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hode01\Desktop\"/>
    </mc:Choice>
  </mc:AlternateContent>
  <bookViews>
    <workbookView xWindow="3720" yWindow="0" windowWidth="20925" windowHeight="14145"/>
  </bookViews>
  <sheets>
    <sheet name="Experiments Summary" sheetId="1" r:id="rId1"/>
    <sheet name="Calculations-Tap Water Matrix" sheetId="3" r:id="rId2"/>
    <sheet name="Calculations-River Water Matrix" sheetId="4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4" l="1"/>
  <c r="B21" i="3"/>
  <c r="F34" i="1"/>
  <c r="F33" i="1"/>
  <c r="Z21" i="3"/>
  <c r="AA21" i="3"/>
  <c r="AB21" i="3"/>
  <c r="AA25" i="3"/>
  <c r="AA24" i="3"/>
  <c r="V21" i="3"/>
  <c r="W21" i="3"/>
  <c r="X21" i="3"/>
  <c r="W25" i="3"/>
  <c r="W24" i="3"/>
  <c r="R21" i="3"/>
  <c r="S21" i="3"/>
  <c r="T21" i="3"/>
  <c r="S25" i="3"/>
  <c r="S24" i="3"/>
  <c r="N21" i="3"/>
  <c r="O21" i="3"/>
  <c r="P21" i="3"/>
  <c r="O25" i="3"/>
  <c r="O24" i="3"/>
  <c r="J21" i="3"/>
  <c r="K21" i="3"/>
  <c r="L21" i="3"/>
  <c r="K25" i="3"/>
  <c r="K24" i="3"/>
  <c r="F21" i="3"/>
  <c r="G21" i="3"/>
  <c r="H21" i="3"/>
  <c r="G25" i="3"/>
  <c r="G24" i="3"/>
  <c r="C21" i="3"/>
  <c r="D21" i="3"/>
  <c r="C25" i="3"/>
  <c r="C24" i="3"/>
  <c r="N14" i="3"/>
  <c r="N13" i="3"/>
  <c r="K14" i="3"/>
  <c r="K13" i="3"/>
  <c r="J14" i="3"/>
  <c r="J13" i="3"/>
  <c r="O14" i="3"/>
  <c r="O13" i="3"/>
  <c r="R14" i="3"/>
  <c r="R13" i="3"/>
  <c r="S14" i="3"/>
  <c r="S13" i="3"/>
  <c r="V14" i="3"/>
  <c r="V13" i="3"/>
  <c r="W14" i="3"/>
  <c r="W13" i="3"/>
  <c r="Z14" i="3"/>
  <c r="Z13" i="3"/>
  <c r="AA14" i="3"/>
  <c r="AA13" i="3"/>
  <c r="AB22" i="3"/>
  <c r="Z22" i="3"/>
  <c r="AB14" i="3"/>
  <c r="AB13" i="3"/>
  <c r="X22" i="3"/>
  <c r="V22" i="3"/>
  <c r="X14" i="3"/>
  <c r="X13" i="3"/>
  <c r="T22" i="3"/>
  <c r="R22" i="3"/>
  <c r="T14" i="3"/>
  <c r="T13" i="3"/>
  <c r="P22" i="3"/>
  <c r="N22" i="3"/>
  <c r="P14" i="3"/>
  <c r="P13" i="3"/>
  <c r="L22" i="3"/>
  <c r="J22" i="3"/>
  <c r="L14" i="3"/>
  <c r="L13" i="3"/>
  <c r="K17" i="4"/>
  <c r="K16" i="4"/>
  <c r="U16" i="4"/>
  <c r="T16" i="4"/>
  <c r="U15" i="4"/>
  <c r="T15" i="4"/>
  <c r="U9" i="4"/>
  <c r="T9" i="4"/>
  <c r="U8" i="4"/>
  <c r="T8" i="4"/>
  <c r="R16" i="4"/>
  <c r="Q16" i="4"/>
  <c r="R15" i="4"/>
  <c r="Q15" i="4"/>
  <c r="R9" i="4"/>
  <c r="Q9" i="4"/>
  <c r="R8" i="4"/>
  <c r="Q8" i="4"/>
  <c r="O16" i="4"/>
  <c r="N16" i="4"/>
  <c r="O15" i="4"/>
  <c r="N15" i="4"/>
  <c r="O9" i="4"/>
  <c r="N9" i="4"/>
  <c r="O8" i="4"/>
  <c r="N8" i="4"/>
  <c r="L17" i="4"/>
  <c r="L16" i="4"/>
  <c r="L9" i="4"/>
  <c r="K9" i="4"/>
  <c r="L8" i="4"/>
  <c r="K8" i="4"/>
  <c r="I16" i="4"/>
  <c r="H16" i="4"/>
  <c r="I15" i="4"/>
  <c r="H15" i="4"/>
  <c r="I9" i="4"/>
  <c r="H9" i="4"/>
  <c r="I8" i="4"/>
  <c r="H8" i="4"/>
  <c r="F16" i="4"/>
  <c r="E16" i="4"/>
  <c r="C16" i="4"/>
  <c r="B16" i="4"/>
  <c r="F15" i="4"/>
  <c r="E15" i="4"/>
  <c r="C15" i="4"/>
  <c r="B15" i="4"/>
  <c r="C9" i="4"/>
  <c r="B9" i="4"/>
  <c r="C8" i="4"/>
  <c r="B13" i="3"/>
  <c r="B14" i="3"/>
  <c r="D13" i="3"/>
  <c r="D14" i="3"/>
  <c r="F22" i="3"/>
  <c r="H22" i="3"/>
  <c r="D22" i="3"/>
  <c r="B22" i="3"/>
  <c r="H14" i="3"/>
  <c r="C14" i="3"/>
  <c r="H13" i="3"/>
  <c r="C13" i="3"/>
</calcChain>
</file>

<file path=xl/sharedStrings.xml><?xml version="1.0" encoding="utf-8"?>
<sst xmlns="http://schemas.openxmlformats.org/spreadsheetml/2006/main" count="211" uniqueCount="67">
  <si>
    <t>Primary Concentration Only</t>
  </si>
  <si>
    <t>Secondary Concentration Only</t>
  </si>
  <si>
    <t>Complete Method</t>
  </si>
  <si>
    <r>
      <rPr>
        <b/>
        <sz val="12"/>
        <color theme="1"/>
        <rFont val="Calibri"/>
        <family val="2"/>
      </rPr>
      <t>φ</t>
    </r>
    <r>
      <rPr>
        <b/>
        <sz val="12"/>
        <color theme="1"/>
        <rFont val="Calibri"/>
        <family val="2"/>
        <scheme val="minor"/>
      </rPr>
      <t>X174</t>
    </r>
  </si>
  <si>
    <t>Ohio River Water</t>
  </si>
  <si>
    <t>Enterovirus 70</t>
  </si>
  <si>
    <t>Primary</t>
  </si>
  <si>
    <t>Secondary</t>
  </si>
  <si>
    <t>Complete</t>
  </si>
  <si>
    <t>Adenovirus 41</t>
  </si>
  <si>
    <t>Adenovirus 40</t>
  </si>
  <si>
    <t>Spike</t>
  </si>
  <si>
    <t>AVG</t>
  </si>
  <si>
    <t>STDEV</t>
  </si>
  <si>
    <t>Polio</t>
  </si>
  <si>
    <t>PhiX174</t>
  </si>
  <si>
    <t>Coxsackie virus B4</t>
  </si>
  <si>
    <t>ND</t>
  </si>
  <si>
    <t>ND= no detects</t>
  </si>
  <si>
    <t>Echovirus 7</t>
  </si>
  <si>
    <t>69.4 ± 12.4</t>
  </si>
  <si>
    <t>89.2 ± 2.7</t>
  </si>
  <si>
    <t>67.5 ± 14.0</t>
  </si>
  <si>
    <t>79.9 ± 25.8</t>
  </si>
  <si>
    <t>55.8 ± 7.8</t>
  </si>
  <si>
    <t>30.4 ± 18.5</t>
  </si>
  <si>
    <t>80.7 ± 15.0</t>
  </si>
  <si>
    <t>92.9 ± 6.2</t>
  </si>
  <si>
    <t>57.0 ± 9.4</t>
  </si>
  <si>
    <t>29.2 ± 8.3</t>
  </si>
  <si>
    <t>62.6 ± 11.9</t>
  </si>
  <si>
    <t>64.7 ± 17.6</t>
  </si>
  <si>
    <t>101.7 ± 15.0</t>
  </si>
  <si>
    <t>51.0 ± 4.6</t>
  </si>
  <si>
    <t>122.1 ± 28.0</t>
  </si>
  <si>
    <t>91.3 ± 14.1</t>
  </si>
  <si>
    <t>Tap Complete and Primary n=8</t>
  </si>
  <si>
    <t>Tap Secondary n=5</t>
  </si>
  <si>
    <t>River n=3</t>
  </si>
  <si>
    <t>Coxsackie Virus B4</t>
  </si>
  <si>
    <r>
      <t xml:space="preserve">111.9 </t>
    </r>
    <r>
      <rPr>
        <sz val="11"/>
        <color theme="1"/>
        <rFont val="Calibri"/>
        <family val="2"/>
      </rPr>
      <t>± 21.5</t>
    </r>
  </si>
  <si>
    <r>
      <t xml:space="preserve">59.5 </t>
    </r>
    <r>
      <rPr>
        <sz val="11"/>
        <color theme="1"/>
        <rFont val="Calibri"/>
        <family val="2"/>
      </rPr>
      <t>± 3.5</t>
    </r>
  </si>
  <si>
    <r>
      <t xml:space="preserve">65.6 </t>
    </r>
    <r>
      <rPr>
        <sz val="11"/>
        <color theme="1"/>
        <rFont val="Calibri"/>
        <family val="2"/>
      </rPr>
      <t>± 5.9</t>
    </r>
  </si>
  <si>
    <r>
      <t xml:space="preserve">102.7 </t>
    </r>
    <r>
      <rPr>
        <sz val="11"/>
        <color theme="1"/>
        <rFont val="Calibri"/>
        <family val="2"/>
      </rPr>
      <t>± 15.2</t>
    </r>
  </si>
  <si>
    <r>
      <t xml:space="preserve">95.2 </t>
    </r>
    <r>
      <rPr>
        <sz val="11"/>
        <color theme="1"/>
        <rFont val="Calibri"/>
        <family val="2"/>
      </rPr>
      <t>± 3.7</t>
    </r>
  </si>
  <si>
    <r>
      <t xml:space="preserve">84.8 </t>
    </r>
    <r>
      <rPr>
        <sz val="11"/>
        <color theme="1"/>
        <rFont val="Calibri"/>
        <family val="2"/>
      </rPr>
      <t>± 5.4</t>
    </r>
  </si>
  <si>
    <r>
      <t xml:space="preserve">45.0 </t>
    </r>
    <r>
      <rPr>
        <sz val="11"/>
        <color theme="1"/>
        <rFont val="Calibri"/>
        <family val="2"/>
      </rPr>
      <t>± 19.6</t>
    </r>
  </si>
  <si>
    <r>
      <t xml:space="preserve">88.2 </t>
    </r>
    <r>
      <rPr>
        <sz val="11"/>
        <color theme="1"/>
        <rFont val="Calibri"/>
        <family val="2"/>
      </rPr>
      <t>± 8.5</t>
    </r>
  </si>
  <si>
    <r>
      <t xml:space="preserve">59.7 </t>
    </r>
    <r>
      <rPr>
        <sz val="11"/>
        <color theme="1"/>
        <rFont val="Calibri"/>
        <family val="2"/>
      </rPr>
      <t>± 21.6</t>
    </r>
  </si>
  <si>
    <r>
      <t xml:space="preserve">12.8 </t>
    </r>
    <r>
      <rPr>
        <sz val="11"/>
        <color theme="1"/>
        <rFont val="Calibri"/>
        <family val="2"/>
      </rPr>
      <t>± 7.4</t>
    </r>
  </si>
  <si>
    <r>
      <t xml:space="preserve">74.5 </t>
    </r>
    <r>
      <rPr>
        <sz val="11"/>
        <color theme="1"/>
        <rFont val="Calibri"/>
        <family val="2"/>
      </rPr>
      <t>± 18.9</t>
    </r>
  </si>
  <si>
    <r>
      <t xml:space="preserve">29.3 </t>
    </r>
    <r>
      <rPr>
        <sz val="11"/>
        <color theme="1"/>
        <rFont val="Calibri"/>
        <family val="2"/>
      </rPr>
      <t>± 10.0</t>
    </r>
  </si>
  <si>
    <r>
      <t xml:space="preserve">112.7 </t>
    </r>
    <r>
      <rPr>
        <sz val="11"/>
        <color theme="1"/>
        <rFont val="Calibri"/>
        <family val="2"/>
      </rPr>
      <t>± 22.3</t>
    </r>
  </si>
  <si>
    <r>
      <t xml:space="preserve">61.1 </t>
    </r>
    <r>
      <rPr>
        <sz val="11"/>
        <color theme="1"/>
        <rFont val="Calibri"/>
        <family val="2"/>
      </rPr>
      <t>± 11.0</t>
    </r>
  </si>
  <si>
    <r>
      <t xml:space="preserve">56.7 </t>
    </r>
    <r>
      <rPr>
        <sz val="11"/>
        <color theme="1"/>
        <rFont val="Calibri"/>
        <family val="2"/>
      </rPr>
      <t>± 6.3</t>
    </r>
  </si>
  <si>
    <t>Average</t>
  </si>
  <si>
    <t>Std Dev</t>
  </si>
  <si>
    <t>Tap Water Spikes (PFU/mL)</t>
  </si>
  <si>
    <t>Ohio River Water Spikes (PFU/ml)</t>
  </si>
  <si>
    <r>
      <t xml:space="preserve">Ohio River Water Percent Recoveries (Average </t>
    </r>
    <r>
      <rPr>
        <b/>
        <sz val="11"/>
        <color theme="1"/>
        <rFont val="Calibri"/>
        <family val="2"/>
      </rPr>
      <t>± Standard Deviation)</t>
    </r>
  </si>
  <si>
    <t>Tap Water Percent Recoveries (Average ± Standard Deviation)</t>
  </si>
  <si>
    <t>100 L Filtered</t>
  </si>
  <si>
    <t>50 L Filtered</t>
  </si>
  <si>
    <t>Replicate</t>
  </si>
  <si>
    <t>Tap Water Matrix</t>
  </si>
  <si>
    <t>River Water Turbity (NTU)</t>
  </si>
  <si>
    <t>Replicates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</si>
</sst>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0" fontId="0" fillId="0" borderId="0" xfId="0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165" fontId="0" fillId="3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3" borderId="5" xfId="0" applyFill="1" applyBorder="1"/>
    <xf numFmtId="0" fontId="0" fillId="3" borderId="2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3" fillId="0" borderId="6" xfId="0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2" borderId="7" xfId="0" applyFont="1" applyFill="1" applyBorder="1"/>
    <xf numFmtId="0" fontId="1" fillId="2" borderId="5" xfId="0" applyFont="1" applyFill="1" applyBorder="1" applyAlignment="1"/>
    <xf numFmtId="0" fontId="0" fillId="0" borderId="6" xfId="0" applyBorder="1" applyAlignment="1"/>
    <xf numFmtId="0" fontId="0" fillId="0" borderId="2" xfId="0" applyBorder="1" applyAlignment="1"/>
    <xf numFmtId="0" fontId="1" fillId="3" borderId="7" xfId="0" applyFont="1" applyFill="1" applyBorder="1"/>
    <xf numFmtId="0" fontId="1" fillId="3" borderId="5" xfId="0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7" workbookViewId="0">
      <selection activeCell="E15" sqref="E15"/>
    </sheetView>
  </sheetViews>
  <sheetFormatPr defaultColWidth="8.85546875" defaultRowHeight="15" x14ac:dyDescent="0.25"/>
  <cols>
    <col min="1" max="1" width="28.28515625" bestFit="1" customWidth="1"/>
    <col min="2" max="2" width="16.42578125" bestFit="1" customWidth="1"/>
    <col min="3" max="3" width="13.140625" bestFit="1" customWidth="1"/>
    <col min="4" max="4" width="12.140625" bestFit="1" customWidth="1"/>
    <col min="5" max="5" width="15.28515625" bestFit="1" customWidth="1"/>
    <col min="6" max="6" width="28.42578125" bestFit="1" customWidth="1"/>
    <col min="7" max="8" width="15.140625" bestFit="1" customWidth="1"/>
  </cols>
  <sheetData>
    <row r="1" spans="1:8" x14ac:dyDescent="0.25">
      <c r="B1" s="43" t="s">
        <v>60</v>
      </c>
      <c r="C1" s="44"/>
      <c r="D1" s="44"/>
      <c r="E1" s="45"/>
    </row>
    <row r="2" spans="1:8" x14ac:dyDescent="0.25">
      <c r="B2" s="42" t="s">
        <v>61</v>
      </c>
    </row>
    <row r="3" spans="1:8" ht="15.75" customHeight="1" x14ac:dyDescent="0.25">
      <c r="B3" s="17" t="s">
        <v>3</v>
      </c>
      <c r="C3" s="17" t="s">
        <v>14</v>
      </c>
      <c r="D3" s="17" t="s">
        <v>19</v>
      </c>
      <c r="E3" s="17" t="s">
        <v>5</v>
      </c>
      <c r="F3" s="17" t="s">
        <v>16</v>
      </c>
      <c r="G3" s="17" t="s">
        <v>9</v>
      </c>
      <c r="H3" s="17" t="s">
        <v>10</v>
      </c>
    </row>
    <row r="4" spans="1:8" ht="15" customHeight="1" x14ac:dyDescent="0.25">
      <c r="A4" s="14" t="s">
        <v>0</v>
      </c>
      <c r="B4" s="15" t="s">
        <v>40</v>
      </c>
      <c r="C4" s="15" t="s">
        <v>43</v>
      </c>
      <c r="D4" s="15" t="s">
        <v>46</v>
      </c>
      <c r="E4" s="15" t="s">
        <v>49</v>
      </c>
      <c r="F4" s="15" t="s">
        <v>52</v>
      </c>
      <c r="G4" s="16" t="s">
        <v>20</v>
      </c>
      <c r="H4" s="16" t="s">
        <v>17</v>
      </c>
    </row>
    <row r="5" spans="1:8" ht="15" customHeight="1" x14ac:dyDescent="0.25">
      <c r="A5" s="14" t="s">
        <v>1</v>
      </c>
      <c r="B5" s="15" t="s">
        <v>41</v>
      </c>
      <c r="C5" s="15" t="s">
        <v>44</v>
      </c>
      <c r="D5" s="15" t="s">
        <v>47</v>
      </c>
      <c r="E5" s="15" t="s">
        <v>50</v>
      </c>
      <c r="F5" s="15" t="s">
        <v>53</v>
      </c>
      <c r="G5" s="16" t="s">
        <v>21</v>
      </c>
      <c r="H5" s="16" t="s">
        <v>17</v>
      </c>
    </row>
    <row r="6" spans="1:8" ht="15" customHeight="1" x14ac:dyDescent="0.25">
      <c r="A6" s="14" t="s">
        <v>2</v>
      </c>
      <c r="B6" s="15" t="s">
        <v>42</v>
      </c>
      <c r="C6" s="15" t="s">
        <v>45</v>
      </c>
      <c r="D6" s="15" t="s">
        <v>48</v>
      </c>
      <c r="E6" s="15" t="s">
        <v>51</v>
      </c>
      <c r="F6" s="15" t="s">
        <v>54</v>
      </c>
      <c r="G6" s="16" t="s">
        <v>22</v>
      </c>
      <c r="H6" s="16" t="s">
        <v>23</v>
      </c>
    </row>
    <row r="8" spans="1:8" x14ac:dyDescent="0.25">
      <c r="B8" s="47" t="s">
        <v>59</v>
      </c>
      <c r="C8" s="44"/>
      <c r="D8" s="44"/>
      <c r="E8" s="44"/>
      <c r="F8" s="45"/>
    </row>
    <row r="9" spans="1:8" x14ac:dyDescent="0.25">
      <c r="B9" s="46" t="s">
        <v>62</v>
      </c>
    </row>
    <row r="10" spans="1:8" ht="15.75" customHeight="1" x14ac:dyDescent="0.25">
      <c r="B10" s="20" t="s">
        <v>3</v>
      </c>
      <c r="C10" s="20" t="s">
        <v>14</v>
      </c>
      <c r="D10" s="20" t="s">
        <v>19</v>
      </c>
      <c r="E10" s="20" t="s">
        <v>5</v>
      </c>
      <c r="F10" s="20" t="s">
        <v>16</v>
      </c>
      <c r="G10" s="20" t="s">
        <v>9</v>
      </c>
      <c r="H10" s="20" t="s">
        <v>10</v>
      </c>
    </row>
    <row r="11" spans="1:8" ht="15" customHeight="1" x14ac:dyDescent="0.25">
      <c r="A11" s="18" t="s">
        <v>0</v>
      </c>
      <c r="B11" s="19" t="s">
        <v>32</v>
      </c>
      <c r="C11" s="19" t="s">
        <v>26</v>
      </c>
      <c r="D11" s="19" t="s">
        <v>28</v>
      </c>
      <c r="E11" s="19" t="s">
        <v>30</v>
      </c>
      <c r="F11" s="19" t="s">
        <v>34</v>
      </c>
      <c r="G11" s="19" t="s">
        <v>24</v>
      </c>
      <c r="H11" s="19" t="s">
        <v>17</v>
      </c>
    </row>
    <row r="12" spans="1:8" ht="15" customHeight="1" x14ac:dyDescent="0.25">
      <c r="A12" s="18" t="s">
        <v>2</v>
      </c>
      <c r="B12" s="19" t="s">
        <v>33</v>
      </c>
      <c r="C12" s="19" t="s">
        <v>27</v>
      </c>
      <c r="D12" s="19" t="s">
        <v>29</v>
      </c>
      <c r="E12" s="19" t="s">
        <v>31</v>
      </c>
      <c r="F12" s="19" t="s">
        <v>35</v>
      </c>
      <c r="G12" s="19" t="s">
        <v>25</v>
      </c>
      <c r="H12" s="19" t="s">
        <v>17</v>
      </c>
    </row>
    <row r="14" spans="1:8" x14ac:dyDescent="0.25">
      <c r="A14" s="14" t="s">
        <v>57</v>
      </c>
      <c r="B14" s="31"/>
      <c r="C14" s="32"/>
      <c r="D14" s="33"/>
      <c r="F14" s="11" t="s">
        <v>36</v>
      </c>
      <c r="H14" t="s">
        <v>18</v>
      </c>
    </row>
    <row r="15" spans="1:8" x14ac:dyDescent="0.25">
      <c r="A15" s="21"/>
      <c r="B15" s="21" t="s">
        <v>6</v>
      </c>
      <c r="C15" s="21" t="s">
        <v>7</v>
      </c>
      <c r="D15" s="21" t="s">
        <v>8</v>
      </c>
      <c r="F15" s="11" t="s">
        <v>37</v>
      </c>
    </row>
    <row r="16" spans="1:8" ht="15.75" x14ac:dyDescent="0.25">
      <c r="A16" s="22" t="s">
        <v>9</v>
      </c>
      <c r="B16" s="23">
        <v>278000</v>
      </c>
      <c r="C16" s="23">
        <v>193000</v>
      </c>
      <c r="D16" s="23">
        <v>278000</v>
      </c>
      <c r="F16" s="11" t="s">
        <v>38</v>
      </c>
    </row>
    <row r="17" spans="1:7" ht="15.75" x14ac:dyDescent="0.25">
      <c r="A17" s="22" t="s">
        <v>10</v>
      </c>
      <c r="B17" s="23">
        <v>12077.5</v>
      </c>
      <c r="C17" s="23">
        <v>12800</v>
      </c>
      <c r="D17" s="23">
        <v>12077.5</v>
      </c>
    </row>
    <row r="18" spans="1:7" ht="15.75" x14ac:dyDescent="0.25">
      <c r="A18" s="22" t="s">
        <v>3</v>
      </c>
      <c r="B18" s="23">
        <v>5946.666666666667</v>
      </c>
      <c r="C18" s="23">
        <v>6560</v>
      </c>
      <c r="D18" s="23">
        <v>1700</v>
      </c>
      <c r="E18" s="40"/>
    </row>
    <row r="19" spans="1:7" ht="15.75" x14ac:dyDescent="0.25">
      <c r="A19" s="22" t="s">
        <v>14</v>
      </c>
      <c r="B19" s="23">
        <v>1075</v>
      </c>
      <c r="C19" s="23">
        <v>1270</v>
      </c>
      <c r="D19" s="23">
        <v>1250</v>
      </c>
      <c r="F19" s="20" t="s">
        <v>65</v>
      </c>
      <c r="G19" s="49" t="s">
        <v>66</v>
      </c>
    </row>
    <row r="20" spans="1:7" ht="15.75" x14ac:dyDescent="0.25">
      <c r="A20" s="22" t="s">
        <v>19</v>
      </c>
      <c r="B20" s="23">
        <v>16140</v>
      </c>
      <c r="C20" s="23">
        <v>890</v>
      </c>
      <c r="D20" s="23">
        <v>1730</v>
      </c>
      <c r="F20" s="38">
        <v>17.3</v>
      </c>
      <c r="G20" s="48">
        <v>1</v>
      </c>
    </row>
    <row r="21" spans="1:7" ht="15.75" x14ac:dyDescent="0.25">
      <c r="A21" s="22" t="s">
        <v>5</v>
      </c>
      <c r="B21" s="23">
        <v>38500</v>
      </c>
      <c r="C21" s="23">
        <v>1580</v>
      </c>
      <c r="D21" s="23">
        <v>1176.6666666666667</v>
      </c>
      <c r="F21" s="38">
        <v>22.1</v>
      </c>
      <c r="G21" s="48">
        <v>2</v>
      </c>
    </row>
    <row r="22" spans="1:7" ht="15.75" x14ac:dyDescent="0.25">
      <c r="A22" s="22" t="s">
        <v>16</v>
      </c>
      <c r="B22" s="23">
        <v>2106.6666666666665</v>
      </c>
      <c r="C22" s="23">
        <v>2270</v>
      </c>
      <c r="D22" s="23">
        <v>2106.6666666666665</v>
      </c>
      <c r="F22" s="38">
        <v>18.399999999999999</v>
      </c>
      <c r="G22" s="48">
        <v>3</v>
      </c>
    </row>
    <row r="23" spans="1:7" ht="15.75" x14ac:dyDescent="0.25">
      <c r="A23" s="34"/>
      <c r="B23" s="35"/>
      <c r="C23" s="35"/>
      <c r="D23" s="36"/>
      <c r="F23" s="38">
        <v>18.899999999999999</v>
      </c>
      <c r="G23" s="48">
        <v>4</v>
      </c>
    </row>
    <row r="24" spans="1:7" x14ac:dyDescent="0.25">
      <c r="A24" s="18" t="s">
        <v>58</v>
      </c>
      <c r="B24" s="29"/>
      <c r="C24" s="30"/>
      <c r="D24" s="28"/>
      <c r="F24" s="38">
        <v>19.8</v>
      </c>
      <c r="G24" s="48">
        <v>5</v>
      </c>
    </row>
    <row r="25" spans="1:7" x14ac:dyDescent="0.25">
      <c r="A25" s="24"/>
      <c r="B25" s="24" t="s">
        <v>6</v>
      </c>
      <c r="C25" s="24" t="s">
        <v>8</v>
      </c>
      <c r="D25" s="27"/>
      <c r="F25" s="38">
        <v>17.3</v>
      </c>
      <c r="G25" s="48">
        <v>6</v>
      </c>
    </row>
    <row r="26" spans="1:7" ht="15.75" x14ac:dyDescent="0.25">
      <c r="A26" s="25" t="s">
        <v>9</v>
      </c>
      <c r="B26" s="26">
        <v>130000</v>
      </c>
      <c r="C26" s="26">
        <v>130000</v>
      </c>
      <c r="D26" s="28"/>
      <c r="F26" s="38">
        <v>26.4</v>
      </c>
      <c r="G26" s="48">
        <v>7</v>
      </c>
    </row>
    <row r="27" spans="1:7" ht="15.75" x14ac:dyDescent="0.25">
      <c r="A27" s="25" t="s">
        <v>10</v>
      </c>
      <c r="B27" s="26">
        <v>80100</v>
      </c>
      <c r="C27" s="26">
        <v>80100</v>
      </c>
      <c r="D27" s="28"/>
      <c r="F27" s="38">
        <v>29.6</v>
      </c>
      <c r="G27" s="48">
        <v>8</v>
      </c>
    </row>
    <row r="28" spans="1:7" ht="15.75" x14ac:dyDescent="0.25">
      <c r="A28" s="25" t="s">
        <v>3</v>
      </c>
      <c r="B28" s="26">
        <v>845</v>
      </c>
      <c r="C28" s="26">
        <v>845</v>
      </c>
      <c r="D28" s="28"/>
      <c r="F28" s="38">
        <v>17.100000000000001</v>
      </c>
      <c r="G28" s="48">
        <v>9</v>
      </c>
    </row>
    <row r="29" spans="1:7" ht="15.75" x14ac:dyDescent="0.25">
      <c r="A29" s="25" t="s">
        <v>14</v>
      </c>
      <c r="B29" s="26">
        <v>845</v>
      </c>
      <c r="C29" s="26">
        <v>845</v>
      </c>
      <c r="D29" s="28"/>
      <c r="F29" s="38">
        <v>16.3</v>
      </c>
      <c r="G29" s="48">
        <v>10</v>
      </c>
    </row>
    <row r="30" spans="1:7" ht="15.75" x14ac:dyDescent="0.25">
      <c r="A30" s="25" t="s">
        <v>19</v>
      </c>
      <c r="B30" s="26">
        <v>2340</v>
      </c>
      <c r="C30" s="26">
        <v>2340</v>
      </c>
      <c r="D30" s="28"/>
      <c r="F30" s="38">
        <v>17</v>
      </c>
      <c r="G30" s="48">
        <v>11</v>
      </c>
    </row>
    <row r="31" spans="1:7" ht="15.75" x14ac:dyDescent="0.25">
      <c r="A31" s="25" t="s">
        <v>5</v>
      </c>
      <c r="B31" s="26">
        <v>1406.6666666666667</v>
      </c>
      <c r="C31" s="26">
        <v>1406.6666666666667</v>
      </c>
      <c r="D31" s="28"/>
      <c r="F31" s="38">
        <v>16.100000000000001</v>
      </c>
      <c r="G31" s="48">
        <v>12</v>
      </c>
    </row>
    <row r="32" spans="1:7" ht="15.75" x14ac:dyDescent="0.25">
      <c r="A32" s="25" t="s">
        <v>16</v>
      </c>
      <c r="B32" s="26">
        <v>820</v>
      </c>
      <c r="C32" s="26">
        <v>820</v>
      </c>
      <c r="D32" s="28"/>
      <c r="F32" s="38"/>
    </row>
    <row r="33" spans="6:7" x14ac:dyDescent="0.25">
      <c r="F33" s="39">
        <f>AVERAGE(F20:F31)</f>
        <v>19.691666666666666</v>
      </c>
      <c r="G33" s="39" t="s">
        <v>55</v>
      </c>
    </row>
    <row r="34" spans="6:7" x14ac:dyDescent="0.25">
      <c r="F34" s="39">
        <f>STDEV(F20:F31)</f>
        <v>4.2756091183986094</v>
      </c>
      <c r="G34" s="39" t="s">
        <v>56</v>
      </c>
    </row>
  </sheetData>
  <mergeCells count="2">
    <mergeCell ref="B8:F8"/>
    <mergeCell ref="B1:E1"/>
  </mergeCells>
  <pageMargins left="0.7" right="0.7" top="0.75" bottom="0.75" header="0.3" footer="0.3"/>
  <pageSetup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30" sqref="B30"/>
    </sheetView>
  </sheetViews>
  <sheetFormatPr defaultColWidth="8.85546875" defaultRowHeight="15" x14ac:dyDescent="0.25"/>
  <cols>
    <col min="1" max="1" width="6.7109375" customWidth="1"/>
    <col min="3" max="3" width="10.140625" bestFit="1" customWidth="1"/>
    <col min="4" max="4" width="9.7109375" bestFit="1" customWidth="1"/>
    <col min="5" max="5" width="4.7109375" customWidth="1"/>
    <col min="6" max="6" width="8" customWidth="1"/>
    <col min="7" max="7" width="10.140625" bestFit="1" customWidth="1"/>
    <col min="8" max="8" width="9.7109375" bestFit="1" customWidth="1"/>
    <col min="9" max="9" width="4" customWidth="1"/>
    <col min="11" max="11" width="10.140625" bestFit="1" customWidth="1"/>
    <col min="12" max="12" width="9.7109375" bestFit="1" customWidth="1"/>
    <col min="13" max="13" width="3.42578125" customWidth="1"/>
    <col min="15" max="15" width="10.140625" bestFit="1" customWidth="1"/>
    <col min="16" max="16" width="9.7109375" bestFit="1" customWidth="1"/>
    <col min="17" max="17" width="4" customWidth="1"/>
    <col min="19" max="19" width="10.140625" bestFit="1" customWidth="1"/>
    <col min="20" max="20" width="9.7109375" bestFit="1" customWidth="1"/>
    <col min="21" max="21" width="3.42578125" customWidth="1"/>
    <col min="23" max="23" width="10.140625" bestFit="1" customWidth="1"/>
    <col min="24" max="24" width="9.7109375" bestFit="1" customWidth="1"/>
    <col min="25" max="25" width="4.42578125" customWidth="1"/>
    <col min="27" max="27" width="10.140625" bestFit="1" customWidth="1"/>
    <col min="28" max="28" width="9.7109375" bestFit="1" customWidth="1"/>
  </cols>
  <sheetData>
    <row r="1" spans="1:28" x14ac:dyDescent="0.25">
      <c r="B1" s="41" t="s">
        <v>64</v>
      </c>
      <c r="C1" s="41"/>
    </row>
    <row r="3" spans="1:28" x14ac:dyDescent="0.25">
      <c r="B3" s="41" t="s">
        <v>9</v>
      </c>
      <c r="C3" s="41"/>
      <c r="D3" s="41"/>
      <c r="E3" s="1"/>
      <c r="F3" s="41" t="s">
        <v>10</v>
      </c>
      <c r="G3" s="41"/>
      <c r="H3" s="41"/>
      <c r="I3" s="1"/>
      <c r="J3" s="41" t="s">
        <v>14</v>
      </c>
      <c r="K3" s="41"/>
      <c r="L3" s="41"/>
      <c r="M3" s="1"/>
      <c r="N3" s="41" t="s">
        <v>5</v>
      </c>
      <c r="O3" s="41"/>
      <c r="P3" s="41"/>
      <c r="Q3" s="1"/>
      <c r="R3" s="41" t="s">
        <v>15</v>
      </c>
      <c r="S3" s="41"/>
      <c r="T3" s="41"/>
      <c r="U3" s="1"/>
      <c r="V3" s="41" t="s">
        <v>19</v>
      </c>
      <c r="W3" s="41"/>
      <c r="X3" s="41"/>
      <c r="Y3" s="1"/>
      <c r="Z3" s="41" t="s">
        <v>39</v>
      </c>
      <c r="AA3" s="41"/>
      <c r="AB3" s="41"/>
    </row>
    <row r="4" spans="1:28" x14ac:dyDescent="0.25">
      <c r="A4" t="s">
        <v>63</v>
      </c>
      <c r="B4" t="s">
        <v>6</v>
      </c>
      <c r="C4" t="s">
        <v>7</v>
      </c>
      <c r="D4" t="s">
        <v>8</v>
      </c>
      <c r="F4" t="s">
        <v>6</v>
      </c>
      <c r="G4" t="s">
        <v>7</v>
      </c>
      <c r="H4" t="s">
        <v>8</v>
      </c>
      <c r="J4" t="s">
        <v>6</v>
      </c>
      <c r="K4" t="s">
        <v>7</v>
      </c>
      <c r="L4" t="s">
        <v>8</v>
      </c>
      <c r="N4" t="s">
        <v>6</v>
      </c>
      <c r="O4" t="s">
        <v>7</v>
      </c>
      <c r="P4" t="s">
        <v>8</v>
      </c>
      <c r="R4" t="s">
        <v>6</v>
      </c>
      <c r="S4" t="s">
        <v>7</v>
      </c>
      <c r="T4" t="s">
        <v>8</v>
      </c>
      <c r="V4" t="s">
        <v>6</v>
      </c>
      <c r="W4" t="s">
        <v>7</v>
      </c>
      <c r="X4" t="s">
        <v>8</v>
      </c>
      <c r="Z4" t="s">
        <v>6</v>
      </c>
      <c r="AA4" t="s">
        <v>7</v>
      </c>
      <c r="AB4" t="s">
        <v>8</v>
      </c>
    </row>
    <row r="5" spans="1:28" x14ac:dyDescent="0.25">
      <c r="A5" s="5">
        <v>1</v>
      </c>
      <c r="B5" s="6">
        <v>65.5</v>
      </c>
      <c r="C5" s="6">
        <v>88.9</v>
      </c>
      <c r="D5" s="6">
        <v>81.900000000000006</v>
      </c>
      <c r="E5" s="6"/>
      <c r="F5" s="6" t="s">
        <v>17</v>
      </c>
      <c r="G5" s="6" t="s">
        <v>17</v>
      </c>
      <c r="H5" s="6">
        <v>64.400000000000006</v>
      </c>
      <c r="I5" s="6"/>
      <c r="J5" s="12">
        <v>98.470588235294116</v>
      </c>
      <c r="K5" s="12">
        <v>99.488188976377955</v>
      </c>
      <c r="L5" s="12">
        <v>89.816176470588232</v>
      </c>
      <c r="M5" s="13"/>
      <c r="N5" s="12">
        <v>14.507462686567163</v>
      </c>
      <c r="O5" s="12">
        <v>105.22151898734178</v>
      </c>
      <c r="P5" s="12">
        <v>19.338768115942027</v>
      </c>
      <c r="Q5" s="13"/>
      <c r="R5" s="12">
        <v>107.7818181818182</v>
      </c>
      <c r="S5" s="12">
        <v>53.567073170731717</v>
      </c>
      <c r="T5" s="12">
        <v>58.333333333333336</v>
      </c>
      <c r="U5" s="13"/>
      <c r="V5" s="12">
        <v>60.5163043478261</v>
      </c>
      <c r="W5" s="12">
        <v>102.00140449438202</v>
      </c>
      <c r="X5" s="12">
        <v>41.976351351351347</v>
      </c>
      <c r="Y5" s="13"/>
      <c r="Z5" s="12">
        <v>120.42105263157896</v>
      </c>
      <c r="AA5" s="12">
        <v>70.735557331466438</v>
      </c>
      <c r="AB5" s="12">
        <v>58.776279876256211</v>
      </c>
    </row>
    <row r="6" spans="1:28" x14ac:dyDescent="0.25">
      <c r="A6" s="5">
        <v>2</v>
      </c>
      <c r="B6" s="6">
        <v>72.8</v>
      </c>
      <c r="C6" s="6">
        <v>88.3</v>
      </c>
      <c r="D6" s="6">
        <v>62.5</v>
      </c>
      <c r="E6" s="6"/>
      <c r="F6" s="6" t="s">
        <v>17</v>
      </c>
      <c r="G6" s="6" t="s">
        <v>17</v>
      </c>
      <c r="H6" s="6">
        <v>79.900000000000006</v>
      </c>
      <c r="I6" s="6"/>
      <c r="J6" s="12">
        <v>86.294117647058826</v>
      </c>
      <c r="K6" s="12">
        <v>95.629921259842519</v>
      </c>
      <c r="L6" s="12">
        <v>75.147058823529406</v>
      </c>
      <c r="M6" s="13"/>
      <c r="N6" s="12">
        <v>8.892537313432836</v>
      </c>
      <c r="O6" s="12">
        <v>73.931962025316452</v>
      </c>
      <c r="P6" s="12">
        <v>28.721374045801529</v>
      </c>
      <c r="Q6" s="13"/>
      <c r="R6" s="12">
        <v>88.606060606060623</v>
      </c>
      <c r="S6" s="12">
        <v>62.530487804878057</v>
      </c>
      <c r="T6" s="12">
        <v>63.888888888888886</v>
      </c>
      <c r="U6" s="13"/>
      <c r="V6" s="12">
        <v>71.902173913043484</v>
      </c>
      <c r="W6" s="12">
        <v>88.483146067415731</v>
      </c>
      <c r="X6" s="12">
        <v>67.98986486486487</v>
      </c>
      <c r="Y6" s="13"/>
      <c r="Z6" s="12">
        <v>127.26315789473685</v>
      </c>
      <c r="AA6" s="12">
        <v>70.735557331466438</v>
      </c>
      <c r="AB6" s="12">
        <v>58.540230559484087</v>
      </c>
    </row>
    <row r="7" spans="1:28" x14ac:dyDescent="0.25">
      <c r="A7" s="5">
        <v>3</v>
      </c>
      <c r="B7" s="6">
        <v>70.7</v>
      </c>
      <c r="C7" s="6">
        <v>91.2</v>
      </c>
      <c r="D7" s="6">
        <v>48.5</v>
      </c>
      <c r="E7" s="6"/>
      <c r="F7" s="6" t="s">
        <v>17</v>
      </c>
      <c r="G7" s="6" t="s">
        <v>17</v>
      </c>
      <c r="H7" s="6">
        <v>105.4</v>
      </c>
      <c r="I7" s="6"/>
      <c r="J7" s="12">
        <v>118.01470588235294</v>
      </c>
      <c r="K7" s="12">
        <v>93.7007874015748</v>
      </c>
      <c r="L7" s="12">
        <v>84.411764705882348</v>
      </c>
      <c r="M7" s="13"/>
      <c r="N7" s="12">
        <v>28.922814498933903</v>
      </c>
      <c r="O7" s="12">
        <v>73.931962025316452</v>
      </c>
      <c r="P7" s="12">
        <v>16.030534351145036</v>
      </c>
      <c r="Q7" s="13"/>
      <c r="R7" s="12">
        <v>93.481818181818198</v>
      </c>
      <c r="S7" s="12">
        <v>59.756097560975618</v>
      </c>
      <c r="T7" s="12">
        <v>68.333333333333329</v>
      </c>
      <c r="U7" s="13"/>
      <c r="V7" s="12">
        <v>46.650815217391312</v>
      </c>
      <c r="W7" s="12">
        <v>88.483146067415731</v>
      </c>
      <c r="X7" s="12">
        <v>86.103723404255319</v>
      </c>
      <c r="Y7" s="13"/>
      <c r="Z7" s="12">
        <v>128.84615384615387</v>
      </c>
      <c r="AA7" s="12">
        <v>65.187670481939648</v>
      </c>
      <c r="AB7" s="12">
        <v>59.248378509800439</v>
      </c>
    </row>
    <row r="8" spans="1:28" x14ac:dyDescent="0.25">
      <c r="A8" s="5">
        <v>4</v>
      </c>
      <c r="B8" s="6">
        <v>86</v>
      </c>
      <c r="C8" s="6">
        <v>92.3</v>
      </c>
      <c r="D8" s="6">
        <v>63.3</v>
      </c>
      <c r="E8" s="6"/>
      <c r="F8" s="6" t="s">
        <v>17</v>
      </c>
      <c r="G8" s="6" t="s">
        <v>17</v>
      </c>
      <c r="H8" s="6">
        <v>54</v>
      </c>
      <c r="I8" s="6"/>
      <c r="J8" s="12">
        <v>106.44117647058826</v>
      </c>
      <c r="K8" s="12">
        <v>89.842519685039363</v>
      </c>
      <c r="L8" s="12">
        <v>79.522058823529406</v>
      </c>
      <c r="M8" s="13"/>
      <c r="N8" s="12">
        <v>6.8955223880597005</v>
      </c>
      <c r="O8" s="12">
        <v>54.430379746835442</v>
      </c>
      <c r="P8" s="12">
        <v>36.736641221374043</v>
      </c>
      <c r="Q8" s="13"/>
      <c r="R8" s="12">
        <v>136.10400000000001</v>
      </c>
      <c r="S8" s="12">
        <v>60.823170731707322</v>
      </c>
      <c r="T8" s="12">
        <v>65.955555555555563</v>
      </c>
      <c r="U8" s="13"/>
      <c r="V8" s="12">
        <v>65.311141304347828</v>
      </c>
      <c r="W8" s="12">
        <v>81.109550561797747</v>
      </c>
      <c r="X8" s="12">
        <v>95.412234042553195</v>
      </c>
      <c r="Y8" s="13"/>
      <c r="Z8" s="12">
        <v>136.9838056680162</v>
      </c>
      <c r="AA8" s="12">
        <v>47.61936212510485</v>
      </c>
      <c r="AB8" s="12">
        <v>55.235540124674507</v>
      </c>
    </row>
    <row r="9" spans="1:28" x14ac:dyDescent="0.25">
      <c r="A9" s="5">
        <v>5</v>
      </c>
      <c r="B9" s="6">
        <v>61.7</v>
      </c>
      <c r="C9" s="6">
        <v>85.5</v>
      </c>
      <c r="D9" s="6">
        <v>77.3</v>
      </c>
      <c r="E9" s="6"/>
      <c r="F9" s="6" t="s">
        <v>17</v>
      </c>
      <c r="G9" s="6" t="s">
        <v>17</v>
      </c>
      <c r="H9" s="6">
        <v>83.3</v>
      </c>
      <c r="I9" s="6"/>
      <c r="J9" s="12">
        <v>118.93805309734513</v>
      </c>
      <c r="K9" s="12">
        <v>97.559055118110237</v>
      </c>
      <c r="L9" s="12">
        <v>90.570175438596493</v>
      </c>
      <c r="M9" s="13"/>
      <c r="N9" s="12">
        <v>15.952380952380954</v>
      </c>
      <c r="O9" s="12">
        <v>65.071202531645568</v>
      </c>
      <c r="P9" s="12">
        <v>18.702290076335878</v>
      </c>
      <c r="Q9" s="13"/>
      <c r="R9" s="12">
        <v>88.4</v>
      </c>
      <c r="S9" s="12">
        <v>60.716463414634156</v>
      </c>
      <c r="T9" s="12">
        <v>63.466666666666669</v>
      </c>
      <c r="U9" s="13"/>
      <c r="V9" s="12">
        <v>23.216783216783217</v>
      </c>
      <c r="W9" s="12">
        <v>81.109550561797747</v>
      </c>
      <c r="X9" s="12">
        <v>45.991735537190081</v>
      </c>
      <c r="Y9" s="13"/>
      <c r="Z9" s="12">
        <v>123.27586206896552</v>
      </c>
      <c r="AA9" s="12">
        <v>51.317953358122701</v>
      </c>
      <c r="AB9" s="12">
        <v>57.634018239922192</v>
      </c>
    </row>
    <row r="10" spans="1:28" x14ac:dyDescent="0.25">
      <c r="A10" s="5">
        <v>6</v>
      </c>
      <c r="B10" s="6">
        <v>45</v>
      </c>
      <c r="C10" s="6"/>
      <c r="D10" s="6">
        <v>48.1</v>
      </c>
      <c r="E10" s="6"/>
      <c r="F10" s="6" t="s">
        <v>17</v>
      </c>
      <c r="G10" s="6" t="s">
        <v>17</v>
      </c>
      <c r="H10" s="6">
        <v>106</v>
      </c>
      <c r="I10" s="6"/>
      <c r="J10" s="12">
        <v>90.256637168141594</v>
      </c>
      <c r="K10" s="13"/>
      <c r="L10" s="12">
        <v>89.34210526315789</v>
      </c>
      <c r="M10" s="13"/>
      <c r="N10" s="12">
        <v>6.1773399014778319</v>
      </c>
      <c r="O10" s="13"/>
      <c r="P10" s="12">
        <v>37.5</v>
      </c>
      <c r="Q10" s="13"/>
      <c r="R10" s="12">
        <v>141.98400000000001</v>
      </c>
      <c r="S10" s="13"/>
      <c r="T10" s="12">
        <v>59.422222222222231</v>
      </c>
      <c r="U10" s="13"/>
      <c r="V10" s="12">
        <v>22.937062937062937</v>
      </c>
      <c r="W10" s="13"/>
      <c r="X10" s="12">
        <v>56.11570247933885</v>
      </c>
      <c r="Y10" s="13"/>
      <c r="Z10" s="12">
        <v>104.92816091954025</v>
      </c>
      <c r="AA10" s="13"/>
      <c r="AB10" s="12">
        <v>54.953366228763009</v>
      </c>
    </row>
    <row r="11" spans="1:28" x14ac:dyDescent="0.25">
      <c r="A11" s="5">
        <v>7</v>
      </c>
      <c r="B11" s="6">
        <v>79.5</v>
      </c>
      <c r="C11" s="6"/>
      <c r="D11" s="6">
        <v>80.2</v>
      </c>
      <c r="E11" s="6"/>
      <c r="F11" s="6" t="s">
        <v>17</v>
      </c>
      <c r="G11" s="6" t="s">
        <v>17</v>
      </c>
      <c r="H11" s="6">
        <v>39</v>
      </c>
      <c r="I11" s="6"/>
      <c r="J11" s="12">
        <v>83.539823008849552</v>
      </c>
      <c r="K11" s="13"/>
      <c r="L11" s="12">
        <v>84.122807017543849</v>
      </c>
      <c r="M11" s="13"/>
      <c r="N11" s="12">
        <v>11.701477832512316</v>
      </c>
      <c r="O11" s="13"/>
      <c r="P11" s="12">
        <v>41.145833333333329</v>
      </c>
      <c r="Q11" s="13"/>
      <c r="R11" s="12">
        <v>128.35514018691589</v>
      </c>
      <c r="S11" s="13"/>
      <c r="T11" s="12">
        <v>68.32814122533749</v>
      </c>
      <c r="U11" s="13"/>
      <c r="V11" s="12">
        <v>42.916083916083913</v>
      </c>
      <c r="W11" s="13"/>
      <c r="X11" s="12">
        <v>48.165137614678898</v>
      </c>
      <c r="Y11" s="13"/>
      <c r="Z11" s="12">
        <v>83.428909952606645</v>
      </c>
      <c r="AA11" s="13"/>
      <c r="AB11" s="12">
        <v>65.488582722856592</v>
      </c>
    </row>
    <row r="12" spans="1:28" x14ac:dyDescent="0.25">
      <c r="A12" s="5">
        <v>8</v>
      </c>
      <c r="B12" s="6">
        <v>73.900000000000006</v>
      </c>
      <c r="C12" s="6"/>
      <c r="D12" s="6">
        <v>78.5</v>
      </c>
      <c r="E12" s="6"/>
      <c r="F12" s="6" t="s">
        <v>17</v>
      </c>
      <c r="G12" s="6" t="s">
        <v>17</v>
      </c>
      <c r="H12" s="6">
        <v>107</v>
      </c>
      <c r="I12" s="6"/>
      <c r="J12" s="12">
        <v>119.68141592920354</v>
      </c>
      <c r="K12" s="13"/>
      <c r="L12" s="12">
        <v>85.19736842105263</v>
      </c>
      <c r="M12" s="13"/>
      <c r="N12" s="12">
        <v>9.1313628899835795</v>
      </c>
      <c r="O12" s="13"/>
      <c r="P12" s="12">
        <v>35.9375</v>
      </c>
      <c r="Q12" s="13"/>
      <c r="R12" s="12">
        <v>107.88785046728972</v>
      </c>
      <c r="S12" s="13"/>
      <c r="T12" s="12">
        <v>77.050882658359285</v>
      </c>
      <c r="U12" s="13"/>
      <c r="V12" s="12">
        <v>26.685314685314687</v>
      </c>
      <c r="W12" s="13"/>
      <c r="X12" s="12">
        <v>35.642201834862384</v>
      </c>
      <c r="Y12" s="13"/>
      <c r="Z12" s="12">
        <v>76.244075829383888</v>
      </c>
      <c r="AA12" s="13"/>
      <c r="AB12" s="12">
        <v>43.38273201471933</v>
      </c>
    </row>
    <row r="13" spans="1:28" s="1" customFormat="1" x14ac:dyDescent="0.25">
      <c r="A13" s="3" t="s">
        <v>12</v>
      </c>
      <c r="B13" s="8">
        <f>AVERAGE(B5:B12)</f>
        <v>69.387500000000003</v>
      </c>
      <c r="C13" s="8">
        <f>AVERAGE(C5:C12)</f>
        <v>89.24</v>
      </c>
      <c r="D13" s="8">
        <f>AVERAGE(D5:D12)</f>
        <v>67.537499999999994</v>
      </c>
      <c r="E13" s="8"/>
      <c r="F13" s="8"/>
      <c r="G13" s="8"/>
      <c r="H13" s="8">
        <f>AVERAGE(H5:H12)</f>
        <v>79.875</v>
      </c>
      <c r="I13" s="8"/>
      <c r="J13" s="8">
        <f>AVERAGE(J5:J12)</f>
        <v>102.70456467985426</v>
      </c>
      <c r="K13" s="8">
        <f>AVERAGE(K5:K12)</f>
        <v>95.244094488188964</v>
      </c>
      <c r="L13" s="8">
        <f>AVERAGE(L5:L12)</f>
        <v>84.766189370485037</v>
      </c>
      <c r="M13" s="8"/>
      <c r="N13" s="8">
        <f>AVERAGE(N5:N12)</f>
        <v>12.772612307918536</v>
      </c>
      <c r="O13" s="8">
        <f>AVERAGE(O5:O12)</f>
        <v>74.517405063291136</v>
      </c>
      <c r="P13" s="8">
        <f>AVERAGE(P5:P12)</f>
        <v>29.264117642991479</v>
      </c>
      <c r="Q13" s="8"/>
      <c r="R13" s="8">
        <f>AVERAGE(R5:R12)</f>
        <v>111.57508595298783</v>
      </c>
      <c r="S13" s="8">
        <f>AVERAGE(S5:S12)</f>
        <v>59.478658536585371</v>
      </c>
      <c r="T13" s="8">
        <f>AVERAGE(T5:T12)</f>
        <v>65.597377985462089</v>
      </c>
      <c r="U13" s="8"/>
      <c r="V13" s="8">
        <f>AVERAGE(V5:V12)</f>
        <v>45.016959942231679</v>
      </c>
      <c r="W13" s="8">
        <f>AVERAGE(W5:W12)</f>
        <v>88.237359550561791</v>
      </c>
      <c r="X13" s="8">
        <f>AVERAGE(X5:X12)</f>
        <v>59.674618891136859</v>
      </c>
      <c r="Y13" s="8"/>
      <c r="Z13" s="8">
        <f>AVERAGE(Z5:Z12)</f>
        <v>112.67389735137277</v>
      </c>
      <c r="AA13" s="8">
        <f>AVERAGE(AA5:AA12)</f>
        <v>61.119220125620018</v>
      </c>
      <c r="AB13" s="8">
        <f>AVERAGE(AB5:AB12)</f>
        <v>56.657391034559545</v>
      </c>
    </row>
    <row r="14" spans="1:28" s="1" customFormat="1" x14ac:dyDescent="0.25">
      <c r="A14" s="1" t="s">
        <v>13</v>
      </c>
      <c r="B14" s="8">
        <f>STDEV(B5:B12)</f>
        <v>12.426519740343341</v>
      </c>
      <c r="C14" s="8">
        <f>STDEV(C5:C12)</f>
        <v>2.6548069609672185</v>
      </c>
      <c r="D14" s="8">
        <f>STDEV(D5:D12)</f>
        <v>13.967711490638514</v>
      </c>
      <c r="E14" s="8"/>
      <c r="F14" s="8"/>
      <c r="G14" s="8"/>
      <c r="H14" s="8">
        <f>STDEV(H5:H12)</f>
        <v>25.805024427701799</v>
      </c>
      <c r="I14" s="8"/>
      <c r="J14" s="8">
        <f>STDEV(J5:J12)</f>
        <v>15.16372488568358</v>
      </c>
      <c r="K14" s="8">
        <f>STDEV(K5:K12)</f>
        <v>3.7107630670153418</v>
      </c>
      <c r="L14" s="8">
        <f>STDEV(L5:L12)</f>
        <v>5.3569938396768215</v>
      </c>
      <c r="M14" s="8"/>
      <c r="N14" s="8">
        <f>STDEV(N5:N12)</f>
        <v>7.3819130086544673</v>
      </c>
      <c r="O14" s="8">
        <f>STDEV(O5:O12)</f>
        <v>18.948267910915426</v>
      </c>
      <c r="P14" s="8">
        <f>STDEV(P5:P12)</f>
        <v>9.9632512535768996</v>
      </c>
      <c r="Q14" s="8"/>
      <c r="R14" s="8">
        <f>STDEV(R5:R12)</f>
        <v>21.474075921591854</v>
      </c>
      <c r="S14" s="8">
        <f>STDEV(S5:S12)</f>
        <v>3.4524393474683435</v>
      </c>
      <c r="T14" s="8">
        <f>STDEV(T5:T12)</f>
        <v>5.9113853721579783</v>
      </c>
      <c r="U14" s="8"/>
      <c r="V14" s="8">
        <f>STDEV(V5:V12)</f>
        <v>19.569656331023342</v>
      </c>
      <c r="W14" s="8">
        <f>STDEV(W5:W12)</f>
        <v>8.5320143752786848</v>
      </c>
      <c r="X14" s="8">
        <f>STDEV(X5:X12)</f>
        <v>21.606742014318591</v>
      </c>
      <c r="Y14" s="8"/>
      <c r="Z14" s="8">
        <f>STDEV(Z5:Z12)</f>
        <v>22.297269959272825</v>
      </c>
      <c r="AA14" s="8">
        <f>STDEV(AA5:AA12)</f>
        <v>10.952296187291617</v>
      </c>
      <c r="AB14" s="8">
        <f>STDEV(AB5:AB12)</f>
        <v>6.2659359199721258</v>
      </c>
    </row>
    <row r="16" spans="1:28" s="11" customFormat="1" x14ac:dyDescent="0.25">
      <c r="A16" s="11" t="s">
        <v>63</v>
      </c>
      <c r="B16" s="11" t="s">
        <v>11</v>
      </c>
      <c r="C16" s="11" t="s">
        <v>11</v>
      </c>
      <c r="D16" s="11" t="s">
        <v>11</v>
      </c>
      <c r="F16" s="11" t="s">
        <v>11</v>
      </c>
      <c r="G16" s="11" t="s">
        <v>11</v>
      </c>
      <c r="H16" s="11" t="s">
        <v>11</v>
      </c>
      <c r="J16" s="11" t="s">
        <v>11</v>
      </c>
      <c r="K16" s="11" t="s">
        <v>11</v>
      </c>
      <c r="L16" s="11" t="s">
        <v>11</v>
      </c>
      <c r="N16" s="11" t="s">
        <v>11</v>
      </c>
      <c r="O16" s="11" t="s">
        <v>11</v>
      </c>
      <c r="P16" s="11" t="s">
        <v>11</v>
      </c>
      <c r="R16" s="11" t="s">
        <v>11</v>
      </c>
      <c r="S16" s="11" t="s">
        <v>11</v>
      </c>
      <c r="T16" s="11" t="s">
        <v>11</v>
      </c>
      <c r="V16" s="11" t="s">
        <v>11</v>
      </c>
      <c r="W16" s="11" t="s">
        <v>11</v>
      </c>
      <c r="X16" s="11" t="s">
        <v>11</v>
      </c>
      <c r="Z16" s="11" t="s">
        <v>11</v>
      </c>
      <c r="AA16" s="11" t="s">
        <v>11</v>
      </c>
      <c r="AB16" s="11" t="s">
        <v>11</v>
      </c>
    </row>
    <row r="17" spans="1:28" s="5" customFormat="1" x14ac:dyDescent="0.25">
      <c r="A17" s="5">
        <v>1</v>
      </c>
      <c r="B17" s="7">
        <v>221000</v>
      </c>
      <c r="C17" s="7">
        <v>193000</v>
      </c>
      <c r="D17" s="7">
        <v>221000</v>
      </c>
      <c r="E17" s="7"/>
      <c r="F17" s="7">
        <v>12700</v>
      </c>
      <c r="G17" s="7">
        <v>12800</v>
      </c>
      <c r="H17" s="7">
        <v>12700</v>
      </c>
      <c r="I17" s="7"/>
      <c r="J17" s="7">
        <v>1020</v>
      </c>
      <c r="K17" s="7">
        <v>1270</v>
      </c>
      <c r="L17" s="7">
        <v>1360</v>
      </c>
      <c r="M17" s="7"/>
      <c r="N17" s="7">
        <v>33500</v>
      </c>
      <c r="O17" s="7">
        <v>1580</v>
      </c>
      <c r="P17" s="7">
        <v>1380</v>
      </c>
      <c r="Q17" s="7"/>
      <c r="R17" s="7">
        <v>13200</v>
      </c>
      <c r="S17" s="7">
        <v>6560</v>
      </c>
      <c r="T17" s="7">
        <v>1260</v>
      </c>
      <c r="U17" s="7"/>
      <c r="V17" s="7">
        <v>28600</v>
      </c>
      <c r="W17" s="7">
        <v>890</v>
      </c>
      <c r="X17" s="7">
        <v>1850</v>
      </c>
      <c r="Y17" s="7"/>
      <c r="Z17" s="7">
        <v>2470</v>
      </c>
      <c r="AA17" s="7">
        <v>2270</v>
      </c>
      <c r="AB17" s="7">
        <v>2470</v>
      </c>
    </row>
    <row r="18" spans="1:28" s="5" customFormat="1" x14ac:dyDescent="0.25">
      <c r="A18" s="5">
        <v>2</v>
      </c>
      <c r="B18" s="7">
        <v>276000</v>
      </c>
      <c r="C18" s="7"/>
      <c r="D18" s="7">
        <v>276000</v>
      </c>
      <c r="E18" s="7"/>
      <c r="F18" s="7">
        <v>9610</v>
      </c>
      <c r="G18" s="7"/>
      <c r="H18" s="7">
        <v>9610</v>
      </c>
      <c r="I18" s="7"/>
      <c r="J18" s="7">
        <v>1130</v>
      </c>
      <c r="K18" s="7"/>
      <c r="L18" s="7">
        <v>1140</v>
      </c>
      <c r="M18" s="7"/>
      <c r="N18" s="7">
        <v>43500</v>
      </c>
      <c r="O18" s="7"/>
      <c r="P18" s="7">
        <v>1310</v>
      </c>
      <c r="Q18" s="7"/>
      <c r="R18" s="7">
        <v>2500</v>
      </c>
      <c r="S18" s="7"/>
      <c r="T18" s="7">
        <v>2140</v>
      </c>
      <c r="U18" s="7"/>
      <c r="V18" s="7">
        <v>3680</v>
      </c>
      <c r="W18" s="7"/>
      <c r="X18" s="7">
        <v>470</v>
      </c>
      <c r="Y18" s="7"/>
      <c r="Z18" s="7">
        <v>1740</v>
      </c>
      <c r="AA18" s="7"/>
      <c r="AB18" s="7">
        <v>1740</v>
      </c>
    </row>
    <row r="19" spans="1:28" s="5" customFormat="1" x14ac:dyDescent="0.25">
      <c r="A19" s="5">
        <v>3</v>
      </c>
      <c r="B19" s="7">
        <v>259000</v>
      </c>
      <c r="C19" s="7"/>
      <c r="D19" s="7">
        <v>259000</v>
      </c>
      <c r="E19" s="7"/>
      <c r="F19" s="7">
        <v>11400</v>
      </c>
      <c r="G19" s="7"/>
      <c r="H19" s="7">
        <v>11400</v>
      </c>
      <c r="I19" s="7"/>
      <c r="J19" s="7"/>
      <c r="K19" s="7"/>
      <c r="L19" s="7"/>
      <c r="M19" s="7"/>
      <c r="N19" s="7"/>
      <c r="O19" s="7"/>
      <c r="P19" s="7">
        <v>840</v>
      </c>
      <c r="Q19" s="7"/>
      <c r="R19" s="7">
        <v>2140</v>
      </c>
      <c r="S19" s="7"/>
      <c r="T19" s="7"/>
      <c r="U19" s="7"/>
      <c r="V19" s="7"/>
      <c r="W19" s="7"/>
      <c r="X19" s="7">
        <v>2420</v>
      </c>
      <c r="Y19" s="7"/>
      <c r="Z19" s="7">
        <v>2110</v>
      </c>
      <c r="AA19" s="7"/>
      <c r="AB19" s="7">
        <v>2110</v>
      </c>
    </row>
    <row r="20" spans="1:28" s="5" customFormat="1" x14ac:dyDescent="0.25">
      <c r="A20" s="5">
        <v>4</v>
      </c>
      <c r="B20" s="7">
        <v>356000</v>
      </c>
      <c r="C20" s="7"/>
      <c r="D20" s="7">
        <v>356000</v>
      </c>
      <c r="E20" s="7"/>
      <c r="F20" s="7">
        <v>14600</v>
      </c>
      <c r="G20" s="7"/>
      <c r="H20" s="7">
        <v>14600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>
        <v>2180</v>
      </c>
      <c r="Y20" s="7"/>
      <c r="Z20" s="7"/>
      <c r="AA20" s="7"/>
      <c r="AB20" s="7"/>
    </row>
    <row r="21" spans="1:28" s="4" customFormat="1" x14ac:dyDescent="0.25">
      <c r="A21" s="4" t="s">
        <v>12</v>
      </c>
      <c r="B21" s="9">
        <f>AVERAGE(B17:B20)</f>
        <v>278000</v>
      </c>
      <c r="C21" s="9">
        <f>AVERAGE(C17:C20)</f>
        <v>193000</v>
      </c>
      <c r="D21" s="9">
        <f>AVERAGE(D17:D20)</f>
        <v>278000</v>
      </c>
      <c r="F21" s="9">
        <f>AVERAGE(F17:F20)</f>
        <v>12077.5</v>
      </c>
      <c r="G21" s="9">
        <f>AVERAGE(G17:G20)</f>
        <v>12800</v>
      </c>
      <c r="H21" s="9">
        <f>AVERAGE(H17:H20)</f>
        <v>12077.5</v>
      </c>
      <c r="J21" s="9">
        <f>AVERAGE(J17:J20)</f>
        <v>1075</v>
      </c>
      <c r="K21" s="9">
        <f>AVERAGE(K17:K20)</f>
        <v>1270</v>
      </c>
      <c r="L21" s="9">
        <f>AVERAGE(L17:L20)</f>
        <v>1250</v>
      </c>
      <c r="N21" s="9">
        <f>AVERAGE(N17:N20)</f>
        <v>38500</v>
      </c>
      <c r="O21" s="9">
        <f>AVERAGE(O17:O20)</f>
        <v>1580</v>
      </c>
      <c r="P21" s="9">
        <f>AVERAGE(P17:P20)</f>
        <v>1176.6666666666667</v>
      </c>
      <c r="R21" s="9">
        <f>AVERAGE(R17:R20)</f>
        <v>5946.666666666667</v>
      </c>
      <c r="S21" s="9">
        <f>AVERAGE(S17:S20)</f>
        <v>6560</v>
      </c>
      <c r="T21" s="9">
        <f>AVERAGE(T17:T20)</f>
        <v>1700</v>
      </c>
      <c r="V21" s="9">
        <f>AVERAGE(V17:V20)</f>
        <v>16140</v>
      </c>
      <c r="W21" s="9">
        <f>AVERAGE(W17:W20)</f>
        <v>890</v>
      </c>
      <c r="X21" s="9">
        <f>AVERAGE(X17:X20)</f>
        <v>1730</v>
      </c>
      <c r="Z21" s="9">
        <f>AVERAGE(Z17:Z20)</f>
        <v>2106.6666666666665</v>
      </c>
      <c r="AA21" s="9">
        <f>AVERAGE(AA17:AA20)</f>
        <v>2270</v>
      </c>
      <c r="AB21" s="9">
        <f>AVERAGE(AB17:AB20)</f>
        <v>2106.6666666666665</v>
      </c>
    </row>
    <row r="22" spans="1:28" s="9" customFormat="1" x14ac:dyDescent="0.25">
      <c r="A22" s="9" t="s">
        <v>13</v>
      </c>
      <c r="B22" s="9">
        <f>STDEV(B17:B20)</f>
        <v>56856.544624754206</v>
      </c>
      <c r="D22" s="9">
        <f>STDEV(D17:D20)</f>
        <v>56856.544624754206</v>
      </c>
      <c r="F22" s="9">
        <f>STDEV(F17:F20)</f>
        <v>2105.3958455992706</v>
      </c>
      <c r="H22" s="9">
        <f>STDEV(H17:H20)</f>
        <v>2105.3958455992706</v>
      </c>
      <c r="J22" s="9">
        <f>STDEV(J17:J20)</f>
        <v>77.781745930520231</v>
      </c>
      <c r="L22" s="9">
        <f>STDEV(L17:L20)</f>
        <v>155.56349186104046</v>
      </c>
      <c r="N22" s="9">
        <f>STDEV(N17:N20)</f>
        <v>7071.0678118654751</v>
      </c>
      <c r="P22" s="9">
        <f>STDEV(P17:P20)</f>
        <v>293.65512652316028</v>
      </c>
      <c r="R22" s="9">
        <f>STDEV(R17:R20)</f>
        <v>6284.1493722964078</v>
      </c>
      <c r="T22" s="9">
        <f>STDEV(T17:T20)</f>
        <v>622.25396744416184</v>
      </c>
      <c r="V22" s="9">
        <f>STDEV(V17:V20)</f>
        <v>17621.100987168764</v>
      </c>
      <c r="X22" s="9">
        <f>STDEV(X17:X20)</f>
        <v>871.89448902949266</v>
      </c>
      <c r="Z22" s="9">
        <f>STDEV(Z17:Z20)</f>
        <v>365.01141534660667</v>
      </c>
      <c r="AB22" s="9">
        <f>STDEV(AB17:AB20)</f>
        <v>365.01141534660667</v>
      </c>
    </row>
    <row r="23" spans="1:28" s="2" customFormat="1" x14ac:dyDescent="0.25">
      <c r="F23" s="2" t="s">
        <v>18</v>
      </c>
    </row>
    <row r="24" spans="1:28" s="2" customFormat="1" x14ac:dyDescent="0.25">
      <c r="A24" s="37" t="s">
        <v>12</v>
      </c>
      <c r="C24" s="9">
        <f>AVERAGE(B21:D21)</f>
        <v>249666.66666666666</v>
      </c>
      <c r="G24" s="9">
        <f>AVERAGE(F21:H21)</f>
        <v>12318.333333333334</v>
      </c>
      <c r="K24" s="9">
        <f>AVERAGE(J21:L21)</f>
        <v>1198.3333333333333</v>
      </c>
      <c r="O24" s="9">
        <f>AVERAGE(N21:P21)</f>
        <v>13752.222222222221</v>
      </c>
      <c r="S24" s="9">
        <f>AVERAGE(R21:T21)</f>
        <v>4735.5555555555557</v>
      </c>
      <c r="W24" s="9">
        <f>AVERAGE(V21:X21)</f>
        <v>6253.333333333333</v>
      </c>
      <c r="AA24" s="9">
        <f>AVERAGE(Z21:AB21)</f>
        <v>2161.1111111111109</v>
      </c>
    </row>
    <row r="25" spans="1:28" x14ac:dyDescent="0.25">
      <c r="A25" s="9" t="s">
        <v>13</v>
      </c>
      <c r="C25" s="9">
        <f>STDEV(B21:D21)</f>
        <v>49074.772881118137</v>
      </c>
      <c r="G25" s="9">
        <f>STDEV(F21:H21)</f>
        <v>417.13556948950463</v>
      </c>
      <c r="K25" s="9">
        <f>STDEV(J21:L21)</f>
        <v>107.27690027836064</v>
      </c>
      <c r="O25" s="9">
        <f>STDEV(N21:P21)</f>
        <v>21433.153014620788</v>
      </c>
      <c r="S25" s="9">
        <f>STDEV(R21:T21)</f>
        <v>2646.6946542041055</v>
      </c>
      <c r="W25" s="9">
        <f>STDEV(V21:X21)</f>
        <v>8572.3995085001334</v>
      </c>
      <c r="AA25" s="9">
        <f>STDEV(Z21:AB21)</f>
        <v>94.300543967638959</v>
      </c>
    </row>
  </sheetData>
  <mergeCells count="8">
    <mergeCell ref="B1:C1"/>
    <mergeCell ref="B3:D3"/>
    <mergeCell ref="F3:H3"/>
    <mergeCell ref="Z3:AB3"/>
    <mergeCell ref="J3:L3"/>
    <mergeCell ref="N3:P3"/>
    <mergeCell ref="R3:T3"/>
    <mergeCell ref="V3:X3"/>
  </mergeCells>
  <phoneticPr fontId="5" type="noConversion"/>
  <printOptions horizontalCentered="1" verticalCentered="1" gridLines="1"/>
  <pageMargins left="0.7" right="0.7" top="0.75" bottom="0.75" header="0.3" footer="0.3"/>
  <pageSetup scale="49" orientation="landscape"/>
  <extLst>
    <ext xmlns:mx="http://schemas.microsoft.com/office/mac/excel/2008/main" uri="{64002731-A6B0-56B0-2670-7721B7C09600}">
      <mx:PLV Mode="0" OnePage="0" WScale="7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B8" sqref="B8"/>
    </sheetView>
  </sheetViews>
  <sheetFormatPr defaultColWidth="8.85546875" defaultRowHeight="15" x14ac:dyDescent="0.25"/>
  <cols>
    <col min="1" max="1" width="6.42578125" customWidth="1"/>
    <col min="3" max="3" width="9.7109375" bestFit="1" customWidth="1"/>
    <col min="4" max="4" width="4.85546875" customWidth="1"/>
    <col min="6" max="6" width="9.7109375" bestFit="1" customWidth="1"/>
    <col min="7" max="7" width="4.42578125" customWidth="1"/>
    <col min="9" max="9" width="9.7109375" bestFit="1" customWidth="1"/>
    <col min="10" max="10" width="4.42578125" customWidth="1"/>
    <col min="12" max="12" width="9.7109375" bestFit="1" customWidth="1"/>
    <col min="13" max="13" width="4.42578125" customWidth="1"/>
    <col min="15" max="15" width="9.7109375" bestFit="1" customWidth="1"/>
    <col min="16" max="16" width="4.42578125" customWidth="1"/>
    <col min="18" max="18" width="9.7109375" bestFit="1" customWidth="1"/>
    <col min="19" max="19" width="4.42578125" customWidth="1"/>
    <col min="21" max="21" width="9.7109375" bestFit="1" customWidth="1"/>
  </cols>
  <sheetData>
    <row r="1" spans="1:21" x14ac:dyDescent="0.25">
      <c r="B1" s="4" t="s">
        <v>4</v>
      </c>
    </row>
    <row r="3" spans="1:21" x14ac:dyDescent="0.25">
      <c r="B3" s="41" t="s">
        <v>9</v>
      </c>
      <c r="C3" s="41"/>
      <c r="D3" s="1"/>
      <c r="E3" s="41" t="s">
        <v>10</v>
      </c>
      <c r="F3" s="41"/>
      <c r="H3" s="41" t="s">
        <v>14</v>
      </c>
      <c r="I3" s="41"/>
      <c r="K3" s="41" t="s">
        <v>5</v>
      </c>
      <c r="L3" s="41"/>
      <c r="N3" s="41" t="s">
        <v>15</v>
      </c>
      <c r="O3" s="41"/>
      <c r="Q3" s="41" t="s">
        <v>19</v>
      </c>
      <c r="R3" s="41"/>
      <c r="T3" s="41" t="s">
        <v>16</v>
      </c>
      <c r="U3" s="41"/>
    </row>
    <row r="4" spans="1:21" x14ac:dyDescent="0.25">
      <c r="A4" t="s">
        <v>63</v>
      </c>
      <c r="B4" t="s">
        <v>6</v>
      </c>
      <c r="C4" t="s">
        <v>8</v>
      </c>
      <c r="E4" t="s">
        <v>6</v>
      </c>
      <c r="F4" t="s">
        <v>8</v>
      </c>
      <c r="H4" t="s">
        <v>6</v>
      </c>
      <c r="I4" t="s">
        <v>8</v>
      </c>
      <c r="K4" t="s">
        <v>6</v>
      </c>
      <c r="L4" t="s">
        <v>8</v>
      </c>
      <c r="N4" t="s">
        <v>6</v>
      </c>
      <c r="O4" t="s">
        <v>8</v>
      </c>
      <c r="Q4" t="s">
        <v>6</v>
      </c>
      <c r="R4" t="s">
        <v>8</v>
      </c>
      <c r="T4" t="s">
        <v>6</v>
      </c>
      <c r="U4" t="s">
        <v>8</v>
      </c>
    </row>
    <row r="5" spans="1:21" x14ac:dyDescent="0.25">
      <c r="A5" s="5">
        <v>1</v>
      </c>
      <c r="B5" s="6">
        <v>50.2</v>
      </c>
      <c r="C5" s="6">
        <v>51.4</v>
      </c>
      <c r="D5" s="6"/>
      <c r="E5" s="6" t="s">
        <v>17</v>
      </c>
      <c r="F5" s="6" t="s">
        <v>17</v>
      </c>
      <c r="H5" s="6">
        <v>63.8</v>
      </c>
      <c r="I5" s="6">
        <v>98.2</v>
      </c>
      <c r="K5" s="6">
        <v>76.2</v>
      </c>
      <c r="L5" s="6">
        <v>82.5</v>
      </c>
      <c r="N5" s="6">
        <v>102</v>
      </c>
      <c r="O5" s="6">
        <v>56</v>
      </c>
      <c r="Q5" s="6">
        <v>61.1</v>
      </c>
      <c r="R5" s="6">
        <v>20.100000000000001</v>
      </c>
      <c r="T5" s="6">
        <v>112.9</v>
      </c>
      <c r="U5" s="6">
        <v>93.8</v>
      </c>
    </row>
    <row r="6" spans="1:21" x14ac:dyDescent="0.25">
      <c r="A6" s="5">
        <v>2</v>
      </c>
      <c r="B6" s="6">
        <v>61.3</v>
      </c>
      <c r="C6" s="6">
        <v>16.600000000000001</v>
      </c>
      <c r="D6" s="6"/>
      <c r="E6" s="6" t="s">
        <v>17</v>
      </c>
      <c r="F6" s="6" t="s">
        <v>17</v>
      </c>
      <c r="H6" s="6">
        <v>92.4</v>
      </c>
      <c r="I6" s="6">
        <v>86.1</v>
      </c>
      <c r="K6" s="6">
        <v>57.5</v>
      </c>
      <c r="L6" s="6">
        <v>64.2</v>
      </c>
      <c r="N6" s="6">
        <v>116.5</v>
      </c>
      <c r="O6" s="6">
        <v>50</v>
      </c>
      <c r="Q6" s="6">
        <v>63.6</v>
      </c>
      <c r="R6" s="6">
        <v>36.299999999999997</v>
      </c>
      <c r="T6" s="6">
        <v>99.9</v>
      </c>
      <c r="U6" s="6">
        <v>76.099999999999994</v>
      </c>
    </row>
    <row r="7" spans="1:21" x14ac:dyDescent="0.25">
      <c r="A7" s="5">
        <v>3</v>
      </c>
      <c r="B7" s="6"/>
      <c r="C7" s="6">
        <v>23.1</v>
      </c>
      <c r="D7" s="6"/>
      <c r="E7" s="6" t="s">
        <v>17</v>
      </c>
      <c r="F7" s="6" t="s">
        <v>17</v>
      </c>
      <c r="H7" s="6">
        <v>85.8</v>
      </c>
      <c r="I7" s="6">
        <v>94.3</v>
      </c>
      <c r="K7" s="6">
        <v>54.2</v>
      </c>
      <c r="L7" s="6">
        <v>47.4</v>
      </c>
      <c r="N7" s="6">
        <v>86.6</v>
      </c>
      <c r="O7" s="6">
        <v>47</v>
      </c>
      <c r="Q7" s="6">
        <v>46.3</v>
      </c>
      <c r="R7" s="6">
        <v>31.2</v>
      </c>
      <c r="T7" s="6">
        <v>153.5</v>
      </c>
      <c r="U7" s="6">
        <v>104</v>
      </c>
    </row>
    <row r="8" spans="1:21" x14ac:dyDescent="0.25">
      <c r="A8" s="3" t="s">
        <v>12</v>
      </c>
      <c r="B8" s="8">
        <f>AVERAGE(B5:B7)</f>
        <v>55.75</v>
      </c>
      <c r="C8" s="8">
        <f>AVERAGE(C5:C7)</f>
        <v>30.366666666666664</v>
      </c>
      <c r="D8" s="8"/>
      <c r="E8" s="8"/>
      <c r="F8" s="8"/>
      <c r="H8" s="8">
        <f>AVERAGE(H5:H7)</f>
        <v>80.666666666666671</v>
      </c>
      <c r="I8" s="8">
        <f>AVERAGE(I5:I7)</f>
        <v>92.866666666666674</v>
      </c>
      <c r="K8" s="8">
        <f>AVERAGE(K5:K7)</f>
        <v>62.633333333333326</v>
      </c>
      <c r="L8" s="8">
        <f>AVERAGE(L5:L7)</f>
        <v>64.7</v>
      </c>
      <c r="N8" s="8">
        <f>AVERAGE(N5:N7)</f>
        <v>101.7</v>
      </c>
      <c r="O8" s="8">
        <f>AVERAGE(O5:O7)</f>
        <v>51</v>
      </c>
      <c r="Q8" s="8">
        <f>AVERAGE(Q5:Q7)</f>
        <v>57</v>
      </c>
      <c r="R8" s="8">
        <f>AVERAGE(R5:R7)</f>
        <v>29.2</v>
      </c>
      <c r="T8" s="8">
        <f>AVERAGE(T5:T7)</f>
        <v>122.10000000000001</v>
      </c>
      <c r="U8" s="8">
        <f>AVERAGE(U5:U7)</f>
        <v>91.3</v>
      </c>
    </row>
    <row r="9" spans="1:21" x14ac:dyDescent="0.25">
      <c r="A9" s="1" t="s">
        <v>13</v>
      </c>
      <c r="B9" s="8">
        <f>STDEV(B5:B7)</f>
        <v>7.8488852711706736</v>
      </c>
      <c r="C9" s="8">
        <f>STDEV(C5:C7)</f>
        <v>18.503062809527872</v>
      </c>
      <c r="D9" s="8"/>
      <c r="E9" s="8"/>
      <c r="F9" s="8"/>
      <c r="H9" s="8">
        <f>STDEV(H5:H7)</f>
        <v>14.975090428218923</v>
      </c>
      <c r="I9" s="8">
        <f>STDEV(I5:I7)</f>
        <v>6.1760289291205055</v>
      </c>
      <c r="K9" s="8">
        <f>STDEV(K5:K7)</f>
        <v>11.864372437399968</v>
      </c>
      <c r="L9" s="8">
        <f>STDEV(L5:L7)</f>
        <v>17.555341067606761</v>
      </c>
      <c r="N9" s="8">
        <f>STDEV(N5:N7)</f>
        <v>14.952257354660462</v>
      </c>
      <c r="O9" s="8">
        <f>STDEV(O5:O7)</f>
        <v>4.5825756949558398</v>
      </c>
      <c r="Q9" s="8">
        <f>STDEV(Q5:Q7)</f>
        <v>9.350401060917136</v>
      </c>
      <c r="R9" s="8">
        <f>STDEV(R5:R7)</f>
        <v>8.2831153559515354</v>
      </c>
      <c r="T9" s="8">
        <f>STDEV(T5:T7)</f>
        <v>27.959256070217627</v>
      </c>
      <c r="U9" s="8">
        <f>STDEV(U5:U7)</f>
        <v>14.117011015083925</v>
      </c>
    </row>
    <row r="11" spans="1:21" x14ac:dyDescent="0.25">
      <c r="A11" t="s">
        <v>63</v>
      </c>
      <c r="B11" t="s">
        <v>11</v>
      </c>
      <c r="C11" t="s">
        <v>11</v>
      </c>
      <c r="E11" t="s">
        <v>11</v>
      </c>
      <c r="F11" t="s">
        <v>11</v>
      </c>
      <c r="H11" t="s">
        <v>11</v>
      </c>
      <c r="I11" t="s">
        <v>11</v>
      </c>
      <c r="K11" t="s">
        <v>11</v>
      </c>
      <c r="L11" t="s">
        <v>11</v>
      </c>
      <c r="N11" t="s">
        <v>11</v>
      </c>
      <c r="O11" t="s">
        <v>11</v>
      </c>
      <c r="Q11" t="s">
        <v>11</v>
      </c>
      <c r="R11" t="s">
        <v>11</v>
      </c>
      <c r="T11" t="s">
        <v>11</v>
      </c>
      <c r="U11" t="s">
        <v>11</v>
      </c>
    </row>
    <row r="12" spans="1:21" x14ac:dyDescent="0.25">
      <c r="A12" s="5">
        <v>1</v>
      </c>
      <c r="B12" s="7">
        <v>140000</v>
      </c>
      <c r="C12" s="7">
        <v>140000</v>
      </c>
      <c r="D12" s="7"/>
      <c r="E12" s="7">
        <v>60200</v>
      </c>
      <c r="F12" s="7">
        <v>60200</v>
      </c>
      <c r="H12" s="7">
        <v>830</v>
      </c>
      <c r="I12" s="7">
        <v>830</v>
      </c>
      <c r="K12" s="7">
        <v>1100</v>
      </c>
      <c r="L12" s="7">
        <v>1100</v>
      </c>
      <c r="N12" s="7">
        <v>830</v>
      </c>
      <c r="O12" s="7">
        <v>830</v>
      </c>
      <c r="Q12" s="7">
        <v>1780</v>
      </c>
      <c r="R12" s="7">
        <v>1780</v>
      </c>
      <c r="T12" s="7">
        <v>920</v>
      </c>
      <c r="U12" s="7">
        <v>920</v>
      </c>
    </row>
    <row r="13" spans="1:21" x14ac:dyDescent="0.25">
      <c r="A13" s="5">
        <v>2</v>
      </c>
      <c r="B13" s="7">
        <v>120000</v>
      </c>
      <c r="C13" s="7">
        <v>120000</v>
      </c>
      <c r="D13" s="7"/>
      <c r="E13" s="7">
        <v>100000</v>
      </c>
      <c r="F13" s="7">
        <v>100000</v>
      </c>
      <c r="H13" s="7">
        <v>860</v>
      </c>
      <c r="I13" s="7">
        <v>860</v>
      </c>
      <c r="K13" s="7">
        <v>1320</v>
      </c>
      <c r="L13" s="7">
        <v>1320</v>
      </c>
      <c r="N13" s="7">
        <v>860</v>
      </c>
      <c r="O13" s="7">
        <v>860</v>
      </c>
      <c r="Q13" s="7">
        <v>2900</v>
      </c>
      <c r="R13" s="7">
        <v>2900</v>
      </c>
      <c r="T13" s="7">
        <v>720</v>
      </c>
      <c r="U13" s="7">
        <v>720</v>
      </c>
    </row>
    <row r="14" spans="1:21" x14ac:dyDescent="0.25">
      <c r="A14" s="5">
        <v>3</v>
      </c>
      <c r="B14" s="7"/>
      <c r="C14" s="7"/>
      <c r="D14" s="7"/>
      <c r="E14" s="7"/>
      <c r="F14" s="7"/>
      <c r="H14" s="7"/>
      <c r="I14" s="7"/>
      <c r="K14" s="7">
        <v>1800</v>
      </c>
      <c r="L14" s="7">
        <v>1800</v>
      </c>
      <c r="N14" s="7"/>
      <c r="O14" s="7"/>
      <c r="Q14" s="7"/>
      <c r="R14" s="7"/>
      <c r="T14" s="7"/>
      <c r="U14" s="7"/>
    </row>
    <row r="15" spans="1:21" x14ac:dyDescent="0.25">
      <c r="A15" s="3" t="s">
        <v>12</v>
      </c>
      <c r="B15" s="9">
        <f>AVERAGE(B12:B14)</f>
        <v>130000</v>
      </c>
      <c r="C15" s="9">
        <f>AVERAGE(C12:C14)</f>
        <v>130000</v>
      </c>
      <c r="D15" s="4"/>
      <c r="E15" s="9">
        <f>AVERAGE(E12:E14)</f>
        <v>80100</v>
      </c>
      <c r="F15" s="9">
        <f>AVERAGE(F12:F14)</f>
        <v>80100</v>
      </c>
      <c r="H15" s="9">
        <f>AVERAGE(H12:H14)</f>
        <v>845</v>
      </c>
      <c r="I15" s="9">
        <f>AVERAGE(I12:I14)</f>
        <v>845</v>
      </c>
      <c r="N15" s="9">
        <f>AVERAGE(N12:N14)</f>
        <v>845</v>
      </c>
      <c r="O15" s="9">
        <f>AVERAGE(O12:O14)</f>
        <v>845</v>
      </c>
      <c r="Q15" s="9">
        <f>AVERAGE(Q12:Q14)</f>
        <v>2340</v>
      </c>
      <c r="R15" s="9">
        <f>AVERAGE(R12:R14)</f>
        <v>2340</v>
      </c>
      <c r="T15" s="9">
        <f>AVERAGE(T12:T14)</f>
        <v>820</v>
      </c>
      <c r="U15" s="9">
        <f>AVERAGE(U12:U14)</f>
        <v>820</v>
      </c>
    </row>
    <row r="16" spans="1:21" x14ac:dyDescent="0.25">
      <c r="A16" s="10" t="s">
        <v>13</v>
      </c>
      <c r="B16" s="9">
        <f>STDEV(B12:B14)</f>
        <v>14142.13562373095</v>
      </c>
      <c r="C16" s="9">
        <f>STDEV(C12:C14)</f>
        <v>14142.13562373095</v>
      </c>
      <c r="D16" s="9"/>
      <c r="E16" s="9">
        <f>STDEV(E12:E14)</f>
        <v>28142.849891224592</v>
      </c>
      <c r="F16" s="9">
        <f>STDEV(F12:F14)</f>
        <v>28142.849891224592</v>
      </c>
      <c r="H16" s="9">
        <f>STDEV(H12:H14)</f>
        <v>21.213203435596427</v>
      </c>
      <c r="I16" s="9">
        <f>STDEV(I12:I14)</f>
        <v>21.213203435596427</v>
      </c>
      <c r="K16" s="9">
        <f>AVERAGE(K12:K14)</f>
        <v>1406.6666666666667</v>
      </c>
      <c r="L16" s="9">
        <f>AVERAGE(L12:L14)</f>
        <v>1406.6666666666667</v>
      </c>
      <c r="N16" s="9">
        <f>STDEV(N12:N14)</f>
        <v>21.213203435596427</v>
      </c>
      <c r="O16" s="9">
        <f>STDEV(O12:O14)</f>
        <v>21.213203435596427</v>
      </c>
      <c r="Q16" s="9">
        <f>STDEV(Q12:Q14)</f>
        <v>791.95959492893326</v>
      </c>
      <c r="R16" s="9">
        <f>STDEV(R12:R14)</f>
        <v>791.95959492893326</v>
      </c>
      <c r="T16" s="9">
        <f>STDEV(T12:T14)</f>
        <v>141.42135623730951</v>
      </c>
      <c r="U16" s="9">
        <f>STDEV(U12:U14)</f>
        <v>141.42135623730951</v>
      </c>
    </row>
    <row r="17" spans="2:12" x14ac:dyDescent="0.25">
      <c r="B17" s="5"/>
      <c r="C17" s="5"/>
      <c r="D17" s="5"/>
      <c r="E17" s="5"/>
      <c r="F17" s="5"/>
      <c r="K17" s="9">
        <f>STDEV(K12:K14)</f>
        <v>357.95716689756819</v>
      </c>
      <c r="L17" s="9">
        <f>STDEV(L12:L14)</f>
        <v>357.95716689756819</v>
      </c>
    </row>
    <row r="18" spans="2:12" x14ac:dyDescent="0.25">
      <c r="E18" s="2" t="s">
        <v>18</v>
      </c>
    </row>
  </sheetData>
  <mergeCells count="7">
    <mergeCell ref="B3:C3"/>
    <mergeCell ref="K3:L3"/>
    <mergeCell ref="N3:O3"/>
    <mergeCell ref="Q3:R3"/>
    <mergeCell ref="T3:U3"/>
    <mergeCell ref="H3:I3"/>
    <mergeCell ref="E3:F3"/>
  </mergeCells>
  <phoneticPr fontId="5" type="noConversion"/>
  <pageMargins left="0.7" right="0.7" top="0.75" bottom="0.75" header="0.3" footer="0.3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Experiments Summary</vt:lpstr>
      <vt:lpstr>Calculations-Tap Water Matrix</vt:lpstr>
      <vt:lpstr>Calculations-River Water Matrix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Doug</dc:creator>
  <cp:lastModifiedBy>Rhodes, Eric</cp:lastModifiedBy>
  <cp:lastPrinted>2012-09-21T14:12:01Z</cp:lastPrinted>
  <dcterms:created xsi:type="dcterms:W3CDTF">2011-01-24T19:43:55Z</dcterms:created>
  <dcterms:modified xsi:type="dcterms:W3CDTF">2016-09-08T13:49:12Z</dcterms:modified>
</cp:coreProperties>
</file>