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RTP\USERS\K-Q\loudejan\Net MyDocuments\DCMD Research\COMPLETED\C.2.2.4.01 PPE Decon\Products\HS60202-107 Journal article TICs\Sci Hub JECE article\MetaData\"/>
    </mc:Choice>
  </mc:AlternateContent>
  <bookViews>
    <workbookView xWindow="0" yWindow="0" windowWidth="23970" windowHeight="9810" tabRatio="622" firstSheet="6" activeTab="9"/>
  </bookViews>
  <sheets>
    <sheet name="Persistence Data Fig1" sheetId="7" r:id="rId1"/>
    <sheet name="Efficacy Data Malathion Fig2  " sheetId="8" r:id="rId2"/>
    <sheet name="Efficacy Data Carbaryl Fig2" sheetId="9" r:id="rId3"/>
    <sheet name="Efficacy Data 2-CEES Fig2" sheetId="10" r:id="rId4"/>
    <sheet name="Efficacy Data Fig3" sheetId="4" r:id="rId5"/>
    <sheet name="Efficacy Data Fig4" sheetId="5" r:id="rId6"/>
    <sheet name="Efficacy Data Fig5" sheetId="6" r:id="rId7"/>
    <sheet name="Efficacy Data NitroBz Fig (6)" sheetId="11" r:id="rId8"/>
    <sheet name="Efficacy Data Phenol Fig (6)" sheetId="12" r:id="rId9"/>
    <sheet name="Efficacy Data Chlordane Fig (6)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1" l="1"/>
  <c r="M21" i="11"/>
  <c r="M24" i="11"/>
  <c r="M25" i="11"/>
  <c r="M26" i="11"/>
  <c r="M27" i="11"/>
  <c r="M28" i="11"/>
  <c r="M29" i="11"/>
  <c r="M32" i="11"/>
  <c r="M33" i="11"/>
  <c r="M34" i="11"/>
  <c r="M35" i="11"/>
  <c r="M36" i="11"/>
  <c r="M40" i="11"/>
  <c r="M43" i="11"/>
  <c r="M44" i="11"/>
  <c r="M46" i="11"/>
  <c r="M19" i="11"/>
  <c r="I46" i="13" l="1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L34" i="13" s="1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L26" i="13" s="1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2" i="13"/>
  <c r="H12" i="13"/>
  <c r="G12" i="13"/>
  <c r="F12" i="13"/>
  <c r="E12" i="13"/>
  <c r="D12" i="13"/>
  <c r="C12" i="13"/>
  <c r="I11" i="13"/>
  <c r="H11" i="13"/>
  <c r="G11" i="13"/>
  <c r="F11" i="13"/>
  <c r="E11" i="13"/>
  <c r="D11" i="13"/>
  <c r="C11" i="13"/>
  <c r="I46" i="12"/>
  <c r="H46" i="12"/>
  <c r="G46" i="12"/>
  <c r="I45" i="12"/>
  <c r="H45" i="12"/>
  <c r="G45" i="12"/>
  <c r="I44" i="12"/>
  <c r="H44" i="12"/>
  <c r="G44" i="12"/>
  <c r="L44" i="12" s="1"/>
  <c r="M44" i="12" s="1"/>
  <c r="I43" i="12"/>
  <c r="H43" i="12"/>
  <c r="G43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L36" i="12" s="1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0" i="12"/>
  <c r="H20" i="12"/>
  <c r="G20" i="12"/>
  <c r="I19" i="12"/>
  <c r="H19" i="12"/>
  <c r="G19" i="12"/>
  <c r="I12" i="12"/>
  <c r="H12" i="12"/>
  <c r="G12" i="12"/>
  <c r="F12" i="12"/>
  <c r="D12" i="12"/>
  <c r="C12" i="12"/>
  <c r="I11" i="12"/>
  <c r="H11" i="12"/>
  <c r="G11" i="12"/>
  <c r="F11" i="12"/>
  <c r="D11" i="12"/>
  <c r="C11" i="12"/>
  <c r="I46" i="11"/>
  <c r="H46" i="11"/>
  <c r="G46" i="11"/>
  <c r="I45" i="11"/>
  <c r="H45" i="11"/>
  <c r="G45" i="11"/>
  <c r="I44" i="11"/>
  <c r="H44" i="11"/>
  <c r="G44" i="11"/>
  <c r="I43" i="11"/>
  <c r="H43" i="11"/>
  <c r="G43" i="11"/>
  <c r="I42" i="11"/>
  <c r="H42" i="11"/>
  <c r="G42" i="11"/>
  <c r="I41" i="11"/>
  <c r="H41" i="11"/>
  <c r="G41" i="11"/>
  <c r="I40" i="11"/>
  <c r="H40" i="11"/>
  <c r="G40" i="11"/>
  <c r="I39" i="11"/>
  <c r="H39" i="11"/>
  <c r="G39" i="11"/>
  <c r="I38" i="11"/>
  <c r="H38" i="11"/>
  <c r="G38" i="11"/>
  <c r="I37" i="11"/>
  <c r="H37" i="11"/>
  <c r="G37" i="11"/>
  <c r="I36" i="11"/>
  <c r="H36" i="11"/>
  <c r="G36" i="11"/>
  <c r="I35" i="11"/>
  <c r="H35" i="11"/>
  <c r="G35" i="11"/>
  <c r="I34" i="11"/>
  <c r="H34" i="11"/>
  <c r="G34" i="11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L29" i="11" s="1"/>
  <c r="I28" i="11"/>
  <c r="H28" i="11"/>
  <c r="G28" i="11"/>
  <c r="I27" i="11"/>
  <c r="H27" i="11"/>
  <c r="G27" i="11"/>
  <c r="I26" i="11"/>
  <c r="H26" i="11"/>
  <c r="G26" i="11"/>
  <c r="I25" i="11"/>
  <c r="H25" i="11"/>
  <c r="G25" i="11"/>
  <c r="L25" i="11" s="1"/>
  <c r="I24" i="11"/>
  <c r="H24" i="11"/>
  <c r="G24" i="11"/>
  <c r="I23" i="11"/>
  <c r="H23" i="11"/>
  <c r="G23" i="11"/>
  <c r="I22" i="11"/>
  <c r="H22" i="11"/>
  <c r="G22" i="11"/>
  <c r="I21" i="11"/>
  <c r="H21" i="11"/>
  <c r="G21" i="11"/>
  <c r="L21" i="11" s="1"/>
  <c r="I20" i="11"/>
  <c r="H20" i="11"/>
  <c r="G20" i="11"/>
  <c r="I19" i="11"/>
  <c r="H19" i="11"/>
  <c r="G19" i="11"/>
  <c r="I12" i="11"/>
  <c r="H12" i="11"/>
  <c r="G12" i="11"/>
  <c r="F12" i="11"/>
  <c r="E12" i="11"/>
  <c r="D12" i="11"/>
  <c r="C12" i="11"/>
  <c r="I11" i="11"/>
  <c r="H11" i="11"/>
  <c r="G11" i="11"/>
  <c r="F11" i="11"/>
  <c r="E11" i="11"/>
  <c r="D11" i="11"/>
  <c r="C11" i="11"/>
  <c r="M5" i="6"/>
  <c r="M6" i="6"/>
  <c r="M7" i="6"/>
  <c r="M8" i="6"/>
  <c r="L8" i="6"/>
  <c r="L7" i="6"/>
  <c r="L6" i="6"/>
  <c r="K8" i="6"/>
  <c r="L27" i="13" l="1"/>
  <c r="M27" i="13" s="1"/>
  <c r="L35" i="13"/>
  <c r="L43" i="13"/>
  <c r="M43" i="13" s="1"/>
  <c r="L42" i="13"/>
  <c r="M42" i="13" s="1"/>
  <c r="L25" i="13"/>
  <c r="M25" i="13" s="1"/>
  <c r="L19" i="12"/>
  <c r="L27" i="12"/>
  <c r="M27" i="12" s="1"/>
  <c r="L43" i="12"/>
  <c r="M43" i="12" s="1"/>
  <c r="L23" i="12"/>
  <c r="M23" i="12" s="1"/>
  <c r="L26" i="12"/>
  <c r="L34" i="12"/>
  <c r="L28" i="13"/>
  <c r="M28" i="13" s="1"/>
  <c r="L36" i="13"/>
  <c r="M36" i="13" s="1"/>
  <c r="L44" i="13"/>
  <c r="M44" i="13" s="1"/>
  <c r="L23" i="13"/>
  <c r="M23" i="13" s="1"/>
  <c r="L29" i="13"/>
  <c r="L37" i="13"/>
  <c r="L45" i="13"/>
  <c r="M45" i="13" s="1"/>
  <c r="L24" i="13"/>
  <c r="M24" i="13" s="1"/>
  <c r="L19" i="13"/>
  <c r="M19" i="13" s="1"/>
  <c r="L30" i="13"/>
  <c r="L38" i="13"/>
  <c r="M38" i="13" s="1"/>
  <c r="L46" i="13"/>
  <c r="L22" i="13"/>
  <c r="M22" i="13" s="1"/>
  <c r="L41" i="13"/>
  <c r="L20" i="13"/>
  <c r="M20" i="13" s="1"/>
  <c r="L31" i="13"/>
  <c r="L39" i="13"/>
  <c r="L33" i="13"/>
  <c r="M33" i="13" s="1"/>
  <c r="L21" i="13"/>
  <c r="M21" i="13" s="1"/>
  <c r="L32" i="13"/>
  <c r="M32" i="13" s="1"/>
  <c r="L40" i="13"/>
  <c r="M40" i="13" s="1"/>
  <c r="L22" i="12"/>
  <c r="L30" i="12"/>
  <c r="M30" i="12" s="1"/>
  <c r="L38" i="12"/>
  <c r="M38" i="12" s="1"/>
  <c r="L46" i="12"/>
  <c r="M46" i="12" s="1"/>
  <c r="L25" i="12"/>
  <c r="L33" i="12"/>
  <c r="L41" i="12"/>
  <c r="L24" i="12"/>
  <c r="L20" i="12"/>
  <c r="M20" i="12" s="1"/>
  <c r="L31" i="12"/>
  <c r="M31" i="12" s="1"/>
  <c r="L39" i="12"/>
  <c r="M39" i="12" s="1"/>
  <c r="L29" i="12"/>
  <c r="M29" i="12" s="1"/>
  <c r="L37" i="12"/>
  <c r="M37" i="12" s="1"/>
  <c r="L45" i="12"/>
  <c r="M45" i="12" s="1"/>
  <c r="L32" i="12"/>
  <c r="M32" i="12" s="1"/>
  <c r="L40" i="12"/>
  <c r="L32" i="11"/>
  <c r="L43" i="11"/>
  <c r="L33" i="11"/>
  <c r="L41" i="11"/>
  <c r="L38" i="11"/>
  <c r="L40" i="11"/>
  <c r="L46" i="11"/>
  <c r="L27" i="11"/>
  <c r="L35" i="11"/>
  <c r="L20" i="11"/>
  <c r="L28" i="11"/>
  <c r="L36" i="11"/>
  <c r="L26" i="11"/>
  <c r="L34" i="11"/>
  <c r="L42" i="11"/>
  <c r="L37" i="11"/>
  <c r="L45" i="11"/>
  <c r="L23" i="11"/>
  <c r="L22" i="11"/>
  <c r="L30" i="11"/>
  <c r="L31" i="11"/>
  <c r="L39" i="11"/>
  <c r="L44" i="11"/>
  <c r="L19" i="11"/>
  <c r="L24" i="11"/>
  <c r="C5" i="6" l="1"/>
  <c r="D5" i="6"/>
  <c r="E5" i="6"/>
  <c r="F5" i="6"/>
  <c r="J5" i="6"/>
  <c r="K5" i="6"/>
  <c r="C6" i="6"/>
  <c r="D6" i="6"/>
  <c r="E6" i="6"/>
  <c r="F6" i="6"/>
  <c r="J6" i="6"/>
  <c r="K6" i="6"/>
  <c r="C7" i="6"/>
  <c r="D7" i="6"/>
  <c r="E7" i="6"/>
  <c r="F7" i="6"/>
  <c r="J7" i="6"/>
  <c r="K7" i="6"/>
  <c r="C8" i="6"/>
  <c r="D8" i="6"/>
  <c r="E8" i="6"/>
  <c r="F8" i="6"/>
  <c r="J8" i="6"/>
  <c r="B6" i="6"/>
  <c r="B7" i="6"/>
  <c r="B8" i="6"/>
  <c r="B5" i="6"/>
  <c r="C12" i="5"/>
  <c r="D12" i="5"/>
  <c r="E12" i="5"/>
  <c r="F12" i="5"/>
  <c r="G12" i="5"/>
  <c r="H12" i="5"/>
  <c r="I12" i="5"/>
  <c r="J12" i="5"/>
  <c r="K12" i="5"/>
  <c r="L12" i="5"/>
  <c r="M12" i="5"/>
  <c r="B12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C9" i="5"/>
  <c r="C10" i="5"/>
  <c r="C11" i="5"/>
  <c r="B9" i="5"/>
  <c r="B10" i="5"/>
  <c r="B11" i="5"/>
  <c r="K5" i="5"/>
  <c r="L5" i="5"/>
  <c r="M5" i="5"/>
  <c r="K8" i="5"/>
  <c r="L8" i="5"/>
  <c r="M8" i="5"/>
  <c r="K7" i="5"/>
  <c r="L7" i="5"/>
  <c r="M7" i="5"/>
  <c r="K6" i="5"/>
  <c r="L6" i="5"/>
  <c r="M6" i="5"/>
  <c r="C5" i="5" l="1"/>
  <c r="D5" i="5"/>
  <c r="E5" i="5"/>
  <c r="F5" i="5"/>
  <c r="G5" i="5"/>
  <c r="H5" i="5"/>
  <c r="I5" i="5"/>
  <c r="J5" i="5"/>
  <c r="C6" i="5"/>
  <c r="D6" i="5"/>
  <c r="E6" i="5"/>
  <c r="F6" i="5"/>
  <c r="G6" i="5"/>
  <c r="H6" i="5"/>
  <c r="I6" i="5"/>
  <c r="J6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B7" i="5"/>
  <c r="B8" i="5"/>
  <c r="B6" i="5"/>
  <c r="B5" i="5"/>
  <c r="B12" i="4"/>
  <c r="C12" i="4"/>
  <c r="D12" i="4"/>
  <c r="E12" i="4"/>
  <c r="F12" i="4"/>
  <c r="G12" i="4"/>
  <c r="H12" i="4"/>
  <c r="I12" i="4"/>
  <c r="J12" i="4"/>
  <c r="K12" i="4"/>
  <c r="L12" i="4"/>
  <c r="M12" i="4"/>
  <c r="B13" i="4"/>
  <c r="C13" i="4"/>
  <c r="D13" i="4"/>
  <c r="E13" i="4"/>
  <c r="F13" i="4"/>
  <c r="G13" i="4"/>
  <c r="H13" i="4"/>
  <c r="I13" i="4"/>
  <c r="J13" i="4"/>
  <c r="K13" i="4"/>
  <c r="L13" i="4"/>
  <c r="M13" i="4"/>
  <c r="B14" i="4"/>
  <c r="C14" i="4"/>
  <c r="D14" i="4"/>
  <c r="E14" i="4"/>
  <c r="F14" i="4"/>
  <c r="G14" i="4"/>
  <c r="H14" i="4"/>
  <c r="I14" i="4"/>
  <c r="J14" i="4"/>
  <c r="K14" i="4"/>
  <c r="L14" i="4"/>
  <c r="M14" i="4"/>
  <c r="B15" i="4"/>
  <c r="C15" i="4"/>
  <c r="D15" i="4"/>
  <c r="E15" i="4"/>
  <c r="F15" i="4"/>
  <c r="G15" i="4"/>
  <c r="H15" i="4"/>
  <c r="I15" i="4"/>
  <c r="J15" i="4"/>
  <c r="K15" i="4"/>
  <c r="L15" i="4"/>
  <c r="M15" i="4"/>
  <c r="B16" i="4"/>
  <c r="C16" i="4"/>
  <c r="D16" i="4"/>
  <c r="E16" i="4"/>
  <c r="F16" i="4"/>
  <c r="G16" i="4"/>
  <c r="H16" i="4"/>
  <c r="I16" i="4"/>
  <c r="J16" i="4"/>
  <c r="K16" i="4"/>
  <c r="L16" i="4"/>
  <c r="M16" i="4"/>
  <c r="B17" i="4"/>
  <c r="C17" i="4"/>
  <c r="D17" i="4"/>
  <c r="E17" i="4"/>
  <c r="F17" i="4"/>
  <c r="G17" i="4"/>
  <c r="H17" i="4"/>
  <c r="I17" i="4"/>
  <c r="J17" i="4"/>
  <c r="K17" i="4"/>
  <c r="L17" i="4"/>
  <c r="M17" i="4"/>
  <c r="B18" i="4"/>
  <c r="C18" i="4"/>
  <c r="D18" i="4"/>
  <c r="E18" i="4"/>
  <c r="F18" i="4"/>
  <c r="G18" i="4"/>
  <c r="H18" i="4"/>
  <c r="I18" i="4"/>
  <c r="J18" i="4"/>
  <c r="K18" i="4"/>
  <c r="L18" i="4"/>
  <c r="M18" i="4"/>
  <c r="B6" i="4"/>
  <c r="C6" i="4"/>
  <c r="D6" i="4"/>
  <c r="E6" i="4"/>
  <c r="F6" i="4"/>
  <c r="G6" i="4"/>
  <c r="H6" i="4"/>
  <c r="I6" i="4"/>
  <c r="J6" i="4"/>
  <c r="K6" i="4"/>
  <c r="L6" i="4"/>
  <c r="M6" i="4"/>
  <c r="B7" i="4"/>
  <c r="C7" i="4"/>
  <c r="D7" i="4"/>
  <c r="E7" i="4"/>
  <c r="F7" i="4"/>
  <c r="G7" i="4"/>
  <c r="H7" i="4"/>
  <c r="I7" i="4"/>
  <c r="J7" i="4"/>
  <c r="K7" i="4"/>
  <c r="L7" i="4"/>
  <c r="M7" i="4"/>
  <c r="B8" i="4"/>
  <c r="C8" i="4"/>
  <c r="D8" i="4"/>
  <c r="E8" i="4"/>
  <c r="F8" i="4"/>
  <c r="G8" i="4"/>
  <c r="H8" i="4"/>
  <c r="I8" i="4"/>
  <c r="J8" i="4"/>
  <c r="K8" i="4"/>
  <c r="L8" i="4"/>
  <c r="M8" i="4"/>
  <c r="B9" i="4"/>
  <c r="C9" i="4"/>
  <c r="D9" i="4"/>
  <c r="E9" i="4"/>
  <c r="F9" i="4"/>
  <c r="G9" i="4"/>
  <c r="H9" i="4"/>
  <c r="I9" i="4"/>
  <c r="J9" i="4"/>
  <c r="K9" i="4"/>
  <c r="L9" i="4"/>
  <c r="M9" i="4"/>
  <c r="B10" i="4"/>
  <c r="C10" i="4"/>
  <c r="D10" i="4"/>
  <c r="E10" i="4"/>
  <c r="F10" i="4"/>
  <c r="G10" i="4"/>
  <c r="H10" i="4"/>
  <c r="I10" i="4"/>
  <c r="J10" i="4"/>
  <c r="K10" i="4"/>
  <c r="L10" i="4"/>
  <c r="M10" i="4"/>
  <c r="B11" i="4"/>
  <c r="C11" i="4"/>
  <c r="D11" i="4"/>
  <c r="E11" i="4"/>
  <c r="F11" i="4"/>
  <c r="G11" i="4"/>
  <c r="H11" i="4"/>
  <c r="I11" i="4"/>
  <c r="J11" i="4"/>
  <c r="K11" i="4"/>
  <c r="L11" i="4"/>
  <c r="M11" i="4"/>
  <c r="C5" i="4"/>
  <c r="D5" i="4"/>
  <c r="E5" i="4"/>
  <c r="F5" i="4"/>
  <c r="G5" i="4"/>
  <c r="H5" i="4"/>
  <c r="I5" i="4"/>
  <c r="J5" i="4"/>
  <c r="K5" i="4"/>
  <c r="L5" i="4"/>
  <c r="M5" i="4"/>
  <c r="B5" i="4"/>
  <c r="M74" i="9" l="1"/>
  <c r="M64" i="9"/>
  <c r="M63" i="9"/>
  <c r="M62" i="9"/>
  <c r="M60" i="9"/>
  <c r="M59" i="9"/>
  <c r="M57" i="9"/>
  <c r="M56" i="9"/>
  <c r="M55" i="9"/>
  <c r="M53" i="9"/>
  <c r="M50" i="9"/>
  <c r="M49" i="9"/>
  <c r="M48" i="9"/>
  <c r="M46" i="9"/>
  <c r="M43" i="9"/>
  <c r="M42" i="9"/>
  <c r="M41" i="9"/>
  <c r="M40" i="9"/>
  <c r="M39" i="9"/>
  <c r="M38" i="9"/>
  <c r="M36" i="9"/>
  <c r="M35" i="9"/>
  <c r="M34" i="9"/>
  <c r="M32" i="9"/>
  <c r="M28" i="9"/>
  <c r="M26" i="9"/>
  <c r="M24" i="9"/>
  <c r="M23" i="9"/>
  <c r="M78" i="8" l="1"/>
  <c r="M77" i="8"/>
  <c r="M76" i="8"/>
  <c r="M75" i="8"/>
  <c r="M67" i="8"/>
  <c r="M68" i="8"/>
  <c r="M69" i="8"/>
  <c r="M70" i="8"/>
  <c r="M71" i="8"/>
  <c r="M72" i="8"/>
  <c r="M66" i="8"/>
  <c r="M65" i="8"/>
  <c r="M64" i="8"/>
  <c r="M63" i="8"/>
  <c r="M62" i="8"/>
  <c r="M57" i="8"/>
  <c r="M56" i="8"/>
  <c r="M55" i="8"/>
  <c r="M53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27" i="8"/>
  <c r="M24" i="8"/>
  <c r="M25" i="8"/>
  <c r="M23" i="8"/>
  <c r="I54" i="10"/>
  <c r="H54" i="10"/>
  <c r="G54" i="10"/>
  <c r="I53" i="10"/>
  <c r="H53" i="10"/>
  <c r="G53" i="10"/>
  <c r="I52" i="10"/>
  <c r="H52" i="10"/>
  <c r="G52" i="10"/>
  <c r="I51" i="10"/>
  <c r="H51" i="10"/>
  <c r="G51" i="10"/>
  <c r="I50" i="10"/>
  <c r="H50" i="10"/>
  <c r="G50" i="10"/>
  <c r="I49" i="10"/>
  <c r="H49" i="10"/>
  <c r="G49" i="10"/>
  <c r="I48" i="10"/>
  <c r="H48" i="10"/>
  <c r="G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I8" i="6" s="1"/>
  <c r="H30" i="10"/>
  <c r="H8" i="6" s="1"/>
  <c r="G30" i="10"/>
  <c r="G8" i="6" s="1"/>
  <c r="I29" i="10"/>
  <c r="I7" i="6" s="1"/>
  <c r="H29" i="10"/>
  <c r="H7" i="6" s="1"/>
  <c r="G29" i="10"/>
  <c r="G7" i="6" s="1"/>
  <c r="I28" i="10"/>
  <c r="I6" i="6" s="1"/>
  <c r="H28" i="10"/>
  <c r="H6" i="6" s="1"/>
  <c r="G28" i="10"/>
  <c r="G6" i="6" s="1"/>
  <c r="I27" i="10"/>
  <c r="I5" i="6" s="1"/>
  <c r="H27" i="10"/>
  <c r="H5" i="6" s="1"/>
  <c r="G27" i="10"/>
  <c r="G5" i="6" s="1"/>
  <c r="I26" i="10"/>
  <c r="H26" i="10"/>
  <c r="G26" i="10"/>
  <c r="I25" i="10"/>
  <c r="H25" i="10"/>
  <c r="G25" i="10"/>
  <c r="I24" i="10"/>
  <c r="H24" i="10"/>
  <c r="G24" i="10"/>
  <c r="I23" i="10"/>
  <c r="H23" i="10"/>
  <c r="G23" i="10"/>
  <c r="I16" i="10"/>
  <c r="H16" i="10"/>
  <c r="G16" i="10"/>
  <c r="D16" i="10"/>
  <c r="I15" i="10"/>
  <c r="H15" i="10"/>
  <c r="G15" i="10"/>
  <c r="D15" i="10"/>
  <c r="I78" i="9"/>
  <c r="H78" i="9"/>
  <c r="G78" i="9"/>
  <c r="I77" i="9"/>
  <c r="L77" i="9" s="1"/>
  <c r="H77" i="9"/>
  <c r="G77" i="9"/>
  <c r="I76" i="9"/>
  <c r="H76" i="9"/>
  <c r="G76" i="9"/>
  <c r="I75" i="9"/>
  <c r="H75" i="9"/>
  <c r="G75" i="9"/>
  <c r="I74" i="9"/>
  <c r="H74" i="9"/>
  <c r="G74" i="9"/>
  <c r="I73" i="9"/>
  <c r="H73" i="9"/>
  <c r="G73" i="9"/>
  <c r="I72" i="9"/>
  <c r="L72" i="9" s="1"/>
  <c r="H72" i="9"/>
  <c r="G72" i="9"/>
  <c r="I71" i="9"/>
  <c r="H71" i="9"/>
  <c r="G71" i="9"/>
  <c r="I70" i="9"/>
  <c r="H70" i="9"/>
  <c r="G70" i="9"/>
  <c r="I69" i="9"/>
  <c r="L69" i="9" s="1"/>
  <c r="H69" i="9"/>
  <c r="G69" i="9"/>
  <c r="I68" i="9"/>
  <c r="H68" i="9"/>
  <c r="G68" i="9"/>
  <c r="I67" i="9"/>
  <c r="H67" i="9"/>
  <c r="G67" i="9"/>
  <c r="I66" i="9"/>
  <c r="H66" i="9"/>
  <c r="G66" i="9"/>
  <c r="I65" i="9"/>
  <c r="H65" i="9"/>
  <c r="G65" i="9"/>
  <c r="I64" i="9"/>
  <c r="L64" i="9" s="1"/>
  <c r="H64" i="9"/>
  <c r="G64" i="9"/>
  <c r="I63" i="9"/>
  <c r="H63" i="9"/>
  <c r="G63" i="9"/>
  <c r="I62" i="9"/>
  <c r="H62" i="9"/>
  <c r="G62" i="9"/>
  <c r="I61" i="9"/>
  <c r="L61" i="9" s="1"/>
  <c r="H61" i="9"/>
  <c r="G61" i="9"/>
  <c r="I60" i="9"/>
  <c r="H60" i="9"/>
  <c r="G60" i="9"/>
  <c r="I59" i="9"/>
  <c r="H59" i="9"/>
  <c r="G59" i="9"/>
  <c r="I58" i="9"/>
  <c r="H58" i="9"/>
  <c r="G58" i="9"/>
  <c r="I57" i="9"/>
  <c r="H57" i="9"/>
  <c r="G57" i="9"/>
  <c r="I56" i="9"/>
  <c r="L56" i="9" s="1"/>
  <c r="H56" i="9"/>
  <c r="G56" i="9"/>
  <c r="I55" i="9"/>
  <c r="H55" i="9"/>
  <c r="G55" i="9"/>
  <c r="I54" i="9"/>
  <c r="H54" i="9"/>
  <c r="G54" i="9"/>
  <c r="I53" i="9"/>
  <c r="H53" i="9"/>
  <c r="G53" i="9"/>
  <c r="I52" i="9"/>
  <c r="H52" i="9"/>
  <c r="G52" i="9"/>
  <c r="I51" i="9"/>
  <c r="H51" i="9"/>
  <c r="G51" i="9"/>
  <c r="I50" i="9"/>
  <c r="H50" i="9"/>
  <c r="G50" i="9"/>
  <c r="I49" i="9"/>
  <c r="H49" i="9"/>
  <c r="G49" i="9"/>
  <c r="I48" i="9"/>
  <c r="L48" i="9" s="1"/>
  <c r="H48" i="9"/>
  <c r="G48" i="9"/>
  <c r="I47" i="9"/>
  <c r="H47" i="9"/>
  <c r="G47" i="9"/>
  <c r="I46" i="9"/>
  <c r="H46" i="9"/>
  <c r="G46" i="9"/>
  <c r="I45" i="9"/>
  <c r="H45" i="9"/>
  <c r="G45" i="9"/>
  <c r="I44" i="9"/>
  <c r="H44" i="9"/>
  <c r="G44" i="9"/>
  <c r="I43" i="9"/>
  <c r="H43" i="9"/>
  <c r="G43" i="9"/>
  <c r="I42" i="9"/>
  <c r="H42" i="9"/>
  <c r="G42" i="9"/>
  <c r="I41" i="9"/>
  <c r="H41" i="9"/>
  <c r="G41" i="9"/>
  <c r="I40" i="9"/>
  <c r="H40" i="9"/>
  <c r="G40" i="9"/>
  <c r="I39" i="9"/>
  <c r="H39" i="9"/>
  <c r="G39" i="9"/>
  <c r="I38" i="9"/>
  <c r="H38" i="9"/>
  <c r="G38" i="9"/>
  <c r="I37" i="9"/>
  <c r="L37" i="9" s="1"/>
  <c r="H37" i="9"/>
  <c r="G37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L32" i="9" s="1"/>
  <c r="H32" i="9"/>
  <c r="G32" i="9"/>
  <c r="I31" i="9"/>
  <c r="H31" i="9"/>
  <c r="G31" i="9"/>
  <c r="I30" i="9"/>
  <c r="H30" i="9"/>
  <c r="G30" i="9"/>
  <c r="I29" i="9"/>
  <c r="H29" i="9"/>
  <c r="G29" i="9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16" i="9"/>
  <c r="H16" i="9"/>
  <c r="G16" i="9"/>
  <c r="F16" i="9"/>
  <c r="E16" i="9"/>
  <c r="D16" i="9"/>
  <c r="C16" i="9"/>
  <c r="I15" i="9"/>
  <c r="H15" i="9"/>
  <c r="G15" i="9"/>
  <c r="F15" i="9"/>
  <c r="E15" i="9"/>
  <c r="D15" i="9"/>
  <c r="C15" i="9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24" i="8"/>
  <c r="L25" i="8"/>
  <c r="L26" i="8"/>
  <c r="L23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23" i="8"/>
  <c r="D16" i="8"/>
  <c r="E16" i="8"/>
  <c r="F16" i="8"/>
  <c r="G16" i="8"/>
  <c r="H16" i="8"/>
  <c r="I16" i="8"/>
  <c r="C16" i="8"/>
  <c r="D15" i="8"/>
  <c r="E15" i="8"/>
  <c r="F15" i="8"/>
  <c r="G15" i="8"/>
  <c r="H15" i="8"/>
  <c r="I15" i="8"/>
  <c r="C15" i="8"/>
  <c r="L51" i="10" l="1"/>
  <c r="M51" i="10" s="1"/>
  <c r="L46" i="10"/>
  <c r="M46" i="10" s="1"/>
  <c r="L41" i="10"/>
  <c r="M41" i="10" s="1"/>
  <c r="L36" i="10"/>
  <c r="M36" i="10" s="1"/>
  <c r="L42" i="10"/>
  <c r="M42" i="10" s="1"/>
  <c r="L37" i="10"/>
  <c r="M37" i="10" s="1"/>
  <c r="L32" i="10"/>
  <c r="L35" i="10"/>
  <c r="M35" i="10" s="1"/>
  <c r="L48" i="10"/>
  <c r="M48" i="10" s="1"/>
  <c r="L23" i="10"/>
  <c r="M23" i="10" s="1"/>
  <c r="L26" i="10"/>
  <c r="M26" i="10" s="1"/>
  <c r="L25" i="10"/>
  <c r="L30" i="10"/>
  <c r="L39" i="10"/>
  <c r="M39" i="10" s="1"/>
  <c r="L52" i="10"/>
  <c r="M52" i="10" s="1"/>
  <c r="L27" i="10"/>
  <c r="L40" i="10"/>
  <c r="M40" i="10" s="1"/>
  <c r="L45" i="10"/>
  <c r="M45" i="10" s="1"/>
  <c r="L50" i="10"/>
  <c r="M50" i="10" s="1"/>
  <c r="L28" i="10"/>
  <c r="L33" i="10"/>
  <c r="L38" i="10"/>
  <c r="M38" i="10" s="1"/>
  <c r="L47" i="10"/>
  <c r="M47" i="10" s="1"/>
  <c r="L53" i="10"/>
  <c r="M53" i="10" s="1"/>
  <c r="L24" i="10"/>
  <c r="L29" i="10"/>
  <c r="L34" i="10"/>
  <c r="M34" i="10" s="1"/>
  <c r="L43" i="10"/>
  <c r="M43" i="10" s="1"/>
  <c r="L31" i="10"/>
  <c r="M31" i="10" s="1"/>
  <c r="L44" i="10"/>
  <c r="M44" i="10" s="1"/>
  <c r="L49" i="10"/>
  <c r="M49" i="10" s="1"/>
  <c r="L54" i="10"/>
  <c r="M54" i="10" s="1"/>
  <c r="L26" i="9"/>
  <c r="L50" i="9"/>
  <c r="L58" i="9"/>
  <c r="L43" i="9"/>
  <c r="L51" i="9"/>
  <c r="L62" i="9"/>
  <c r="L41" i="9"/>
  <c r="L49" i="9"/>
  <c r="L28" i="9"/>
  <c r="L36" i="9"/>
  <c r="L27" i="9"/>
  <c r="L59" i="9"/>
  <c r="L75" i="9"/>
  <c r="L30" i="9"/>
  <c r="L70" i="9"/>
  <c r="L25" i="9"/>
  <c r="L57" i="9"/>
  <c r="L23" i="9"/>
  <c r="L31" i="9"/>
  <c r="L63" i="9"/>
  <c r="L71" i="9"/>
  <c r="L35" i="9"/>
  <c r="L67" i="9"/>
  <c r="L38" i="9"/>
  <c r="L46" i="9"/>
  <c r="L54" i="9"/>
  <c r="L33" i="9"/>
  <c r="L44" i="9"/>
  <c r="L60" i="9"/>
  <c r="L76" i="9"/>
  <c r="L24" i="9"/>
  <c r="L29" i="9"/>
  <c r="L34" i="9"/>
  <c r="L42" i="9"/>
  <c r="L47" i="9"/>
  <c r="L55" i="9"/>
  <c r="L68" i="9"/>
  <c r="M68" i="9" s="1"/>
  <c r="L40" i="9"/>
  <c r="L45" i="9"/>
  <c r="L53" i="9"/>
  <c r="L66" i="9"/>
  <c r="L74" i="9"/>
  <c r="L39" i="9"/>
  <c r="L52" i="9"/>
  <c r="L65" i="9"/>
  <c r="L73" i="9"/>
  <c r="L78" i="9"/>
  <c r="X77" i="7"/>
  <c r="AA77" i="7" s="1"/>
  <c r="AD77" i="7" s="1"/>
  <c r="W77" i="7"/>
  <c r="Z77" i="7" s="1"/>
  <c r="AC77" i="7" s="1"/>
  <c r="X63" i="7"/>
  <c r="AA63" i="7" s="1"/>
  <c r="AD63" i="7" s="1"/>
  <c r="W63" i="7"/>
  <c r="Z63" i="7" s="1"/>
  <c r="AC63" i="7" s="1"/>
  <c r="X62" i="7"/>
  <c r="AA62" i="7" s="1"/>
  <c r="AD62" i="7" s="1"/>
  <c r="W62" i="7"/>
  <c r="Z62" i="7" s="1"/>
  <c r="AC62" i="7" s="1"/>
  <c r="AA61" i="7"/>
  <c r="AD61" i="7" s="1"/>
  <c r="Z61" i="7"/>
  <c r="AC61" i="7" s="1"/>
  <c r="X61" i="7"/>
  <c r="W61" i="7"/>
  <c r="X49" i="7"/>
  <c r="AA49" i="7" s="1"/>
  <c r="AD49" i="7" s="1"/>
  <c r="W49" i="7"/>
  <c r="Z49" i="7" s="1"/>
  <c r="AC49" i="7" s="1"/>
  <c r="X48" i="7"/>
  <c r="AA48" i="7" s="1"/>
  <c r="AD48" i="7" s="1"/>
  <c r="W48" i="7"/>
  <c r="Z48" i="7" s="1"/>
  <c r="AC48" i="7" s="1"/>
  <c r="AA47" i="7"/>
  <c r="AD47" i="7" s="1"/>
  <c r="Z47" i="7"/>
  <c r="AC47" i="7" s="1"/>
  <c r="X47" i="7"/>
  <c r="W47" i="7"/>
  <c r="AA35" i="7"/>
  <c r="AD35" i="7" s="1"/>
  <c r="Z35" i="7"/>
  <c r="AC35" i="7" s="1"/>
  <c r="X35" i="7"/>
  <c r="W35" i="7"/>
  <c r="X34" i="7"/>
  <c r="AA34" i="7" s="1"/>
  <c r="AD34" i="7" s="1"/>
  <c r="W34" i="7"/>
  <c r="Z34" i="7" s="1"/>
  <c r="AC34" i="7" s="1"/>
  <c r="AA33" i="7"/>
  <c r="AD33" i="7" s="1"/>
  <c r="Z33" i="7"/>
  <c r="AC33" i="7" s="1"/>
  <c r="X33" i="7"/>
  <c r="W33" i="7"/>
  <c r="Z21" i="7"/>
  <c r="AC21" i="7" s="1"/>
  <c r="X21" i="7"/>
  <c r="AA21" i="7" s="1"/>
  <c r="AD21" i="7" s="1"/>
  <c r="W21" i="7"/>
  <c r="X20" i="7"/>
  <c r="AA20" i="7" s="1"/>
  <c r="AD20" i="7" s="1"/>
  <c r="W20" i="7"/>
  <c r="Z20" i="7" s="1"/>
  <c r="AC20" i="7" s="1"/>
  <c r="AA19" i="7"/>
  <c r="AD19" i="7" s="1"/>
  <c r="Z19" i="7"/>
  <c r="AC19" i="7" s="1"/>
  <c r="X19" i="7"/>
  <c r="W19" i="7"/>
  <c r="X6" i="7"/>
  <c r="X5" i="7"/>
  <c r="W6" i="7"/>
  <c r="Z6" i="7" s="1"/>
  <c r="AC6" i="7" s="1"/>
  <c r="W5" i="7"/>
  <c r="AA6" i="7"/>
  <c r="AD6" i="7" s="1"/>
  <c r="AA5" i="7"/>
  <c r="AD5" i="7" s="1"/>
  <c r="Z5" i="7"/>
  <c r="AC5" i="7" s="1"/>
  <c r="R78" i="7"/>
  <c r="Q78" i="7"/>
  <c r="M27" i="10" l="1"/>
  <c r="L5" i="6"/>
  <c r="M28" i="10"/>
  <c r="M30" i="10"/>
  <c r="M29" i="10"/>
  <c r="T81" i="7"/>
  <c r="S81" i="7"/>
  <c r="R81" i="7"/>
  <c r="Q81" i="7"/>
  <c r="P81" i="7"/>
  <c r="O81" i="7"/>
  <c r="T80" i="7"/>
  <c r="S80" i="7"/>
  <c r="R80" i="7"/>
  <c r="Q80" i="7"/>
  <c r="P80" i="7"/>
  <c r="O80" i="7"/>
  <c r="T79" i="7"/>
  <c r="S79" i="7"/>
  <c r="R79" i="7"/>
  <c r="Q79" i="7"/>
  <c r="P79" i="7"/>
  <c r="O79" i="7"/>
  <c r="T78" i="7"/>
  <c r="S78" i="7"/>
  <c r="T77" i="7"/>
  <c r="S77" i="7"/>
  <c r="R77" i="7"/>
  <c r="Q77" i="7"/>
  <c r="P77" i="7"/>
  <c r="O77" i="7"/>
  <c r="T76" i="7"/>
  <c r="S76" i="7"/>
  <c r="P76" i="7"/>
  <c r="O76" i="7"/>
  <c r="T75" i="7"/>
  <c r="S75" i="7"/>
  <c r="R75" i="7"/>
  <c r="Q75" i="7"/>
  <c r="P75" i="7"/>
  <c r="O75" i="7"/>
  <c r="T67" i="7"/>
  <c r="S67" i="7"/>
  <c r="R67" i="7"/>
  <c r="Q67" i="7"/>
  <c r="P67" i="7"/>
  <c r="O67" i="7"/>
  <c r="T66" i="7"/>
  <c r="S66" i="7"/>
  <c r="R66" i="7"/>
  <c r="Q66" i="7"/>
  <c r="P66" i="7"/>
  <c r="O66" i="7"/>
  <c r="T65" i="7"/>
  <c r="S65" i="7"/>
  <c r="R65" i="7"/>
  <c r="Q65" i="7"/>
  <c r="P65" i="7"/>
  <c r="O65" i="7"/>
  <c r="T64" i="7"/>
  <c r="S64" i="7"/>
  <c r="R64" i="7"/>
  <c r="Q64" i="7"/>
  <c r="P64" i="7"/>
  <c r="O64" i="7"/>
  <c r="T63" i="7"/>
  <c r="S63" i="7"/>
  <c r="R63" i="7"/>
  <c r="Q63" i="7"/>
  <c r="P63" i="7"/>
  <c r="O63" i="7"/>
  <c r="T62" i="7"/>
  <c r="S62" i="7"/>
  <c r="R62" i="7"/>
  <c r="Q62" i="7"/>
  <c r="P62" i="7"/>
  <c r="O62" i="7"/>
  <c r="T61" i="7"/>
  <c r="S61" i="7"/>
  <c r="R61" i="7"/>
  <c r="Q61" i="7"/>
  <c r="P61" i="7"/>
  <c r="O61" i="7"/>
  <c r="T53" i="7"/>
  <c r="S53" i="7"/>
  <c r="R53" i="7"/>
  <c r="Q53" i="7"/>
  <c r="P53" i="7"/>
  <c r="O53" i="7"/>
  <c r="T52" i="7"/>
  <c r="S52" i="7"/>
  <c r="R52" i="7"/>
  <c r="Q52" i="7"/>
  <c r="P52" i="7"/>
  <c r="O52" i="7"/>
  <c r="T51" i="7"/>
  <c r="S51" i="7"/>
  <c r="R51" i="7"/>
  <c r="Q51" i="7"/>
  <c r="P51" i="7"/>
  <c r="O51" i="7"/>
  <c r="T50" i="7"/>
  <c r="S50" i="7"/>
  <c r="R50" i="7"/>
  <c r="Q50" i="7"/>
  <c r="P50" i="7"/>
  <c r="O50" i="7"/>
  <c r="T49" i="7"/>
  <c r="S49" i="7"/>
  <c r="R49" i="7"/>
  <c r="Q49" i="7"/>
  <c r="P49" i="7"/>
  <c r="O49" i="7"/>
  <c r="T48" i="7"/>
  <c r="S48" i="7"/>
  <c r="R48" i="7"/>
  <c r="Q48" i="7"/>
  <c r="P48" i="7"/>
  <c r="O48" i="7"/>
  <c r="T47" i="7"/>
  <c r="S47" i="7"/>
  <c r="R47" i="7"/>
  <c r="Q47" i="7"/>
  <c r="P47" i="7"/>
  <c r="O47" i="7"/>
  <c r="T39" i="7"/>
  <c r="S39" i="7"/>
  <c r="R39" i="7"/>
  <c r="Q39" i="7"/>
  <c r="P39" i="7"/>
  <c r="O39" i="7"/>
  <c r="T38" i="7"/>
  <c r="S38" i="7"/>
  <c r="R38" i="7"/>
  <c r="Q38" i="7"/>
  <c r="P38" i="7"/>
  <c r="O38" i="7"/>
  <c r="T37" i="7"/>
  <c r="S37" i="7"/>
  <c r="R37" i="7"/>
  <c r="Q37" i="7"/>
  <c r="P37" i="7"/>
  <c r="O37" i="7"/>
  <c r="T36" i="7"/>
  <c r="S36" i="7"/>
  <c r="R36" i="7"/>
  <c r="Q36" i="7"/>
  <c r="P36" i="7"/>
  <c r="O36" i="7"/>
  <c r="T35" i="7"/>
  <c r="S35" i="7"/>
  <c r="R35" i="7"/>
  <c r="Q35" i="7"/>
  <c r="P35" i="7"/>
  <c r="O35" i="7"/>
  <c r="T34" i="7"/>
  <c r="S34" i="7"/>
  <c r="R34" i="7"/>
  <c r="Q34" i="7"/>
  <c r="P34" i="7"/>
  <c r="O34" i="7"/>
  <c r="T33" i="7"/>
  <c r="S33" i="7"/>
  <c r="R33" i="7"/>
  <c r="Q33" i="7"/>
  <c r="P33" i="7"/>
  <c r="O33" i="7"/>
  <c r="T25" i="7"/>
  <c r="S25" i="7"/>
  <c r="R25" i="7"/>
  <c r="Q25" i="7"/>
  <c r="P25" i="7"/>
  <c r="O25" i="7"/>
  <c r="T24" i="7"/>
  <c r="S24" i="7"/>
  <c r="R24" i="7"/>
  <c r="Q24" i="7"/>
  <c r="P24" i="7"/>
  <c r="O24" i="7"/>
  <c r="T23" i="7"/>
  <c r="S23" i="7"/>
  <c r="R23" i="7"/>
  <c r="Q23" i="7"/>
  <c r="P23" i="7"/>
  <c r="O23" i="7"/>
  <c r="T22" i="7"/>
  <c r="S22" i="7"/>
  <c r="R22" i="7"/>
  <c r="Q22" i="7"/>
  <c r="P22" i="7"/>
  <c r="O22" i="7"/>
  <c r="T21" i="7"/>
  <c r="S21" i="7"/>
  <c r="R21" i="7"/>
  <c r="Q21" i="7"/>
  <c r="P21" i="7"/>
  <c r="O21" i="7"/>
  <c r="T20" i="7"/>
  <c r="S20" i="7"/>
  <c r="R20" i="7"/>
  <c r="Q20" i="7"/>
  <c r="P20" i="7"/>
  <c r="O20" i="7"/>
  <c r="T19" i="7"/>
  <c r="S19" i="7"/>
  <c r="R19" i="7"/>
  <c r="Q19" i="7"/>
  <c r="P19" i="7"/>
  <c r="O19" i="7"/>
  <c r="T11" i="7"/>
  <c r="S11" i="7"/>
  <c r="R11" i="7"/>
  <c r="Q11" i="7"/>
  <c r="P11" i="7"/>
  <c r="O11" i="7"/>
  <c r="T10" i="7"/>
  <c r="S10" i="7"/>
  <c r="R10" i="7"/>
  <c r="Q10" i="7"/>
  <c r="P10" i="7"/>
  <c r="O10" i="7"/>
  <c r="T9" i="7"/>
  <c r="S9" i="7"/>
  <c r="R9" i="7"/>
  <c r="Q9" i="7"/>
  <c r="P9" i="7"/>
  <c r="O9" i="7"/>
  <c r="T8" i="7"/>
  <c r="S8" i="7"/>
  <c r="R8" i="7"/>
  <c r="Q8" i="7"/>
  <c r="P8" i="7"/>
  <c r="O8" i="7"/>
  <c r="T7" i="7"/>
  <c r="S7" i="7"/>
  <c r="R7" i="7"/>
  <c r="Q7" i="7"/>
  <c r="P7" i="7"/>
  <c r="O7" i="7"/>
  <c r="T6" i="7"/>
  <c r="S6" i="7"/>
  <c r="R6" i="7"/>
  <c r="Q6" i="7"/>
  <c r="P6" i="7"/>
  <c r="O6" i="7"/>
  <c r="T5" i="7"/>
  <c r="S5" i="7"/>
  <c r="R5" i="7"/>
  <c r="Q5" i="7"/>
  <c r="P5" i="7"/>
  <c r="O5" i="7"/>
  <c r="O12" i="7" s="1"/>
  <c r="T13" i="7" l="1"/>
  <c r="X7" i="7" s="1"/>
  <c r="AA7" i="7" s="1"/>
  <c r="AD7" i="7" s="1"/>
  <c r="R13" i="7"/>
  <c r="O26" i="7"/>
  <c r="P27" i="7"/>
  <c r="S26" i="7"/>
  <c r="T27" i="7"/>
  <c r="R41" i="7"/>
  <c r="Q40" i="7"/>
  <c r="S40" i="7"/>
  <c r="T41" i="7"/>
  <c r="S12" i="7"/>
  <c r="W7" i="7" s="1"/>
  <c r="Z7" i="7" s="1"/>
  <c r="AC7" i="7" s="1"/>
  <c r="Q26" i="7"/>
  <c r="R27" i="7"/>
  <c r="P41" i="7"/>
  <c r="O40" i="7"/>
  <c r="O82" i="7"/>
  <c r="W75" i="7" s="1"/>
  <c r="Z75" i="7" s="1"/>
  <c r="AC75" i="7" s="1"/>
  <c r="P83" i="7"/>
  <c r="X75" i="7" s="1"/>
  <c r="AA75" i="7" s="1"/>
  <c r="AD75" i="7" s="1"/>
  <c r="R83" i="7"/>
  <c r="X76" i="7" s="1"/>
  <c r="AA76" i="7" s="1"/>
  <c r="AD76" i="7" s="1"/>
  <c r="Q82" i="7"/>
  <c r="W76" i="7" s="1"/>
  <c r="Z76" i="7" s="1"/>
  <c r="AC76" i="7" s="1"/>
  <c r="T83" i="7"/>
  <c r="S82" i="7"/>
  <c r="O68" i="7"/>
  <c r="P69" i="7"/>
  <c r="Q68" i="7"/>
  <c r="R69" i="7"/>
  <c r="T69" i="7"/>
  <c r="S68" i="7"/>
  <c r="R55" i="7"/>
  <c r="Q54" i="7"/>
  <c r="O54" i="7"/>
  <c r="P55" i="7"/>
  <c r="T55" i="7"/>
  <c r="S54" i="7"/>
  <c r="P13" i="7"/>
  <c r="Q12" i="7"/>
</calcChain>
</file>

<file path=xl/sharedStrings.xml><?xml version="1.0" encoding="utf-8"?>
<sst xmlns="http://schemas.openxmlformats.org/spreadsheetml/2006/main" count="1501" uniqueCount="90">
  <si>
    <t>Malathion</t>
  </si>
  <si>
    <t>Nitrobenzene</t>
  </si>
  <si>
    <t>Phenol</t>
  </si>
  <si>
    <t>Chlordane</t>
  </si>
  <si>
    <t>Carbaryl</t>
  </si>
  <si>
    <t>2-CEES</t>
  </si>
  <si>
    <t>Butyl</t>
  </si>
  <si>
    <t>Neoprene</t>
  </si>
  <si>
    <t>Nitrile</t>
  </si>
  <si>
    <t>Polyethylene</t>
  </si>
  <si>
    <t>Acrylic</t>
  </si>
  <si>
    <t>Viton</t>
  </si>
  <si>
    <t>Soap &amp; Water</t>
  </si>
  <si>
    <t>Bleach</t>
  </si>
  <si>
    <t>Diluted Bleach</t>
  </si>
  <si>
    <t>RSDL</t>
  </si>
  <si>
    <t>Steriplex</t>
  </si>
  <si>
    <t>Stainless Steel</t>
  </si>
  <si>
    <t>Recovered</t>
  </si>
  <si>
    <t>StDev</t>
  </si>
  <si>
    <t>(mg)</t>
  </si>
  <si>
    <t>Time</t>
  </si>
  <si>
    <t>(min)</t>
  </si>
  <si>
    <t>Chemical</t>
  </si>
  <si>
    <t>Nominal</t>
  </si>
  <si>
    <t>Extraction Efficiency</t>
  </si>
  <si>
    <t>Normalized Recovery</t>
  </si>
  <si>
    <t>(%)</t>
  </si>
  <si>
    <t>5 minutes</t>
  </si>
  <si>
    <t>15 minutes</t>
  </si>
  <si>
    <t>45 minutes</t>
  </si>
  <si>
    <t>Material</t>
  </si>
  <si>
    <t>Spike</t>
  </si>
  <si>
    <t>T1</t>
  </si>
  <si>
    <t>T2</t>
  </si>
  <si>
    <t>T3</t>
  </si>
  <si>
    <t>Average over materials</t>
  </si>
  <si>
    <t>Average</t>
  </si>
  <si>
    <t>5,15, AND 45 MINUTES PERSISTENCE DATA: FIGURE 1</t>
  </si>
  <si>
    <t>St.Deviation over materials</t>
  </si>
  <si>
    <t>Not reported by lab</t>
  </si>
  <si>
    <t>Not spiked</t>
  </si>
  <si>
    <t>NR</t>
  </si>
  <si>
    <t>OUTLIER</t>
  </si>
  <si>
    <t>Figure 1 Data</t>
  </si>
  <si>
    <t>Lost</t>
  </si>
  <si>
    <t>LOST</t>
  </si>
  <si>
    <t>Decontaminant</t>
  </si>
  <si>
    <t>Mean</t>
  </si>
  <si>
    <t>PB</t>
  </si>
  <si>
    <t>StDev in Eff</t>
  </si>
  <si>
    <t>pH-amended bleach</t>
  </si>
  <si>
    <t>Easy Decon</t>
  </si>
  <si>
    <t>Easy Decon foam</t>
  </si>
  <si>
    <t>St Deviation</t>
  </si>
  <si>
    <t>MALATHION POSITIVE CONTROL DATA (ONE CONTROL PER DECONTAMINANT/MATERIAL)</t>
  </si>
  <si>
    <t>MALATHION DECONTAMINATION DATA (TRIPLICATE TEST COUPONS PER DECONTAMINANT/MATERIAL)</t>
  </si>
  <si>
    <t>PC</t>
  </si>
  <si>
    <t>&lt;0.02</t>
  </si>
  <si>
    <t>Efficacy</t>
  </si>
  <si>
    <t>&lt;0.02: non detect</t>
  </si>
  <si>
    <t>Not reported</t>
  </si>
  <si>
    <t>Remarks</t>
  </si>
  <si>
    <t>Calculated efficiacy &lt; 0%; set to 0%</t>
  </si>
  <si>
    <t>Excluded from reporting; see publication</t>
  </si>
  <si>
    <t>CARBARYL POSITIVE CONTROL DATA (ONE CONTROL PER DECONTAMINANT/MATERIAL)</t>
  </si>
  <si>
    <t>CARBARYL DECONTAMINATION DATA (TRIPLICATE TEST COUPONS PER DECONTAMINANT/MATERIAL)</t>
  </si>
  <si>
    <t>Figure 2 Reported Efficacy</t>
  </si>
  <si>
    <t>outlier</t>
  </si>
  <si>
    <t>2-CEES POSITIVE CONTROL DATA (ONE CONTROL PER DECONTAMINANT/MATERIAL)</t>
  </si>
  <si>
    <t>2-CEES DECONTAMINATION DATA (TRIPLICATE TEST COUPONS PER DECONTAMINANT/MATERIAL)</t>
  </si>
  <si>
    <t>Not included in test matrix. See publication</t>
  </si>
  <si>
    <t>Figure 3 Reported Efficacy</t>
  </si>
  <si>
    <t>Figure 4 Reported Efficacy</t>
  </si>
  <si>
    <t>&lt;0.022</t>
  </si>
  <si>
    <t>&lt;0.022: non detect</t>
  </si>
  <si>
    <t>Figure 5 Reported Efficacy</t>
  </si>
  <si>
    <t>Figure 6 Reported Efficacy</t>
  </si>
  <si>
    <t>NITROBENZENE POSITIVE CONTROL DATA (ONE CONTROL PER DECONTAMINANT/MATERIAL)</t>
  </si>
  <si>
    <t>NIROBENZENE DECONTAMINATION DATA (TRIPLICATE TEST COUPONS PER DECONTAMINANT/MATERIAL)</t>
  </si>
  <si>
    <t>PHENOL DECONTAMINATION DATA (TRIPLICATE TEST COUPONS PER DECONTAMINANT/MATERIAL)</t>
  </si>
  <si>
    <t>PHENOL POSITIVE CONTROL DATA (ONE CONTROL PER DECONTAMINANT/MATERIAL)</t>
  </si>
  <si>
    <t>CHLORDANE DECONTAMINATION DATA (TRIPLICATE TEST COUPONS PER DECONTAMINANT/MATERIAL)</t>
  </si>
  <si>
    <t>CHLORDANE POSITIVE CONTROL DATA (ONE CONTROL PER DECONTAMINANT/MATERIAL)</t>
  </si>
  <si>
    <t>&lt;0.24</t>
  </si>
  <si>
    <t>non-compatible</t>
  </si>
  <si>
    <t>non- compatible</t>
  </si>
  <si>
    <t>&lt;0.2</t>
  </si>
  <si>
    <t>&lt;0.4x10 -3</t>
  </si>
  <si>
    <t>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</si>
</sst>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165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ill="1"/>
    <xf numFmtId="165" fontId="0" fillId="6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9" fontId="0" fillId="0" borderId="0" xfId="1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164" fontId="0" fillId="0" borderId="0" xfId="0" applyNumberFormat="1" applyFill="1"/>
    <xf numFmtId="10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Fill="1"/>
    <xf numFmtId="16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9" fontId="0" fillId="4" borderId="0" xfId="1" applyFont="1" applyFill="1" applyAlignment="1">
      <alignment horizontal="center"/>
    </xf>
    <xf numFmtId="0" fontId="0" fillId="2" borderId="0" xfId="0" applyFill="1" applyAlignment="1">
      <alignment horizontal="left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3"/>
  <sheetViews>
    <sheetView zoomScale="96" zoomScaleNormal="96" workbookViewId="0">
      <selection activeCell="A7" sqref="A7"/>
    </sheetView>
  </sheetViews>
  <sheetFormatPr defaultRowHeight="15" x14ac:dyDescent="0.25"/>
  <cols>
    <col min="2" max="2" width="13.42578125" bestFit="1" customWidth="1"/>
    <col min="3" max="3" width="14" bestFit="1" customWidth="1"/>
    <col min="21" max="21" width="4.42578125" customWidth="1"/>
    <col min="23" max="23" width="10.42578125" bestFit="1" customWidth="1"/>
    <col min="24" max="24" width="8" bestFit="1" customWidth="1"/>
    <col min="26" max="26" width="11.28515625" bestFit="1" customWidth="1"/>
    <col min="27" max="27" width="6.140625" bestFit="1" customWidth="1"/>
    <col min="28" max="28" width="9.85546875" bestFit="1" customWidth="1"/>
    <col min="29" max="29" width="11.28515625" bestFit="1" customWidth="1"/>
    <col min="30" max="30" width="7.140625" bestFit="1" customWidth="1"/>
  </cols>
  <sheetData>
    <row r="1" spans="2:30" ht="18.75" x14ac:dyDescent="0.3">
      <c r="C1" s="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2:30" x14ac:dyDescent="0.25">
      <c r="B2" s="2" t="s">
        <v>23</v>
      </c>
      <c r="E2" s="52" t="s">
        <v>28</v>
      </c>
      <c r="F2" s="52"/>
      <c r="G2" s="52"/>
      <c r="H2" s="54" t="s">
        <v>29</v>
      </c>
      <c r="I2" s="54"/>
      <c r="J2" s="54"/>
      <c r="K2" s="53" t="s">
        <v>30</v>
      </c>
      <c r="L2" s="53"/>
      <c r="M2" s="53"/>
      <c r="O2" s="3" t="s">
        <v>28</v>
      </c>
      <c r="P2" s="3"/>
      <c r="Q2" s="3" t="s">
        <v>29</v>
      </c>
      <c r="R2" s="3"/>
      <c r="S2" s="3" t="s">
        <v>30</v>
      </c>
      <c r="T2" s="3"/>
      <c r="AC2" s="27" t="s">
        <v>44</v>
      </c>
      <c r="AD2" s="27"/>
    </row>
    <row r="3" spans="2:30" ht="30" customHeight="1" x14ac:dyDescent="0.25">
      <c r="C3" t="s">
        <v>31</v>
      </c>
      <c r="D3" s="2" t="s">
        <v>32</v>
      </c>
      <c r="E3" s="41" t="s">
        <v>33</v>
      </c>
      <c r="F3" s="41" t="s">
        <v>34</v>
      </c>
      <c r="G3" s="41" t="s">
        <v>35</v>
      </c>
      <c r="H3" s="40" t="s">
        <v>33</v>
      </c>
      <c r="I3" s="40" t="s">
        <v>34</v>
      </c>
      <c r="J3" s="40" t="s">
        <v>35</v>
      </c>
      <c r="K3" s="39" t="s">
        <v>33</v>
      </c>
      <c r="L3" s="39" t="s">
        <v>34</v>
      </c>
      <c r="M3" s="39" t="s">
        <v>35</v>
      </c>
      <c r="O3" s="2" t="s">
        <v>37</v>
      </c>
      <c r="P3" s="2" t="s">
        <v>19</v>
      </c>
      <c r="Q3" s="2" t="s">
        <v>37</v>
      </c>
      <c r="R3" s="2" t="s">
        <v>19</v>
      </c>
      <c r="S3" s="2" t="s">
        <v>37</v>
      </c>
      <c r="T3" s="2" t="s">
        <v>19</v>
      </c>
      <c r="V3" s="2" t="s">
        <v>21</v>
      </c>
      <c r="W3" s="2" t="s">
        <v>18</v>
      </c>
      <c r="X3" s="2" t="s">
        <v>19</v>
      </c>
      <c r="Y3" s="2" t="s">
        <v>24</v>
      </c>
      <c r="Z3" s="1" t="s">
        <v>26</v>
      </c>
      <c r="AA3" s="2" t="s">
        <v>19</v>
      </c>
      <c r="AB3" s="1" t="s">
        <v>25</v>
      </c>
      <c r="AC3" s="1" t="s">
        <v>26</v>
      </c>
      <c r="AD3" s="2" t="s">
        <v>19</v>
      </c>
    </row>
    <row r="4" spans="2:30" x14ac:dyDescent="0.25">
      <c r="D4" s="2" t="s">
        <v>20</v>
      </c>
      <c r="E4" s="41" t="s">
        <v>20</v>
      </c>
      <c r="F4" s="41" t="s">
        <v>20</v>
      </c>
      <c r="G4" s="41" t="s">
        <v>20</v>
      </c>
      <c r="H4" s="40" t="s">
        <v>20</v>
      </c>
      <c r="I4" s="40" t="s">
        <v>20</v>
      </c>
      <c r="J4" s="40" t="s">
        <v>20</v>
      </c>
      <c r="K4" s="39" t="s">
        <v>20</v>
      </c>
      <c r="L4" s="39" t="s">
        <v>20</v>
      </c>
      <c r="M4" s="39" t="s">
        <v>20</v>
      </c>
      <c r="O4" s="2" t="s">
        <v>20</v>
      </c>
      <c r="P4" s="2" t="s">
        <v>20</v>
      </c>
      <c r="Q4" s="2" t="s">
        <v>20</v>
      </c>
      <c r="R4" s="2" t="s">
        <v>20</v>
      </c>
      <c r="S4" s="2" t="s">
        <v>20</v>
      </c>
      <c r="T4" s="2" t="s">
        <v>20</v>
      </c>
      <c r="V4" s="2" t="s">
        <v>22</v>
      </c>
      <c r="W4" s="2" t="s">
        <v>20</v>
      </c>
      <c r="X4" s="2" t="s">
        <v>20</v>
      </c>
      <c r="Y4" s="2" t="s">
        <v>20</v>
      </c>
      <c r="Z4" s="2" t="s">
        <v>27</v>
      </c>
      <c r="AA4" s="2" t="s">
        <v>27</v>
      </c>
      <c r="AB4" s="2" t="s">
        <v>27</v>
      </c>
      <c r="AC4" s="2" t="s">
        <v>27</v>
      </c>
      <c r="AD4" s="2" t="s">
        <v>27</v>
      </c>
    </row>
    <row r="5" spans="2:30" x14ac:dyDescent="0.25">
      <c r="B5" s="9" t="s">
        <v>0</v>
      </c>
      <c r="C5" t="s">
        <v>6</v>
      </c>
      <c r="D5" s="2">
        <v>10</v>
      </c>
      <c r="E5" s="55">
        <v>9.9232476254411992</v>
      </c>
      <c r="F5" s="55">
        <v>9.6641890916573399</v>
      </c>
      <c r="G5" s="55">
        <v>9.5005338230277605</v>
      </c>
      <c r="H5" s="57">
        <v>7.8720868778415598</v>
      </c>
      <c r="I5" s="57">
        <v>9.9959211539233408</v>
      </c>
      <c r="J5" s="57">
        <v>9.3155947336755602</v>
      </c>
      <c r="K5" s="17" t="s">
        <v>89</v>
      </c>
      <c r="L5" s="56">
        <v>9.4470827559875801</v>
      </c>
      <c r="M5" s="56">
        <v>7.8103166708075005</v>
      </c>
      <c r="O5" s="4">
        <f>AVERAGE(E5:G5)</f>
        <v>9.6959901800421004</v>
      </c>
      <c r="P5" s="4">
        <f>STDEV(E5:G5)</f>
        <v>0.2131436642374068</v>
      </c>
      <c r="Q5" s="4">
        <f>AVERAGE(H5:J5)</f>
        <v>9.0612009218134872</v>
      </c>
      <c r="R5" s="4">
        <f>STDEV(H5:J5)</f>
        <v>1.0845299289094066</v>
      </c>
      <c r="S5" s="4">
        <f>AVERAGE(K5:M5)</f>
        <v>8.6286997133975412</v>
      </c>
      <c r="T5" s="4">
        <f>STDEV(K5:M5)</f>
        <v>1.1573683980469924</v>
      </c>
      <c r="V5" s="2">
        <v>5</v>
      </c>
      <c r="W5" s="7">
        <f>O12</f>
        <v>10.987294592967933</v>
      </c>
      <c r="X5" s="7">
        <f>P13</f>
        <v>0.93575930025339782</v>
      </c>
      <c r="Y5" s="2">
        <v>10</v>
      </c>
      <c r="Z5" s="16">
        <f>W5/Y5</f>
        <v>1.0987294592967933</v>
      </c>
      <c r="AA5" s="16">
        <f>X5/Y5</f>
        <v>9.3575930025339787E-2</v>
      </c>
      <c r="AB5" s="16">
        <v>1.07</v>
      </c>
      <c r="AC5" s="28">
        <f>Z5/AB5</f>
        <v>1.0268499619596199</v>
      </c>
      <c r="AD5" s="28">
        <f>AA5/AB5</f>
        <v>8.7454140210597928E-2</v>
      </c>
    </row>
    <row r="6" spans="2:30" x14ac:dyDescent="0.25">
      <c r="B6" s="9"/>
      <c r="C6" t="s">
        <v>7</v>
      </c>
      <c r="D6" s="2">
        <v>10</v>
      </c>
      <c r="E6" s="55">
        <v>8.7010521824366815</v>
      </c>
      <c r="F6" s="55">
        <v>10.18184017652454</v>
      </c>
      <c r="G6" s="55">
        <v>10.858901880221579</v>
      </c>
      <c r="H6" s="57">
        <v>9.2185415835299409</v>
      </c>
      <c r="I6" s="57">
        <v>11.445562110598861</v>
      </c>
      <c r="J6" s="57">
        <v>11.051390055030762</v>
      </c>
      <c r="K6" s="56">
        <v>7.8971897119603209</v>
      </c>
      <c r="L6" s="56">
        <v>9.6832537204391596</v>
      </c>
      <c r="M6" s="56">
        <v>13.868182383942822</v>
      </c>
      <c r="O6" s="4">
        <f t="shared" ref="O6:O11" si="0">AVERAGE(E6:G6)</f>
        <v>9.9139314130609346</v>
      </c>
      <c r="P6" s="4">
        <f t="shared" ref="P6:P11" si="1">STDEV(E6:G6)</f>
        <v>1.1035896695389289</v>
      </c>
      <c r="Q6" s="4">
        <f t="shared" ref="Q6:Q11" si="2">AVERAGE(H6:J6)</f>
        <v>10.571831249719855</v>
      </c>
      <c r="R6" s="4">
        <f t="shared" ref="R6:R11" si="3">STDEV(H6:J6)</f>
        <v>1.18843914139934</v>
      </c>
      <c r="S6" s="4">
        <f t="shared" ref="S6:S11" si="4">AVERAGE(K6:M6)</f>
        <v>10.4828752721141</v>
      </c>
      <c r="T6" s="4">
        <f t="shared" ref="T6:T11" si="5">STDEV(K6:M6)</f>
        <v>3.064756816069504</v>
      </c>
      <c r="V6" s="2">
        <v>15</v>
      </c>
      <c r="W6" s="7">
        <f>Q12</f>
        <v>10.368804425707108</v>
      </c>
      <c r="X6" s="7">
        <f>R13</f>
        <v>0.93511525376409821</v>
      </c>
      <c r="Y6" s="2">
        <v>10</v>
      </c>
      <c r="Z6" s="16">
        <f t="shared" ref="Z6:Z7" si="6">W6/Y6</f>
        <v>1.0368804425707108</v>
      </c>
      <c r="AA6" s="16">
        <f t="shared" ref="AA6:AA7" si="7">X6/Y6</f>
        <v>9.3511525376409818E-2</v>
      </c>
      <c r="AB6" s="16">
        <v>1.07</v>
      </c>
      <c r="AC6" s="28">
        <f t="shared" ref="AC6:AC7" si="8">Z6/AB6</f>
        <v>0.96904714258944924</v>
      </c>
      <c r="AD6" s="28">
        <f t="shared" ref="AD6:AD7" si="9">AA6/AB6</f>
        <v>8.7393948949915715E-2</v>
      </c>
    </row>
    <row r="7" spans="2:30" x14ac:dyDescent="0.25">
      <c r="B7" s="9"/>
      <c r="C7" t="s">
        <v>8</v>
      </c>
      <c r="D7" s="2">
        <v>10</v>
      </c>
      <c r="E7" s="55">
        <v>12.888548318243821</v>
      </c>
      <c r="F7" s="55">
        <v>12.53873617701934</v>
      </c>
      <c r="G7" s="55">
        <v>11.323417255917541</v>
      </c>
      <c r="H7" s="57">
        <v>10.95443864135312</v>
      </c>
      <c r="I7" s="57">
        <v>10.730730214312118</v>
      </c>
      <c r="J7" s="57">
        <v>11.583542523641379</v>
      </c>
      <c r="K7" s="56">
        <v>11.05399651124222</v>
      </c>
      <c r="L7" s="56">
        <v>12.07678666576918</v>
      </c>
      <c r="M7" s="56">
        <v>12.919905513788743</v>
      </c>
      <c r="O7" s="4">
        <f t="shared" si="0"/>
        <v>12.250233917060234</v>
      </c>
      <c r="P7" s="4">
        <f t="shared" si="1"/>
        <v>0.82148279109533473</v>
      </c>
      <c r="Q7" s="4">
        <f t="shared" si="2"/>
        <v>11.089570459768872</v>
      </c>
      <c r="R7" s="4">
        <f t="shared" si="3"/>
        <v>0.44217379501406195</v>
      </c>
      <c r="S7" s="4">
        <f t="shared" si="4"/>
        <v>12.016896230266715</v>
      </c>
      <c r="T7" s="4">
        <f t="shared" si="5"/>
        <v>0.93439512501111999</v>
      </c>
      <c r="V7" s="2">
        <v>45</v>
      </c>
      <c r="W7" s="7">
        <f>S12</f>
        <v>9.8129543879110361</v>
      </c>
      <c r="X7" s="7">
        <f>T13</f>
        <v>1.1668771962940527</v>
      </c>
      <c r="Y7" s="2">
        <v>10</v>
      </c>
      <c r="Z7" s="16">
        <f t="shared" si="6"/>
        <v>0.98129543879110359</v>
      </c>
      <c r="AA7" s="16">
        <f t="shared" si="7"/>
        <v>0.11668771962940527</v>
      </c>
      <c r="AB7" s="16">
        <v>1.07</v>
      </c>
      <c r="AC7" s="28">
        <f t="shared" si="8"/>
        <v>0.91709854092626497</v>
      </c>
      <c r="AD7" s="28">
        <f t="shared" si="9"/>
        <v>0.10905394357888343</v>
      </c>
    </row>
    <row r="8" spans="2:30" x14ac:dyDescent="0.25">
      <c r="B8" s="9"/>
      <c r="C8" t="s">
        <v>9</v>
      </c>
      <c r="D8" s="2">
        <v>10</v>
      </c>
      <c r="E8" s="55">
        <v>12.880948885744139</v>
      </c>
      <c r="F8" s="55">
        <v>9.7849479722634207</v>
      </c>
      <c r="G8" s="55">
        <v>11.047253266900942</v>
      </c>
      <c r="H8" s="57">
        <v>9.3857737835396193</v>
      </c>
      <c r="I8" s="57">
        <v>9.7242257340023421</v>
      </c>
      <c r="J8" s="57">
        <v>9.6632776756917593</v>
      </c>
      <c r="K8" s="17" t="s">
        <v>46</v>
      </c>
      <c r="L8" s="56">
        <v>8.4331491538283618</v>
      </c>
      <c r="M8" s="56">
        <v>9.0455431014506598</v>
      </c>
      <c r="O8" s="4">
        <f t="shared" si="0"/>
        <v>11.237716708302834</v>
      </c>
      <c r="P8" s="4">
        <f t="shared" si="1"/>
        <v>1.5567635195980745</v>
      </c>
      <c r="Q8" s="4">
        <f t="shared" si="2"/>
        <v>9.591092397744573</v>
      </c>
      <c r="R8" s="4">
        <f t="shared" si="3"/>
        <v>0.18040362096487889</v>
      </c>
      <c r="S8" s="4">
        <f t="shared" si="4"/>
        <v>8.7393461276395108</v>
      </c>
      <c r="T8" s="4">
        <f t="shared" si="5"/>
        <v>0.43302791312132627</v>
      </c>
    </row>
    <row r="9" spans="2:30" x14ac:dyDescent="0.25">
      <c r="B9" s="9"/>
      <c r="C9" t="s">
        <v>10</v>
      </c>
      <c r="D9" s="2">
        <v>10</v>
      </c>
      <c r="E9" s="55">
        <v>9.73333005362562</v>
      </c>
      <c r="F9" s="55">
        <v>11.94517414786176</v>
      </c>
      <c r="G9" s="55">
        <v>11.053214321701741</v>
      </c>
      <c r="H9" s="57">
        <v>12.001921422145919</v>
      </c>
      <c r="I9" s="57">
        <v>12.629758500549702</v>
      </c>
      <c r="J9" s="57">
        <v>10.699994657681561</v>
      </c>
      <c r="K9" s="56">
        <v>9.6879429016340204</v>
      </c>
      <c r="L9" s="56">
        <v>9.2099538596395192</v>
      </c>
      <c r="M9" s="56">
        <v>9.4750448794258197</v>
      </c>
      <c r="O9" s="4">
        <f t="shared" si="0"/>
        <v>10.910572841063038</v>
      </c>
      <c r="P9" s="4">
        <f t="shared" si="1"/>
        <v>1.1127998554551142</v>
      </c>
      <c r="Q9" s="4">
        <f t="shared" si="2"/>
        <v>11.777224860125727</v>
      </c>
      <c r="R9" s="4">
        <f t="shared" si="3"/>
        <v>0.98430865639192378</v>
      </c>
      <c r="S9" s="4">
        <f t="shared" si="4"/>
        <v>9.4576472135664531</v>
      </c>
      <c r="T9" s="4">
        <f t="shared" si="5"/>
        <v>0.23946897533860392</v>
      </c>
      <c r="V9" s="18"/>
      <c r="W9" s="18"/>
      <c r="X9" s="18"/>
      <c r="Y9" s="18"/>
      <c r="Z9" s="19"/>
      <c r="AA9" s="19"/>
      <c r="AB9" s="19"/>
      <c r="AC9" s="20"/>
      <c r="AD9" s="21"/>
    </row>
    <row r="10" spans="2:30" x14ac:dyDescent="0.25">
      <c r="B10" s="9"/>
      <c r="C10" t="s">
        <v>17</v>
      </c>
      <c r="D10" s="2">
        <v>10</v>
      </c>
      <c r="E10" s="55">
        <v>11.942970816937461</v>
      </c>
      <c r="F10" s="55">
        <v>9.8826650138384196</v>
      </c>
      <c r="G10" s="55">
        <v>11.29123787026008</v>
      </c>
      <c r="H10" s="57">
        <v>8.7027292406246612</v>
      </c>
      <c r="I10" s="57">
        <v>9.4116000336568</v>
      </c>
      <c r="J10" s="57">
        <v>11.35402992480482</v>
      </c>
      <c r="K10" s="56">
        <v>8.691380928618841</v>
      </c>
      <c r="L10" s="56">
        <v>11.21815751049874</v>
      </c>
      <c r="M10" s="56" t="s">
        <v>42</v>
      </c>
      <c r="O10" s="4">
        <f t="shared" si="0"/>
        <v>11.038957900345318</v>
      </c>
      <c r="P10" s="4">
        <f t="shared" si="1"/>
        <v>1.0530664214502521</v>
      </c>
      <c r="Q10" s="4">
        <f t="shared" si="2"/>
        <v>9.8227863996954259</v>
      </c>
      <c r="R10" s="4">
        <f t="shared" si="3"/>
        <v>1.3726450743712273</v>
      </c>
      <c r="S10" s="4">
        <f t="shared" si="4"/>
        <v>9.9547692195587913</v>
      </c>
      <c r="T10" s="4">
        <f t="shared" si="5"/>
        <v>1.7867008555906403</v>
      </c>
      <c r="V10" s="18"/>
      <c r="W10" s="18"/>
      <c r="X10" s="18"/>
      <c r="Y10" s="18"/>
      <c r="Z10" s="19"/>
      <c r="AA10" s="19"/>
      <c r="AB10" s="19"/>
      <c r="AC10" s="20"/>
      <c r="AD10" s="21"/>
    </row>
    <row r="11" spans="2:30" x14ac:dyDescent="0.25">
      <c r="B11" s="9"/>
      <c r="C11" t="s">
        <v>11</v>
      </c>
      <c r="D11" s="2">
        <v>10</v>
      </c>
      <c r="E11" s="55">
        <v>11.317414791832721</v>
      </c>
      <c r="F11" s="55">
        <v>12.597176767679102</v>
      </c>
      <c r="G11" s="55">
        <v>11.676386013191422</v>
      </c>
      <c r="H11" s="57">
        <v>11.152241920250622</v>
      </c>
      <c r="I11" s="57">
        <v>10.784231741863799</v>
      </c>
      <c r="J11" s="57">
        <v>10.06730041113102</v>
      </c>
      <c r="K11" s="56">
        <v>9.0409525452217601</v>
      </c>
      <c r="L11" s="56">
        <v>10.628238490862403</v>
      </c>
      <c r="M11" s="56">
        <v>8.5621497804182791</v>
      </c>
      <c r="O11" s="4">
        <f t="shared" si="0"/>
        <v>11.863659190901082</v>
      </c>
      <c r="P11" s="4">
        <f t="shared" si="1"/>
        <v>0.66011446812099428</v>
      </c>
      <c r="Q11" s="4">
        <f t="shared" si="2"/>
        <v>10.667924691081815</v>
      </c>
      <c r="R11" s="4">
        <f t="shared" si="3"/>
        <v>0.55174270914882273</v>
      </c>
      <c r="S11" s="4">
        <f t="shared" si="4"/>
        <v>9.4104469388341485</v>
      </c>
      <c r="T11" s="4">
        <f t="shared" si="5"/>
        <v>1.0814690102075994</v>
      </c>
      <c r="V11" s="18"/>
      <c r="W11" s="18"/>
      <c r="X11" s="18"/>
      <c r="Y11" s="18"/>
      <c r="Z11" s="19"/>
      <c r="AA11" s="19"/>
      <c r="AB11" s="19"/>
      <c r="AC11" s="20"/>
      <c r="AD11" s="21"/>
    </row>
    <row r="12" spans="2:30" x14ac:dyDescent="0.25">
      <c r="L12" s="11"/>
      <c r="M12" s="11"/>
      <c r="N12" s="10" t="s">
        <v>36</v>
      </c>
      <c r="O12" s="7">
        <f>AVERAGE(O5:O11)</f>
        <v>10.987294592967933</v>
      </c>
      <c r="Q12" s="7">
        <f t="shared" ref="Q12:S12" si="10">AVERAGE(Q5:Q11)</f>
        <v>10.368804425707108</v>
      </c>
      <c r="S12" s="7">
        <f t="shared" si="10"/>
        <v>9.8129543879110361</v>
      </c>
    </row>
    <row r="13" spans="2:30" x14ac:dyDescent="0.25">
      <c r="L13" s="11"/>
      <c r="M13" s="11"/>
      <c r="N13" s="10" t="s">
        <v>39</v>
      </c>
      <c r="P13" s="7">
        <f>STDEV(O5:O11)</f>
        <v>0.93575930025339782</v>
      </c>
      <c r="R13" s="7">
        <f>STDEV(Q5:Q11)</f>
        <v>0.93511525376409821</v>
      </c>
      <c r="T13" s="7">
        <f>STDEV(S5:S11)</f>
        <v>1.1668771962940527</v>
      </c>
    </row>
    <row r="14" spans="2:30" x14ac:dyDescent="0.25">
      <c r="P14" s="4"/>
      <c r="R14" s="4"/>
      <c r="T14" s="4"/>
    </row>
    <row r="15" spans="2:30" x14ac:dyDescent="0.25">
      <c r="P15" s="4"/>
      <c r="R15" s="4"/>
      <c r="T15" s="4"/>
    </row>
    <row r="16" spans="2:30" x14ac:dyDescent="0.25">
      <c r="B16" s="2" t="s">
        <v>23</v>
      </c>
      <c r="E16" s="52" t="s">
        <v>28</v>
      </c>
      <c r="F16" s="52"/>
      <c r="G16" s="52"/>
      <c r="H16" s="54" t="s">
        <v>29</v>
      </c>
      <c r="I16" s="54"/>
      <c r="J16" s="54"/>
      <c r="K16" s="53" t="s">
        <v>30</v>
      </c>
      <c r="L16" s="53"/>
      <c r="M16" s="53"/>
      <c r="O16" s="3" t="s">
        <v>28</v>
      </c>
      <c r="P16" s="3"/>
      <c r="Q16" s="3" t="s">
        <v>29</v>
      </c>
      <c r="R16" s="3"/>
      <c r="S16" s="3" t="s">
        <v>30</v>
      </c>
      <c r="T16" s="3"/>
    </row>
    <row r="17" spans="2:30" ht="30" x14ac:dyDescent="0.25">
      <c r="C17" t="s">
        <v>31</v>
      </c>
      <c r="D17" s="2" t="s">
        <v>32</v>
      </c>
      <c r="E17" s="41" t="s">
        <v>33</v>
      </c>
      <c r="F17" s="41" t="s">
        <v>34</v>
      </c>
      <c r="G17" s="41" t="s">
        <v>35</v>
      </c>
      <c r="H17" s="40" t="s">
        <v>33</v>
      </c>
      <c r="I17" s="40" t="s">
        <v>34</v>
      </c>
      <c r="J17" s="40" t="s">
        <v>35</v>
      </c>
      <c r="K17" s="39" t="s">
        <v>33</v>
      </c>
      <c r="L17" s="39" t="s">
        <v>34</v>
      </c>
      <c r="M17" s="39" t="s">
        <v>35</v>
      </c>
      <c r="O17" s="2" t="s">
        <v>37</v>
      </c>
      <c r="P17" s="2" t="s">
        <v>19</v>
      </c>
      <c r="Q17" s="2" t="s">
        <v>37</v>
      </c>
      <c r="R17" s="2" t="s">
        <v>19</v>
      </c>
      <c r="S17" s="2" t="s">
        <v>37</v>
      </c>
      <c r="T17" s="2" t="s">
        <v>19</v>
      </c>
      <c r="V17" s="2" t="s">
        <v>21</v>
      </c>
      <c r="W17" s="2" t="s">
        <v>18</v>
      </c>
      <c r="X17" s="2" t="s">
        <v>19</v>
      </c>
      <c r="Y17" s="2" t="s">
        <v>24</v>
      </c>
      <c r="Z17" s="1" t="s">
        <v>26</v>
      </c>
      <c r="AA17" s="2" t="s">
        <v>19</v>
      </c>
      <c r="AB17" s="1" t="s">
        <v>25</v>
      </c>
      <c r="AC17" s="1" t="s">
        <v>26</v>
      </c>
      <c r="AD17" s="2" t="s">
        <v>19</v>
      </c>
    </row>
    <row r="18" spans="2:30" x14ac:dyDescent="0.25">
      <c r="D18" s="2" t="s">
        <v>20</v>
      </c>
      <c r="E18" s="41" t="s">
        <v>20</v>
      </c>
      <c r="F18" s="41" t="s">
        <v>20</v>
      </c>
      <c r="G18" s="41" t="s">
        <v>20</v>
      </c>
      <c r="H18" s="40" t="s">
        <v>20</v>
      </c>
      <c r="I18" s="40" t="s">
        <v>20</v>
      </c>
      <c r="J18" s="40" t="s">
        <v>20</v>
      </c>
      <c r="K18" s="39" t="s">
        <v>20</v>
      </c>
      <c r="L18" s="39" t="s">
        <v>20</v>
      </c>
      <c r="M18" s="39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V18" s="2" t="s">
        <v>22</v>
      </c>
      <c r="W18" s="2" t="s">
        <v>20</v>
      </c>
      <c r="X18" s="2" t="s">
        <v>20</v>
      </c>
      <c r="Y18" s="2" t="s">
        <v>20</v>
      </c>
      <c r="Z18" s="2" t="s">
        <v>27</v>
      </c>
      <c r="AA18" s="2" t="s">
        <v>27</v>
      </c>
      <c r="AB18" s="2" t="s">
        <v>27</v>
      </c>
      <c r="AC18" s="2" t="s">
        <v>27</v>
      </c>
      <c r="AD18" s="2" t="s">
        <v>27</v>
      </c>
    </row>
    <row r="19" spans="2:30" x14ac:dyDescent="0.25">
      <c r="B19" s="9" t="s">
        <v>1</v>
      </c>
      <c r="C19" t="s">
        <v>6</v>
      </c>
      <c r="D19" s="2">
        <v>23.92</v>
      </c>
      <c r="E19" s="55">
        <v>18.3</v>
      </c>
      <c r="F19" s="55">
        <v>18.400000000000002</v>
      </c>
      <c r="G19" s="55">
        <v>19.68</v>
      </c>
      <c r="H19" s="57">
        <v>18.66</v>
      </c>
      <c r="I19" s="57">
        <v>18.86</v>
      </c>
      <c r="J19" s="57">
        <v>18.420000000000002</v>
      </c>
      <c r="K19" s="56">
        <v>18.940000000000001</v>
      </c>
      <c r="L19" s="56">
        <v>6.6400000000000006</v>
      </c>
      <c r="M19" s="56">
        <v>19.559999999999999</v>
      </c>
      <c r="O19" s="4">
        <f>AVERAGE(E19:G19)</f>
        <v>18.793333333333333</v>
      </c>
      <c r="P19" s="4">
        <f>STDEV(E19:G19)</f>
        <v>0.7695020034628447</v>
      </c>
      <c r="Q19" s="4">
        <f>AVERAGE(H19:J19)</f>
        <v>18.646666666666665</v>
      </c>
      <c r="R19" s="4">
        <f>STDEV(H19:J19)</f>
        <v>0.22030282189144293</v>
      </c>
      <c r="S19" s="4">
        <f>AVERAGE(K19:M19)</f>
        <v>15.046666666666667</v>
      </c>
      <c r="T19" s="4">
        <f>STDEV(K19:M19)</f>
        <v>7.2869838296330327</v>
      </c>
      <c r="V19" s="2">
        <v>5</v>
      </c>
      <c r="W19" s="7">
        <f>O26</f>
        <v>21.367619047619048</v>
      </c>
      <c r="X19" s="7">
        <f>P27</f>
        <v>2.3749352539211612</v>
      </c>
      <c r="Y19" s="2">
        <v>23.9</v>
      </c>
      <c r="Z19" s="16">
        <f>W19/Y19</f>
        <v>0.89404263797569239</v>
      </c>
      <c r="AA19" s="16">
        <f>X19/Y19</f>
        <v>9.93696758962829E-2</v>
      </c>
      <c r="AB19" s="16">
        <v>0.9</v>
      </c>
      <c r="AC19" s="28">
        <f>Z19/AB19</f>
        <v>0.99338070886188046</v>
      </c>
      <c r="AD19" s="28">
        <f>AA19/AB19</f>
        <v>0.11041075099586989</v>
      </c>
    </row>
    <row r="20" spans="2:30" x14ac:dyDescent="0.25">
      <c r="B20" s="9"/>
      <c r="C20" t="s">
        <v>7</v>
      </c>
      <c r="D20" s="2">
        <v>23.92</v>
      </c>
      <c r="E20" s="55">
        <v>18.46</v>
      </c>
      <c r="F20" s="55">
        <v>18.38</v>
      </c>
      <c r="G20" s="55">
        <v>19.059999999999999</v>
      </c>
      <c r="H20" s="57">
        <v>18.760000000000002</v>
      </c>
      <c r="I20" s="57">
        <v>19.04</v>
      </c>
      <c r="J20" s="57">
        <v>19.64</v>
      </c>
      <c r="K20" s="56">
        <v>18.84</v>
      </c>
      <c r="L20" s="56">
        <v>19.34</v>
      </c>
      <c r="M20" s="56">
        <v>18.96</v>
      </c>
      <c r="O20" s="4">
        <f t="shared" ref="O20:O25" si="11">AVERAGE(E20:G20)</f>
        <v>18.633333333333336</v>
      </c>
      <c r="P20" s="4">
        <f t="shared" ref="P20:P25" si="12">STDEV(E20:G20)</f>
        <v>0.37166292972710219</v>
      </c>
      <c r="Q20" s="4">
        <f t="shared" ref="Q20:Q25" si="13">AVERAGE(H20:J20)</f>
        <v>19.146666666666665</v>
      </c>
      <c r="R20" s="4">
        <f t="shared" ref="R20:R25" si="14">STDEV(H20:J20)</f>
        <v>0.44959240800232947</v>
      </c>
      <c r="S20" s="4">
        <f t="shared" ref="S20:S25" si="15">AVERAGE(K20:M20)</f>
        <v>19.046666666666667</v>
      </c>
      <c r="T20" s="4">
        <f t="shared" ref="T20:T25" si="16">STDEV(K20:M20)</f>
        <v>0.26102362600602508</v>
      </c>
      <c r="V20" s="2">
        <v>15</v>
      </c>
      <c r="W20" s="7">
        <f>Q26</f>
        <v>20.420952380952379</v>
      </c>
      <c r="X20" s="7">
        <f>R27</f>
        <v>1.6920004753148299</v>
      </c>
      <c r="Y20" s="2">
        <v>23.9</v>
      </c>
      <c r="Z20" s="16">
        <f t="shared" ref="Z20:Z21" si="17">W20/Y20</f>
        <v>0.85443315401474396</v>
      </c>
      <c r="AA20" s="16">
        <f t="shared" ref="AA20:AA21" si="18">X20/Y20</f>
        <v>7.0794998967147693E-2</v>
      </c>
      <c r="AB20" s="16">
        <v>0.9</v>
      </c>
      <c r="AC20" s="28">
        <f t="shared" ref="AC20:AC21" si="19">Z20/AB20</f>
        <v>0.94937017112749322</v>
      </c>
      <c r="AD20" s="28">
        <f t="shared" ref="AD20:AD21" si="20">AA20/AB20</f>
        <v>7.8661109963497441E-2</v>
      </c>
    </row>
    <row r="21" spans="2:30" x14ac:dyDescent="0.25">
      <c r="B21" s="9"/>
      <c r="C21" t="s">
        <v>8</v>
      </c>
      <c r="D21" s="2">
        <v>23.92</v>
      </c>
      <c r="E21" s="55">
        <v>21.14</v>
      </c>
      <c r="F21" s="55">
        <v>20.98</v>
      </c>
      <c r="G21" s="55">
        <v>20.88</v>
      </c>
      <c r="H21" s="57">
        <v>19.18</v>
      </c>
      <c r="I21" s="57">
        <v>19.900000000000002</v>
      </c>
      <c r="J21" s="57">
        <v>20.04</v>
      </c>
      <c r="K21" s="56">
        <v>20.98</v>
      </c>
      <c r="L21" s="56">
        <v>19.760000000000002</v>
      </c>
      <c r="M21" s="56">
        <v>19.78</v>
      </c>
      <c r="O21" s="4">
        <f t="shared" si="11"/>
        <v>21</v>
      </c>
      <c r="P21" s="4">
        <f t="shared" si="12"/>
        <v>0.13114877048604073</v>
      </c>
      <c r="Q21" s="4">
        <f t="shared" si="13"/>
        <v>19.706666666666667</v>
      </c>
      <c r="R21" s="4">
        <f t="shared" si="14"/>
        <v>0.46144699948459261</v>
      </c>
      <c r="S21" s="4">
        <f t="shared" si="15"/>
        <v>20.173333333333336</v>
      </c>
      <c r="T21" s="4">
        <f t="shared" si="16"/>
        <v>0.69866539440087672</v>
      </c>
      <c r="V21" s="2">
        <v>45</v>
      </c>
      <c r="W21" s="7">
        <f>S26</f>
        <v>19.53047619047619</v>
      </c>
      <c r="X21" s="7">
        <f>T27</f>
        <v>2.3591550814672515</v>
      </c>
      <c r="Y21" s="2">
        <v>23.9</v>
      </c>
      <c r="Z21" s="16">
        <f t="shared" si="17"/>
        <v>0.81717473600318791</v>
      </c>
      <c r="AA21" s="16">
        <f t="shared" si="18"/>
        <v>9.8709417634613036E-2</v>
      </c>
      <c r="AB21" s="16">
        <v>0.9</v>
      </c>
      <c r="AC21" s="28">
        <f t="shared" si="19"/>
        <v>0.90797192889243095</v>
      </c>
      <c r="AD21" s="28">
        <f t="shared" si="20"/>
        <v>0.10967713070512559</v>
      </c>
    </row>
    <row r="22" spans="2:30" x14ac:dyDescent="0.25">
      <c r="B22" s="9"/>
      <c r="C22" t="s">
        <v>9</v>
      </c>
      <c r="D22" s="2">
        <v>23.92</v>
      </c>
      <c r="E22" s="55">
        <v>21.22</v>
      </c>
      <c r="F22" s="55">
        <v>19.04</v>
      </c>
      <c r="G22" s="55">
        <v>19.3</v>
      </c>
      <c r="H22" s="57">
        <v>18.740000000000002</v>
      </c>
      <c r="I22" s="57">
        <v>19.22</v>
      </c>
      <c r="J22" s="57">
        <v>18.7</v>
      </c>
      <c r="K22" s="56">
        <v>18.12</v>
      </c>
      <c r="L22" s="56">
        <v>17.920000000000002</v>
      </c>
      <c r="M22" s="56">
        <v>18.48</v>
      </c>
      <c r="O22" s="4">
        <f t="shared" si="11"/>
        <v>19.853333333333335</v>
      </c>
      <c r="P22" s="4">
        <f t="shared" si="12"/>
        <v>1.1906860767361529</v>
      </c>
      <c r="Q22" s="4">
        <f t="shared" si="13"/>
        <v>18.886666666666667</v>
      </c>
      <c r="R22" s="4">
        <f t="shared" si="14"/>
        <v>0.28936712552280847</v>
      </c>
      <c r="S22" s="4">
        <f t="shared" si="15"/>
        <v>18.173333333333336</v>
      </c>
      <c r="T22" s="4">
        <f t="shared" si="16"/>
        <v>0.28378395538390289</v>
      </c>
    </row>
    <row r="23" spans="2:30" x14ac:dyDescent="0.25">
      <c r="B23" s="9"/>
      <c r="C23" t="s">
        <v>10</v>
      </c>
      <c r="D23" s="2">
        <v>23.92</v>
      </c>
      <c r="E23" s="55">
        <v>24.22</v>
      </c>
      <c r="F23" s="55">
        <v>23.94</v>
      </c>
      <c r="G23" s="55">
        <v>23.42</v>
      </c>
      <c r="H23" s="57">
        <v>22.2</v>
      </c>
      <c r="I23" s="57">
        <v>21.740000000000002</v>
      </c>
      <c r="J23" s="57">
        <v>22.04</v>
      </c>
      <c r="K23" s="56">
        <v>20.98</v>
      </c>
      <c r="L23" s="56">
        <v>21.16</v>
      </c>
      <c r="M23" s="56">
        <v>21.68</v>
      </c>
      <c r="O23" s="4">
        <f t="shared" si="11"/>
        <v>23.86</v>
      </c>
      <c r="P23" s="4">
        <f t="shared" si="12"/>
        <v>0.40595566260368748</v>
      </c>
      <c r="Q23" s="4">
        <f t="shared" si="13"/>
        <v>21.993333333333329</v>
      </c>
      <c r="R23" s="4">
        <f t="shared" si="14"/>
        <v>0.23352373184182512</v>
      </c>
      <c r="S23" s="4">
        <f t="shared" si="15"/>
        <v>21.273333333333333</v>
      </c>
      <c r="T23" s="4">
        <f t="shared" si="16"/>
        <v>0.36350149013908195</v>
      </c>
      <c r="V23" s="22"/>
      <c r="W23" s="22"/>
      <c r="X23" s="22"/>
      <c r="Y23" s="22"/>
      <c r="Z23" s="23"/>
      <c r="AA23" s="23"/>
      <c r="AB23" s="23"/>
      <c r="AC23" s="24"/>
      <c r="AD23" s="25"/>
    </row>
    <row r="24" spans="2:30" x14ac:dyDescent="0.25">
      <c r="B24" s="9"/>
      <c r="C24" t="s">
        <v>17</v>
      </c>
      <c r="D24" s="2">
        <v>23.92</v>
      </c>
      <c r="E24" s="55">
        <v>23.26</v>
      </c>
      <c r="F24" s="55">
        <v>24.7</v>
      </c>
      <c r="G24" s="55">
        <v>23.72</v>
      </c>
      <c r="H24" s="57">
        <v>23.06</v>
      </c>
      <c r="I24" s="57">
        <v>22.38</v>
      </c>
      <c r="J24" s="57">
        <v>22.18</v>
      </c>
      <c r="K24" s="56">
        <v>21.46</v>
      </c>
      <c r="L24" s="56">
        <v>21.26</v>
      </c>
      <c r="M24" s="56">
        <v>21.64</v>
      </c>
      <c r="O24" s="4">
        <f t="shared" si="11"/>
        <v>23.893333333333334</v>
      </c>
      <c r="P24" s="4">
        <f t="shared" si="12"/>
        <v>0.735481701562542</v>
      </c>
      <c r="Q24" s="4">
        <f t="shared" si="13"/>
        <v>22.540000000000003</v>
      </c>
      <c r="R24" s="4">
        <f t="shared" si="14"/>
        <v>0.46130250378683141</v>
      </c>
      <c r="S24" s="4">
        <f t="shared" si="15"/>
        <v>21.453333333333333</v>
      </c>
      <c r="T24" s="4">
        <f t="shared" si="16"/>
        <v>0.19008769905844286</v>
      </c>
      <c r="V24" s="22"/>
      <c r="W24" s="22"/>
      <c r="X24" s="22"/>
      <c r="Y24" s="22"/>
      <c r="Z24" s="23"/>
      <c r="AA24" s="23"/>
      <c r="AB24" s="23"/>
      <c r="AC24" s="24"/>
      <c r="AD24" s="25"/>
    </row>
    <row r="25" spans="2:30" x14ac:dyDescent="0.25">
      <c r="B25" s="9"/>
      <c r="C25" t="s">
        <v>11</v>
      </c>
      <c r="D25" s="2">
        <v>23.92</v>
      </c>
      <c r="E25" s="55">
        <v>23.5</v>
      </c>
      <c r="F25" s="55">
        <v>23.740000000000002</v>
      </c>
      <c r="G25" s="55">
        <v>23.38</v>
      </c>
      <c r="H25" s="57">
        <v>22.34</v>
      </c>
      <c r="I25" s="57">
        <v>21.88</v>
      </c>
      <c r="J25" s="57">
        <v>21.86</v>
      </c>
      <c r="K25" s="56">
        <v>21.26</v>
      </c>
      <c r="L25" s="56">
        <v>21.68</v>
      </c>
      <c r="M25" s="56">
        <v>21.7</v>
      </c>
      <c r="O25" s="4">
        <f t="shared" si="11"/>
        <v>23.540000000000003</v>
      </c>
      <c r="P25" s="4">
        <f t="shared" si="12"/>
        <v>0.18330302779823512</v>
      </c>
      <c r="Q25" s="4">
        <f t="shared" si="13"/>
        <v>22.026666666666667</v>
      </c>
      <c r="R25" s="4">
        <f t="shared" si="14"/>
        <v>0.27153882472555108</v>
      </c>
      <c r="S25" s="4">
        <f t="shared" si="15"/>
        <v>21.546666666666667</v>
      </c>
      <c r="T25" s="4">
        <f t="shared" si="16"/>
        <v>0.2484619353811218</v>
      </c>
      <c r="V25" s="22"/>
      <c r="W25" s="22"/>
      <c r="X25" s="22"/>
      <c r="Y25" s="22"/>
      <c r="Z25" s="23"/>
      <c r="AA25" s="23"/>
      <c r="AB25" s="23"/>
      <c r="AC25" s="24"/>
      <c r="AD25" s="25"/>
    </row>
    <row r="26" spans="2:30" x14ac:dyDescent="0.25">
      <c r="L26" s="11"/>
      <c r="M26" s="11"/>
      <c r="N26" s="10" t="s">
        <v>36</v>
      </c>
      <c r="O26" s="7">
        <f>AVERAGE(O19:O25)</f>
        <v>21.367619047619048</v>
      </c>
      <c r="Q26" s="7">
        <f t="shared" ref="Q26" si="21">AVERAGE(Q19:Q25)</f>
        <v>20.420952380952379</v>
      </c>
      <c r="S26" s="7">
        <f t="shared" ref="S26" si="22">AVERAGE(S19:S25)</f>
        <v>19.53047619047619</v>
      </c>
    </row>
    <row r="27" spans="2:30" x14ac:dyDescent="0.25">
      <c r="L27" s="11"/>
      <c r="M27" s="11"/>
      <c r="N27" s="10" t="s">
        <v>39</v>
      </c>
      <c r="P27" s="7">
        <f>STDEV(O19:O25)</f>
        <v>2.3749352539211612</v>
      </c>
      <c r="R27" s="7">
        <f>STDEV(Q19:Q25)</f>
        <v>1.6920004753148299</v>
      </c>
      <c r="T27" s="7">
        <f>STDEV(S19:S25)</f>
        <v>2.3591550814672515</v>
      </c>
    </row>
    <row r="30" spans="2:30" x14ac:dyDescent="0.25">
      <c r="B30" s="2" t="s">
        <v>23</v>
      </c>
      <c r="E30" s="52" t="s">
        <v>28</v>
      </c>
      <c r="F30" s="52"/>
      <c r="G30" s="52"/>
      <c r="H30" s="54" t="s">
        <v>29</v>
      </c>
      <c r="I30" s="54"/>
      <c r="J30" s="54"/>
      <c r="K30" s="53" t="s">
        <v>30</v>
      </c>
      <c r="L30" s="53"/>
      <c r="M30" s="53"/>
      <c r="O30" s="3" t="s">
        <v>28</v>
      </c>
      <c r="P30" s="3"/>
      <c r="Q30" s="3" t="s">
        <v>29</v>
      </c>
      <c r="R30" s="3"/>
      <c r="S30" s="3" t="s">
        <v>30</v>
      </c>
      <c r="T30" s="3"/>
    </row>
    <row r="31" spans="2:30" ht="30" x14ac:dyDescent="0.25">
      <c r="C31" t="s">
        <v>31</v>
      </c>
      <c r="D31" s="2" t="s">
        <v>32</v>
      </c>
      <c r="E31" s="41" t="s">
        <v>33</v>
      </c>
      <c r="F31" s="41" t="s">
        <v>34</v>
      </c>
      <c r="G31" s="41" t="s">
        <v>35</v>
      </c>
      <c r="H31" s="40" t="s">
        <v>33</v>
      </c>
      <c r="I31" s="40" t="s">
        <v>34</v>
      </c>
      <c r="J31" s="40" t="s">
        <v>35</v>
      </c>
      <c r="K31" s="39" t="s">
        <v>33</v>
      </c>
      <c r="L31" s="39" t="s">
        <v>34</v>
      </c>
      <c r="M31" s="39" t="s">
        <v>35</v>
      </c>
      <c r="O31" s="2" t="s">
        <v>37</v>
      </c>
      <c r="P31" s="2" t="s">
        <v>19</v>
      </c>
      <c r="Q31" s="2" t="s">
        <v>37</v>
      </c>
      <c r="R31" s="2" t="s">
        <v>19</v>
      </c>
      <c r="S31" s="2" t="s">
        <v>37</v>
      </c>
      <c r="T31" s="2" t="s">
        <v>19</v>
      </c>
      <c r="V31" s="2" t="s">
        <v>21</v>
      </c>
      <c r="W31" s="2" t="s">
        <v>18</v>
      </c>
      <c r="X31" s="2" t="s">
        <v>19</v>
      </c>
      <c r="Y31" s="2" t="s">
        <v>24</v>
      </c>
      <c r="Z31" s="1" t="s">
        <v>26</v>
      </c>
      <c r="AA31" s="2" t="s">
        <v>19</v>
      </c>
      <c r="AB31" s="1" t="s">
        <v>25</v>
      </c>
      <c r="AC31" s="1" t="s">
        <v>26</v>
      </c>
      <c r="AD31" s="2" t="s">
        <v>19</v>
      </c>
    </row>
    <row r="32" spans="2:30" x14ac:dyDescent="0.25">
      <c r="D32" s="2" t="s">
        <v>20</v>
      </c>
      <c r="E32" s="41" t="s">
        <v>20</v>
      </c>
      <c r="F32" s="41" t="s">
        <v>20</v>
      </c>
      <c r="G32" s="41" t="s">
        <v>20</v>
      </c>
      <c r="H32" s="40" t="s">
        <v>20</v>
      </c>
      <c r="I32" s="40" t="s">
        <v>20</v>
      </c>
      <c r="J32" s="40" t="s">
        <v>20</v>
      </c>
      <c r="K32" s="39" t="s">
        <v>20</v>
      </c>
      <c r="L32" s="39" t="s">
        <v>20</v>
      </c>
      <c r="M32" s="39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V32" s="2" t="s">
        <v>22</v>
      </c>
      <c r="W32" s="2" t="s">
        <v>20</v>
      </c>
      <c r="X32" s="2" t="s">
        <v>20</v>
      </c>
      <c r="Y32" s="2" t="s">
        <v>20</v>
      </c>
      <c r="Z32" s="2" t="s">
        <v>27</v>
      </c>
      <c r="AA32" s="2" t="s">
        <v>27</v>
      </c>
      <c r="AB32" s="2" t="s">
        <v>27</v>
      </c>
      <c r="AC32" s="2" t="s">
        <v>27</v>
      </c>
      <c r="AD32" s="2" t="s">
        <v>27</v>
      </c>
    </row>
    <row r="33" spans="2:30" x14ac:dyDescent="0.25">
      <c r="B33" s="9" t="s">
        <v>2</v>
      </c>
      <c r="C33" t="s">
        <v>6</v>
      </c>
      <c r="D33" s="6">
        <v>19.134</v>
      </c>
      <c r="E33" s="58">
        <v>17.8</v>
      </c>
      <c r="F33" s="58">
        <v>18.12</v>
      </c>
      <c r="G33" s="58">
        <v>17.8</v>
      </c>
      <c r="H33" s="12">
        <v>20</v>
      </c>
      <c r="I33" s="12">
        <v>17.2</v>
      </c>
      <c r="J33" s="12">
        <v>17.400000000000002</v>
      </c>
      <c r="K33" s="13">
        <v>22</v>
      </c>
      <c r="L33" s="13">
        <v>17.600000000000001</v>
      </c>
      <c r="M33" s="13">
        <v>17.2</v>
      </c>
      <c r="O33" s="4">
        <f>AVERAGE(E33:G33)</f>
        <v>17.906666666666666</v>
      </c>
      <c r="P33" s="4">
        <f>STDEV(E33:G33)</f>
        <v>0.18475208614068039</v>
      </c>
      <c r="Q33" s="4">
        <f>AVERAGE(H33:J33)</f>
        <v>18.200000000000003</v>
      </c>
      <c r="R33" s="4">
        <f>STDEV(H33:J33)</f>
        <v>1.5620499351813306</v>
      </c>
      <c r="S33" s="4">
        <f>AVERAGE(K33:M33)</f>
        <v>18.933333333333334</v>
      </c>
      <c r="T33" s="4">
        <f>STDEV(K33:M33)</f>
        <v>2.6633312473917625</v>
      </c>
      <c r="V33" s="2">
        <v>5</v>
      </c>
      <c r="W33" s="7">
        <f>O40</f>
        <v>17.310476190476191</v>
      </c>
      <c r="X33" s="7">
        <f>P41</f>
        <v>5.9580096815194397</v>
      </c>
      <c r="Y33" s="2">
        <v>19.100000000000001</v>
      </c>
      <c r="Z33" s="16">
        <f>W33/Y33</f>
        <v>0.90630765395163293</v>
      </c>
      <c r="AA33" s="16">
        <f>X33/Y33</f>
        <v>0.31193767966070363</v>
      </c>
      <c r="AB33" s="16">
        <v>1.17</v>
      </c>
      <c r="AC33" s="28">
        <f>Z33/AB33</f>
        <v>0.77462192645438721</v>
      </c>
      <c r="AD33" s="28">
        <f>AA33/AB33</f>
        <v>0.26661340141940482</v>
      </c>
    </row>
    <row r="34" spans="2:30" x14ac:dyDescent="0.25">
      <c r="B34" s="9"/>
      <c r="C34" t="s">
        <v>7</v>
      </c>
      <c r="D34" s="6">
        <v>19.134</v>
      </c>
      <c r="E34" s="58">
        <v>15.8</v>
      </c>
      <c r="F34" s="58">
        <v>17.400000000000002</v>
      </c>
      <c r="G34" s="58">
        <v>18.400000000000002</v>
      </c>
      <c r="H34" s="12">
        <v>19</v>
      </c>
      <c r="I34" s="12">
        <v>17.8</v>
      </c>
      <c r="J34" s="12">
        <v>17.600000000000001</v>
      </c>
      <c r="K34" s="13">
        <v>19.400000000000002</v>
      </c>
      <c r="L34" s="13">
        <v>17.8</v>
      </c>
      <c r="M34" s="13">
        <v>17.600000000000001</v>
      </c>
      <c r="O34" s="4">
        <f t="shared" ref="O34:O39" si="23">AVERAGE(E34:G34)</f>
        <v>17.200000000000003</v>
      </c>
      <c r="P34" s="4">
        <f t="shared" ref="P34:P39" si="24">STDEV(E34:G34)</f>
        <v>1.3114877048604008</v>
      </c>
      <c r="Q34" s="4">
        <f t="shared" ref="Q34:Q39" si="25">AVERAGE(H34:J34)</f>
        <v>18.133333333333333</v>
      </c>
      <c r="R34" s="4">
        <f t="shared" ref="R34:R39" si="26">STDEV(H34:J34)</f>
        <v>0.75718777944003579</v>
      </c>
      <c r="S34" s="4">
        <f t="shared" ref="S34:S39" si="27">AVERAGE(K34:M34)</f>
        <v>18.266666666666669</v>
      </c>
      <c r="T34" s="4">
        <f t="shared" ref="T34:T39" si="28">STDEV(K34:M34)</f>
        <v>0.98657657246325003</v>
      </c>
      <c r="V34" s="2">
        <v>15</v>
      </c>
      <c r="W34" s="7">
        <f>Q40</f>
        <v>17.857142857142854</v>
      </c>
      <c r="X34" s="7">
        <f>R41</f>
        <v>4.5973307185202463</v>
      </c>
      <c r="Y34" s="2">
        <v>19.100000000000001</v>
      </c>
      <c r="Z34" s="16">
        <f t="shared" ref="Z34:Z35" si="29">W34/Y34</f>
        <v>0.93492894540014937</v>
      </c>
      <c r="AA34" s="16">
        <f t="shared" ref="AA34:AA35" si="30">X34/Y34</f>
        <v>0.24069794337802336</v>
      </c>
      <c r="AB34" s="16">
        <v>1.17</v>
      </c>
      <c r="AC34" s="28">
        <f t="shared" ref="AC34:AC35" si="31">Z34/AB34</f>
        <v>0.79908456871807643</v>
      </c>
      <c r="AD34" s="28">
        <f t="shared" ref="AD34:AD35" si="32">AA34/AB34</f>
        <v>0.20572473792993451</v>
      </c>
    </row>
    <row r="35" spans="2:30" x14ac:dyDescent="0.25">
      <c r="B35" s="9"/>
      <c r="C35" t="s">
        <v>8</v>
      </c>
      <c r="D35" s="6">
        <v>19.134</v>
      </c>
      <c r="E35" s="58">
        <v>4.6000000000000005</v>
      </c>
      <c r="F35" s="58">
        <v>6</v>
      </c>
      <c r="G35" s="58">
        <v>3.8000000000000003</v>
      </c>
      <c r="H35" s="12">
        <v>8.1999999999999993</v>
      </c>
      <c r="I35" s="12">
        <v>8</v>
      </c>
      <c r="J35" s="12">
        <v>7.6000000000000005</v>
      </c>
      <c r="K35" s="13">
        <v>8</v>
      </c>
      <c r="L35" s="13">
        <v>10</v>
      </c>
      <c r="M35" s="13">
        <v>9.6</v>
      </c>
      <c r="O35" s="4">
        <f t="shared" si="23"/>
        <v>4.8000000000000007</v>
      </c>
      <c r="P35" s="4">
        <f t="shared" si="24"/>
        <v>1.113552872566002</v>
      </c>
      <c r="Q35" s="4">
        <f t="shared" si="25"/>
        <v>7.9333333333333336</v>
      </c>
      <c r="R35" s="4">
        <f t="shared" si="26"/>
        <v>0.30550504633038872</v>
      </c>
      <c r="S35" s="4">
        <f t="shared" si="27"/>
        <v>9.2000000000000011</v>
      </c>
      <c r="T35" s="4">
        <f t="shared" si="28"/>
        <v>1.0583005244258361</v>
      </c>
      <c r="V35" s="2">
        <v>45</v>
      </c>
      <c r="W35" s="7">
        <f>S40</f>
        <v>18.047619047619047</v>
      </c>
      <c r="X35" s="7">
        <f>T41</f>
        <v>4.1506294543990405</v>
      </c>
      <c r="Y35" s="2">
        <v>19.100000000000001</v>
      </c>
      <c r="Z35" s="16">
        <f t="shared" si="29"/>
        <v>0.94490152081775114</v>
      </c>
      <c r="AA35" s="16">
        <f t="shared" si="30"/>
        <v>0.2173104426386932</v>
      </c>
      <c r="AB35" s="16">
        <v>1.17</v>
      </c>
      <c r="AC35" s="28">
        <f t="shared" si="31"/>
        <v>0.80760813745106941</v>
      </c>
      <c r="AD35" s="28">
        <f t="shared" si="32"/>
        <v>0.18573542105871216</v>
      </c>
    </row>
    <row r="36" spans="2:30" x14ac:dyDescent="0.25">
      <c r="B36" s="9"/>
      <c r="C36" t="s">
        <v>9</v>
      </c>
      <c r="D36" s="6">
        <v>19.134</v>
      </c>
      <c r="E36" s="58">
        <v>16.399999999999999</v>
      </c>
      <c r="F36" s="58">
        <v>15.200000000000001</v>
      </c>
      <c r="G36" s="58">
        <v>18.8</v>
      </c>
      <c r="H36" s="12">
        <v>19.2</v>
      </c>
      <c r="I36" s="12">
        <v>24</v>
      </c>
      <c r="J36" s="12">
        <v>19.8</v>
      </c>
      <c r="K36" s="13">
        <v>22</v>
      </c>
      <c r="L36" s="13">
        <v>24</v>
      </c>
      <c r="M36" s="13">
        <v>15.6</v>
      </c>
      <c r="O36" s="4">
        <f t="shared" si="23"/>
        <v>16.8</v>
      </c>
      <c r="P36" s="4">
        <f t="shared" si="24"/>
        <v>1.8330302779823362</v>
      </c>
      <c r="Q36" s="4">
        <f t="shared" si="25"/>
        <v>21</v>
      </c>
      <c r="R36" s="4">
        <f t="shared" si="26"/>
        <v>2.6153393661244104</v>
      </c>
      <c r="S36" s="4">
        <f t="shared" si="27"/>
        <v>20.533333333333335</v>
      </c>
      <c r="T36" s="4">
        <f t="shared" si="28"/>
        <v>4.3878620458411426</v>
      </c>
    </row>
    <row r="37" spans="2:30" x14ac:dyDescent="0.25">
      <c r="B37" s="9"/>
      <c r="C37" t="s">
        <v>10</v>
      </c>
      <c r="D37" s="6">
        <v>19.134</v>
      </c>
      <c r="E37" s="58">
        <v>22</v>
      </c>
      <c r="F37" s="58">
        <v>20</v>
      </c>
      <c r="G37" s="58">
        <v>18.2</v>
      </c>
      <c r="H37" s="12">
        <v>15.6</v>
      </c>
      <c r="I37" s="12">
        <v>18.600000000000001</v>
      </c>
      <c r="J37" s="12">
        <v>20</v>
      </c>
      <c r="K37" s="13">
        <v>19.600000000000001</v>
      </c>
      <c r="L37" s="13">
        <v>16.600000000000001</v>
      </c>
      <c r="M37" s="13">
        <v>16</v>
      </c>
      <c r="O37" s="4">
        <f t="shared" si="23"/>
        <v>20.066666666666666</v>
      </c>
      <c r="P37" s="4">
        <f t="shared" si="24"/>
        <v>1.900876990584434</v>
      </c>
      <c r="Q37" s="4">
        <f t="shared" si="25"/>
        <v>18.066666666666666</v>
      </c>
      <c r="R37" s="4">
        <f t="shared" si="26"/>
        <v>2.2479620400116378</v>
      </c>
      <c r="S37" s="4">
        <f t="shared" si="27"/>
        <v>17.400000000000002</v>
      </c>
      <c r="T37" s="4">
        <f t="shared" si="28"/>
        <v>1.9287301521985916</v>
      </c>
      <c r="V37" s="22"/>
      <c r="W37" s="22"/>
      <c r="X37" s="22"/>
      <c r="Y37" s="22"/>
      <c r="Z37" s="23"/>
      <c r="AA37" s="23"/>
      <c r="AB37" s="23"/>
      <c r="AC37" s="24"/>
      <c r="AD37" s="25"/>
    </row>
    <row r="38" spans="2:30" x14ac:dyDescent="0.25">
      <c r="B38" s="9"/>
      <c r="C38" t="s">
        <v>17</v>
      </c>
      <c r="D38" s="6">
        <v>19.134</v>
      </c>
      <c r="E38" s="58">
        <v>22</v>
      </c>
      <c r="F38" s="58">
        <v>24</v>
      </c>
      <c r="G38" s="58">
        <v>22</v>
      </c>
      <c r="H38" s="12">
        <v>22</v>
      </c>
      <c r="I38" s="12">
        <v>20</v>
      </c>
      <c r="J38" s="12">
        <v>22</v>
      </c>
      <c r="K38" s="13">
        <v>20</v>
      </c>
      <c r="L38" s="13">
        <v>18</v>
      </c>
      <c r="M38" s="13">
        <v>24</v>
      </c>
      <c r="O38" s="4">
        <f t="shared" si="23"/>
        <v>22.666666666666668</v>
      </c>
      <c r="P38" s="4">
        <f t="shared" si="24"/>
        <v>1.1547005383792515</v>
      </c>
      <c r="Q38" s="4">
        <f t="shared" si="25"/>
        <v>21.333333333333332</v>
      </c>
      <c r="R38" s="4">
        <f t="shared" si="26"/>
        <v>1.1547005383792515</v>
      </c>
      <c r="S38" s="4">
        <f t="shared" si="27"/>
        <v>20.666666666666668</v>
      </c>
      <c r="T38" s="4">
        <f t="shared" si="28"/>
        <v>3.0550504633038997</v>
      </c>
      <c r="V38" s="22"/>
      <c r="W38" s="22"/>
      <c r="X38" s="22"/>
      <c r="Y38" s="22"/>
      <c r="Z38" s="23"/>
      <c r="AA38" s="23"/>
      <c r="AB38" s="23"/>
      <c r="AC38" s="24"/>
      <c r="AD38" s="25"/>
    </row>
    <row r="39" spans="2:30" x14ac:dyDescent="0.25">
      <c r="B39" s="9"/>
      <c r="C39" t="s">
        <v>11</v>
      </c>
      <c r="D39" s="6">
        <v>19.134</v>
      </c>
      <c r="E39" s="58">
        <v>24</v>
      </c>
      <c r="F39" s="58">
        <v>19.2</v>
      </c>
      <c r="G39" s="58">
        <v>22</v>
      </c>
      <c r="H39" s="12">
        <v>20</v>
      </c>
      <c r="I39" s="12">
        <v>22</v>
      </c>
      <c r="J39" s="12">
        <v>19</v>
      </c>
      <c r="K39" s="13">
        <v>24</v>
      </c>
      <c r="L39" s="13">
        <v>20</v>
      </c>
      <c r="M39" s="13">
        <v>20</v>
      </c>
      <c r="O39" s="4">
        <f t="shared" si="23"/>
        <v>21.733333333333334</v>
      </c>
      <c r="P39" s="4">
        <f t="shared" si="24"/>
        <v>2.4110855093366839</v>
      </c>
      <c r="Q39" s="4">
        <f t="shared" si="25"/>
        <v>20.333333333333332</v>
      </c>
      <c r="R39" s="4">
        <f t="shared" si="26"/>
        <v>1.5275252316519465</v>
      </c>
      <c r="S39" s="4">
        <f t="shared" si="27"/>
        <v>21.333333333333332</v>
      </c>
      <c r="T39" s="4">
        <f t="shared" si="28"/>
        <v>2.3094010767585034</v>
      </c>
      <c r="V39" s="22"/>
      <c r="W39" s="22"/>
      <c r="X39" s="22"/>
      <c r="Y39" s="22"/>
      <c r="Z39" s="23"/>
      <c r="AA39" s="23"/>
      <c r="AB39" s="23"/>
      <c r="AC39" s="24"/>
      <c r="AD39" s="25"/>
    </row>
    <row r="40" spans="2:30" x14ac:dyDescent="0.25">
      <c r="L40" s="11"/>
      <c r="M40" s="11"/>
      <c r="N40" s="10" t="s">
        <v>36</v>
      </c>
      <c r="O40" s="7">
        <f>AVERAGE(O33:O39)</f>
        <v>17.310476190476191</v>
      </c>
      <c r="Q40" s="7">
        <f t="shared" ref="Q40" si="33">AVERAGE(Q33:Q39)</f>
        <v>17.857142857142854</v>
      </c>
      <c r="S40" s="7">
        <f t="shared" ref="S40" si="34">AVERAGE(S33:S39)</f>
        <v>18.047619047619047</v>
      </c>
    </row>
    <row r="41" spans="2:30" x14ac:dyDescent="0.25">
      <c r="L41" s="11"/>
      <c r="M41" s="11"/>
      <c r="N41" s="10" t="s">
        <v>39</v>
      </c>
      <c r="P41" s="7">
        <f>STDEV(O33:O39)</f>
        <v>5.9580096815194397</v>
      </c>
      <c r="R41" s="7">
        <f>STDEV(Q33:Q39)</f>
        <v>4.5973307185202463</v>
      </c>
      <c r="T41" s="7">
        <f>STDEV(S33:S39)</f>
        <v>4.1506294543990405</v>
      </c>
    </row>
    <row r="44" spans="2:30" x14ac:dyDescent="0.25">
      <c r="B44" s="2" t="s">
        <v>23</v>
      </c>
      <c r="E44" s="52" t="s">
        <v>28</v>
      </c>
      <c r="F44" s="52"/>
      <c r="G44" s="52"/>
      <c r="H44" s="54" t="s">
        <v>29</v>
      </c>
      <c r="I44" s="54"/>
      <c r="J44" s="54"/>
      <c r="K44" s="53" t="s">
        <v>30</v>
      </c>
      <c r="L44" s="53"/>
      <c r="M44" s="53"/>
      <c r="O44" s="3" t="s">
        <v>28</v>
      </c>
      <c r="P44" s="3"/>
      <c r="Q44" s="3" t="s">
        <v>29</v>
      </c>
      <c r="R44" s="3"/>
      <c r="S44" s="3" t="s">
        <v>30</v>
      </c>
      <c r="T44" s="3"/>
    </row>
    <row r="45" spans="2:30" ht="30" x14ac:dyDescent="0.25">
      <c r="C45" t="s">
        <v>31</v>
      </c>
      <c r="D45" s="2" t="s">
        <v>32</v>
      </c>
      <c r="E45" s="41" t="s">
        <v>33</v>
      </c>
      <c r="F45" s="41" t="s">
        <v>34</v>
      </c>
      <c r="G45" s="41" t="s">
        <v>35</v>
      </c>
      <c r="H45" s="40" t="s">
        <v>33</v>
      </c>
      <c r="I45" s="40" t="s">
        <v>34</v>
      </c>
      <c r="J45" s="40" t="s">
        <v>35</v>
      </c>
      <c r="K45" s="39" t="s">
        <v>33</v>
      </c>
      <c r="L45" s="39" t="s">
        <v>34</v>
      </c>
      <c r="M45" s="39" t="s">
        <v>35</v>
      </c>
      <c r="O45" s="2" t="s">
        <v>37</v>
      </c>
      <c r="P45" s="2" t="s">
        <v>19</v>
      </c>
      <c r="Q45" s="2" t="s">
        <v>37</v>
      </c>
      <c r="R45" s="2" t="s">
        <v>19</v>
      </c>
      <c r="S45" s="2" t="s">
        <v>37</v>
      </c>
      <c r="T45" s="2" t="s">
        <v>19</v>
      </c>
      <c r="V45" s="2" t="s">
        <v>21</v>
      </c>
      <c r="W45" s="2" t="s">
        <v>18</v>
      </c>
      <c r="X45" s="2" t="s">
        <v>19</v>
      </c>
      <c r="Y45" s="2" t="s">
        <v>24</v>
      </c>
      <c r="Z45" s="1" t="s">
        <v>26</v>
      </c>
      <c r="AA45" s="2" t="s">
        <v>19</v>
      </c>
      <c r="AB45" s="1" t="s">
        <v>25</v>
      </c>
      <c r="AC45" s="1" t="s">
        <v>26</v>
      </c>
      <c r="AD45" s="2" t="s">
        <v>19</v>
      </c>
    </row>
    <row r="46" spans="2:30" x14ac:dyDescent="0.25">
      <c r="D46" s="2" t="s">
        <v>20</v>
      </c>
      <c r="E46" s="41" t="s">
        <v>20</v>
      </c>
      <c r="F46" s="41" t="s">
        <v>20</v>
      </c>
      <c r="G46" s="41" t="s">
        <v>20</v>
      </c>
      <c r="H46" s="40" t="s">
        <v>20</v>
      </c>
      <c r="I46" s="40" t="s">
        <v>20</v>
      </c>
      <c r="J46" s="40" t="s">
        <v>20</v>
      </c>
      <c r="K46" s="39" t="s">
        <v>20</v>
      </c>
      <c r="L46" s="39" t="s">
        <v>20</v>
      </c>
      <c r="M46" s="39" t="s">
        <v>20</v>
      </c>
      <c r="O46" s="2" t="s">
        <v>20</v>
      </c>
      <c r="P46" s="2" t="s">
        <v>20</v>
      </c>
      <c r="Q46" s="2" t="s">
        <v>20</v>
      </c>
      <c r="R46" s="2" t="s">
        <v>20</v>
      </c>
      <c r="S46" s="2" t="s">
        <v>20</v>
      </c>
      <c r="T46" s="2" t="s">
        <v>20</v>
      </c>
      <c r="V46" s="2" t="s">
        <v>22</v>
      </c>
      <c r="W46" s="2" t="s">
        <v>20</v>
      </c>
      <c r="X46" s="2" t="s">
        <v>20</v>
      </c>
      <c r="Y46" s="2" t="s">
        <v>20</v>
      </c>
      <c r="Z46" s="2" t="s">
        <v>27</v>
      </c>
      <c r="AA46" s="2" t="s">
        <v>27</v>
      </c>
      <c r="AB46" s="2" t="s">
        <v>27</v>
      </c>
      <c r="AC46" s="2" t="s">
        <v>27</v>
      </c>
      <c r="AD46" s="2" t="s">
        <v>27</v>
      </c>
    </row>
    <row r="47" spans="2:30" x14ac:dyDescent="0.25">
      <c r="B47" s="9" t="s">
        <v>3</v>
      </c>
      <c r="C47" t="s">
        <v>6</v>
      </c>
      <c r="D47" s="6">
        <v>4.2</v>
      </c>
      <c r="E47" s="58">
        <v>8.1999999999999993</v>
      </c>
      <c r="F47" s="58">
        <v>8.8000000000000007</v>
      </c>
      <c r="G47" s="58">
        <v>8.4</v>
      </c>
      <c r="H47" s="12">
        <v>5.8</v>
      </c>
      <c r="I47" s="12">
        <v>6.4</v>
      </c>
      <c r="J47" s="12">
        <v>2.6</v>
      </c>
      <c r="K47" s="13">
        <v>4.4000000000000004</v>
      </c>
      <c r="L47" s="13">
        <v>4.8</v>
      </c>
      <c r="M47" s="13">
        <v>4.8</v>
      </c>
      <c r="O47" s="4">
        <f>AVERAGE(E47:G47)</f>
        <v>8.4666666666666668</v>
      </c>
      <c r="P47" s="4">
        <f>STDEV(E47:G47)</f>
        <v>0.30550504633039</v>
      </c>
      <c r="Q47" s="4">
        <f>AVERAGE(H47:J47)</f>
        <v>4.9333333333333327</v>
      </c>
      <c r="R47" s="4">
        <f>STDEV(H47:J47)</f>
        <v>2.0428737928059446</v>
      </c>
      <c r="S47" s="4">
        <f>AVERAGE(K47:M47)</f>
        <v>4.666666666666667</v>
      </c>
      <c r="T47" s="4">
        <f>STDEV(K47:M47)</f>
        <v>0.23094010767585002</v>
      </c>
      <c r="V47" s="2">
        <v>5</v>
      </c>
      <c r="W47" s="7">
        <f>O54</f>
        <v>7.2095238095238097</v>
      </c>
      <c r="X47" s="7">
        <f>P55</f>
        <v>0.76345081233642231</v>
      </c>
      <c r="Y47" s="2">
        <v>4.4000000000000004</v>
      </c>
      <c r="Z47" s="16">
        <f>W47/Y47</f>
        <v>1.6385281385281385</v>
      </c>
      <c r="AA47" s="16">
        <f>X47/Y47</f>
        <v>0.17351154825827778</v>
      </c>
      <c r="AB47" s="16">
        <v>1.32</v>
      </c>
      <c r="AC47" s="28">
        <f>Z47/AB47</f>
        <v>1.2413091958546503</v>
      </c>
      <c r="AD47" s="28">
        <f>AA47/AB47</f>
        <v>0.13144814261990739</v>
      </c>
    </row>
    <row r="48" spans="2:30" x14ac:dyDescent="0.25">
      <c r="B48" s="9"/>
      <c r="C48" t="s">
        <v>7</v>
      </c>
      <c r="D48" s="6">
        <v>4.2</v>
      </c>
      <c r="E48" s="58">
        <v>7.6000000000000005</v>
      </c>
      <c r="F48" s="58">
        <v>7.8</v>
      </c>
      <c r="G48" s="58">
        <v>7.8</v>
      </c>
      <c r="H48" s="12">
        <v>4.4000000000000004</v>
      </c>
      <c r="I48" s="12">
        <v>5.4</v>
      </c>
      <c r="J48" s="12">
        <v>5</v>
      </c>
      <c r="K48" s="13">
        <v>4.8</v>
      </c>
      <c r="L48" s="13">
        <v>5.2</v>
      </c>
      <c r="M48" s="13">
        <v>5</v>
      </c>
      <c r="O48" s="4">
        <f t="shared" ref="O48:O53" si="35">AVERAGE(E48:G48)</f>
        <v>7.7333333333333334</v>
      </c>
      <c r="P48" s="4">
        <f t="shared" ref="P48:P53" si="36">STDEV(E48:G48)</f>
        <v>0.11547005383792475</v>
      </c>
      <c r="Q48" s="4">
        <f t="shared" ref="Q48:Q53" si="37">AVERAGE(H48:J48)</f>
        <v>4.9333333333333336</v>
      </c>
      <c r="R48" s="4">
        <f t="shared" ref="R48:R53" si="38">STDEV(H48:J48)</f>
        <v>0.50332229568471665</v>
      </c>
      <c r="S48" s="4">
        <f t="shared" ref="S48:S53" si="39">AVERAGE(K48:M48)</f>
        <v>5</v>
      </c>
      <c r="T48" s="4">
        <f t="shared" ref="T48:T53" si="40">STDEV(K48:M48)</f>
        <v>0.20000000000000018</v>
      </c>
      <c r="V48" s="2">
        <v>15</v>
      </c>
      <c r="W48" s="7">
        <f>Q54</f>
        <v>5.1428571428571432</v>
      </c>
      <c r="X48" s="7">
        <f>R55</f>
        <v>0.44293394111365647</v>
      </c>
      <c r="Y48" s="2">
        <v>4.4000000000000004</v>
      </c>
      <c r="Z48" s="16">
        <f t="shared" ref="Z48:Z49" si="41">W48/Y48</f>
        <v>1.1688311688311688</v>
      </c>
      <c r="AA48" s="16">
        <f t="shared" ref="AA48:AA49" si="42">X48/Y48</f>
        <v>0.10066680479855829</v>
      </c>
      <c r="AB48" s="16">
        <v>1.32</v>
      </c>
      <c r="AC48" s="28">
        <f t="shared" ref="AC48:AC49" si="43">Z48/AB48</f>
        <v>0.88547815820543085</v>
      </c>
      <c r="AD48" s="28">
        <f t="shared" ref="AD48:AD49" si="44">AA48/AB48</f>
        <v>7.6262730907998705E-2</v>
      </c>
    </row>
    <row r="49" spans="2:30" x14ac:dyDescent="0.25">
      <c r="B49" s="9"/>
      <c r="C49" t="s">
        <v>8</v>
      </c>
      <c r="D49" s="6">
        <v>4.2</v>
      </c>
      <c r="E49" s="58">
        <v>7.4</v>
      </c>
      <c r="F49" s="58">
        <v>6.8</v>
      </c>
      <c r="G49" s="58">
        <v>7</v>
      </c>
      <c r="H49" s="12">
        <v>4.6000000000000005</v>
      </c>
      <c r="I49" s="12">
        <v>4.2</v>
      </c>
      <c r="J49" s="12">
        <v>5.2</v>
      </c>
      <c r="K49" s="13">
        <v>6.2</v>
      </c>
      <c r="L49" s="13">
        <v>6.6000000000000005</v>
      </c>
      <c r="M49" s="13">
        <v>5</v>
      </c>
      <c r="O49" s="4">
        <f t="shared" si="35"/>
        <v>7.0666666666666664</v>
      </c>
      <c r="P49" s="4">
        <f t="shared" si="36"/>
        <v>0.30550504633038961</v>
      </c>
      <c r="Q49" s="4">
        <f t="shared" si="37"/>
        <v>4.666666666666667</v>
      </c>
      <c r="R49" s="4">
        <f t="shared" si="38"/>
        <v>0.50332229568471665</v>
      </c>
      <c r="S49" s="4">
        <f t="shared" si="39"/>
        <v>5.9333333333333336</v>
      </c>
      <c r="T49" s="4">
        <f t="shared" si="40"/>
        <v>0.83266639978645418</v>
      </c>
      <c r="V49" s="2">
        <v>45</v>
      </c>
      <c r="W49" s="7">
        <f>S54</f>
        <v>5.257142857142858</v>
      </c>
      <c r="X49" s="7">
        <f>T55</f>
        <v>0.47676156231557443</v>
      </c>
      <c r="Y49" s="2">
        <v>4.4000000000000004</v>
      </c>
      <c r="Z49" s="16">
        <f t="shared" si="41"/>
        <v>1.194805194805195</v>
      </c>
      <c r="AA49" s="16">
        <f t="shared" si="42"/>
        <v>0.10835490052626691</v>
      </c>
      <c r="AB49" s="16">
        <v>1.32</v>
      </c>
      <c r="AC49" s="28">
        <f t="shared" si="43"/>
        <v>0.90515545060999614</v>
      </c>
      <c r="AD49" s="28">
        <f t="shared" si="44"/>
        <v>8.208704585323251E-2</v>
      </c>
    </row>
    <row r="50" spans="2:30" x14ac:dyDescent="0.25">
      <c r="B50" s="9"/>
      <c r="C50" t="s">
        <v>9</v>
      </c>
      <c r="D50" s="6">
        <v>4.2</v>
      </c>
      <c r="E50" s="58">
        <v>7.6000000000000005</v>
      </c>
      <c r="F50" s="58">
        <v>6.8</v>
      </c>
      <c r="G50" s="58">
        <v>6.4</v>
      </c>
      <c r="H50" s="12">
        <v>6</v>
      </c>
      <c r="I50" s="12">
        <v>5.8</v>
      </c>
      <c r="J50" s="12">
        <v>6.2</v>
      </c>
      <c r="K50" s="13">
        <v>5.2</v>
      </c>
      <c r="L50" s="13">
        <v>5.4</v>
      </c>
      <c r="M50" s="13">
        <v>5.2</v>
      </c>
      <c r="O50" s="4">
        <f t="shared" si="35"/>
        <v>6.9333333333333336</v>
      </c>
      <c r="P50" s="4">
        <f t="shared" si="36"/>
        <v>0.61101009266077877</v>
      </c>
      <c r="Q50" s="4">
        <f t="shared" si="37"/>
        <v>6</v>
      </c>
      <c r="R50" s="4">
        <f t="shared" si="38"/>
        <v>0.20000000000000018</v>
      </c>
      <c r="S50" s="4">
        <f t="shared" si="39"/>
        <v>5.2666666666666666</v>
      </c>
      <c r="T50" s="4">
        <f t="shared" si="40"/>
        <v>0.11547005383792526</v>
      </c>
    </row>
    <row r="51" spans="2:30" x14ac:dyDescent="0.25">
      <c r="B51" s="9"/>
      <c r="C51" t="s">
        <v>10</v>
      </c>
      <c r="D51" s="6">
        <v>4.2</v>
      </c>
      <c r="E51" s="58">
        <v>8.1999999999999993</v>
      </c>
      <c r="F51" s="58">
        <v>8.4</v>
      </c>
      <c r="G51" s="58">
        <v>6</v>
      </c>
      <c r="H51" s="12">
        <v>5.6000000000000005</v>
      </c>
      <c r="I51" s="12">
        <v>6.2</v>
      </c>
      <c r="J51" s="12">
        <v>2.8000000000000003</v>
      </c>
      <c r="K51" s="13">
        <v>5</v>
      </c>
      <c r="L51" s="13">
        <v>6.2</v>
      </c>
      <c r="M51" s="13">
        <v>6.4</v>
      </c>
      <c r="O51" s="4">
        <f t="shared" si="35"/>
        <v>7.5333333333333341</v>
      </c>
      <c r="P51" s="4">
        <f t="shared" si="36"/>
        <v>1.3316656236958759</v>
      </c>
      <c r="Q51" s="4">
        <f t="shared" si="37"/>
        <v>4.8666666666666671</v>
      </c>
      <c r="R51" s="4">
        <f t="shared" si="38"/>
        <v>1.8147543451754922</v>
      </c>
      <c r="S51" s="4">
        <f t="shared" si="39"/>
        <v>5.8666666666666671</v>
      </c>
      <c r="T51" s="4">
        <f t="shared" si="40"/>
        <v>0.75718777944003468</v>
      </c>
      <c r="V51" s="22"/>
      <c r="W51" s="22"/>
      <c r="X51" s="22"/>
      <c r="Y51" s="22"/>
      <c r="Z51" s="23"/>
      <c r="AA51" s="23"/>
      <c r="AB51" s="23"/>
      <c r="AC51" s="24"/>
      <c r="AD51" s="25"/>
    </row>
    <row r="52" spans="2:30" x14ac:dyDescent="0.25">
      <c r="B52" s="9"/>
      <c r="C52" t="s">
        <v>17</v>
      </c>
      <c r="D52" s="6">
        <v>4.2</v>
      </c>
      <c r="E52" s="58">
        <v>6.2</v>
      </c>
      <c r="F52" s="58">
        <v>6.2</v>
      </c>
      <c r="G52" s="58">
        <v>6.4</v>
      </c>
      <c r="H52" s="12">
        <v>5.2</v>
      </c>
      <c r="I52" s="12">
        <v>5.2</v>
      </c>
      <c r="J52" s="12">
        <v>5.4</v>
      </c>
      <c r="K52" s="13">
        <v>5</v>
      </c>
      <c r="L52" s="13">
        <v>5</v>
      </c>
      <c r="M52" s="13">
        <v>4.8</v>
      </c>
      <c r="O52" s="4">
        <f t="shared" si="35"/>
        <v>6.2666666666666666</v>
      </c>
      <c r="P52" s="4">
        <f t="shared" si="36"/>
        <v>0.11547005383792526</v>
      </c>
      <c r="Q52" s="4">
        <f t="shared" si="37"/>
        <v>5.2666666666666666</v>
      </c>
      <c r="R52" s="4">
        <f t="shared" si="38"/>
        <v>0.11547005383792526</v>
      </c>
      <c r="S52" s="4">
        <f t="shared" si="39"/>
        <v>4.9333333333333336</v>
      </c>
      <c r="T52" s="4">
        <f t="shared" si="40"/>
        <v>0.11547005383792526</v>
      </c>
      <c r="V52" s="22"/>
      <c r="W52" s="22"/>
      <c r="X52" s="22"/>
      <c r="Y52" s="22"/>
      <c r="Z52" s="23"/>
      <c r="AA52" s="23"/>
      <c r="AB52" s="23"/>
      <c r="AC52" s="24"/>
      <c r="AD52" s="25"/>
    </row>
    <row r="53" spans="2:30" x14ac:dyDescent="0.25">
      <c r="B53" s="9"/>
      <c r="C53" t="s">
        <v>11</v>
      </c>
      <c r="D53" s="6">
        <v>4.2</v>
      </c>
      <c r="E53" s="58">
        <v>5.8</v>
      </c>
      <c r="F53" s="58">
        <v>6.8</v>
      </c>
      <c r="G53" s="58">
        <v>6.8</v>
      </c>
      <c r="H53" s="12">
        <v>5.6000000000000005</v>
      </c>
      <c r="I53" s="12">
        <v>5.6000000000000005</v>
      </c>
      <c r="J53" s="12">
        <v>4.8</v>
      </c>
      <c r="K53" s="13">
        <v>5</v>
      </c>
      <c r="L53" s="13">
        <v>4</v>
      </c>
      <c r="M53" s="13">
        <v>6.4</v>
      </c>
      <c r="O53" s="4">
        <f t="shared" si="35"/>
        <v>6.4666666666666659</v>
      </c>
      <c r="P53" s="4">
        <f t="shared" si="36"/>
        <v>0.57735026918962573</v>
      </c>
      <c r="Q53" s="4">
        <f t="shared" si="37"/>
        <v>5.333333333333333</v>
      </c>
      <c r="R53" s="4">
        <f t="shared" si="38"/>
        <v>0.46188021535170104</v>
      </c>
      <c r="S53" s="4">
        <f t="shared" si="39"/>
        <v>5.1333333333333337</v>
      </c>
      <c r="T53" s="4">
        <f t="shared" si="40"/>
        <v>1.2055427546683415</v>
      </c>
      <c r="V53" s="22"/>
      <c r="W53" s="22"/>
      <c r="X53" s="22"/>
      <c r="Y53" s="22"/>
      <c r="Z53" s="23"/>
      <c r="AA53" s="23"/>
      <c r="AB53" s="23"/>
      <c r="AC53" s="24"/>
      <c r="AD53" s="25"/>
    </row>
    <row r="54" spans="2:30" x14ac:dyDescent="0.25">
      <c r="L54" s="11"/>
      <c r="M54" s="11"/>
      <c r="N54" s="10" t="s">
        <v>36</v>
      </c>
      <c r="O54" s="7">
        <f>AVERAGE(O47:O53)</f>
        <v>7.2095238095238097</v>
      </c>
      <c r="Q54" s="7">
        <f t="shared" ref="Q54" si="45">AVERAGE(Q47:Q53)</f>
        <v>5.1428571428571432</v>
      </c>
      <c r="S54" s="7">
        <f t="shared" ref="S54" si="46">AVERAGE(S47:S53)</f>
        <v>5.257142857142858</v>
      </c>
    </row>
    <row r="55" spans="2:30" x14ac:dyDescent="0.25">
      <c r="L55" s="11"/>
      <c r="M55" s="11"/>
      <c r="N55" s="10" t="s">
        <v>39</v>
      </c>
      <c r="P55" s="7">
        <f>STDEV(O47:O53)</f>
        <v>0.76345081233642231</v>
      </c>
      <c r="R55" s="7">
        <f>STDEV(Q47:Q53)</f>
        <v>0.44293394111365647</v>
      </c>
      <c r="T55" s="7">
        <f>STDEV(S47:S53)</f>
        <v>0.47676156231557443</v>
      </c>
    </row>
    <row r="58" spans="2:30" x14ac:dyDescent="0.25">
      <c r="B58" s="2" t="s">
        <v>23</v>
      </c>
      <c r="E58" s="52" t="s">
        <v>28</v>
      </c>
      <c r="F58" s="52"/>
      <c r="G58" s="52"/>
      <c r="H58" s="54" t="s">
        <v>29</v>
      </c>
      <c r="I58" s="54"/>
      <c r="J58" s="54"/>
      <c r="K58" s="53" t="s">
        <v>30</v>
      </c>
      <c r="L58" s="53"/>
      <c r="M58" s="53"/>
      <c r="O58" s="3" t="s">
        <v>28</v>
      </c>
      <c r="P58" s="3"/>
      <c r="Q58" s="3" t="s">
        <v>29</v>
      </c>
      <c r="R58" s="3"/>
      <c r="S58" s="3" t="s">
        <v>30</v>
      </c>
      <c r="T58" s="3"/>
    </row>
    <row r="59" spans="2:30" ht="30" x14ac:dyDescent="0.25">
      <c r="C59" t="s">
        <v>31</v>
      </c>
      <c r="D59" s="2" t="s">
        <v>32</v>
      </c>
      <c r="E59" s="41" t="s">
        <v>33</v>
      </c>
      <c r="F59" s="41" t="s">
        <v>34</v>
      </c>
      <c r="G59" s="41" t="s">
        <v>35</v>
      </c>
      <c r="H59" s="40" t="s">
        <v>33</v>
      </c>
      <c r="I59" s="40" t="s">
        <v>34</v>
      </c>
      <c r="J59" s="40" t="s">
        <v>35</v>
      </c>
      <c r="K59" s="39" t="s">
        <v>33</v>
      </c>
      <c r="L59" s="39" t="s">
        <v>34</v>
      </c>
      <c r="M59" s="39" t="s">
        <v>35</v>
      </c>
      <c r="O59" s="2" t="s">
        <v>37</v>
      </c>
      <c r="P59" s="2" t="s">
        <v>19</v>
      </c>
      <c r="Q59" s="2" t="s">
        <v>37</v>
      </c>
      <c r="R59" s="2" t="s">
        <v>19</v>
      </c>
      <c r="S59" s="2" t="s">
        <v>37</v>
      </c>
      <c r="T59" s="2" t="s">
        <v>19</v>
      </c>
      <c r="V59" s="2" t="s">
        <v>21</v>
      </c>
      <c r="W59" s="2" t="s">
        <v>18</v>
      </c>
      <c r="X59" s="2" t="s">
        <v>19</v>
      </c>
      <c r="Y59" s="2" t="s">
        <v>24</v>
      </c>
      <c r="Z59" s="1" t="s">
        <v>26</v>
      </c>
      <c r="AA59" s="2" t="s">
        <v>19</v>
      </c>
      <c r="AB59" s="1" t="s">
        <v>25</v>
      </c>
      <c r="AC59" s="1" t="s">
        <v>26</v>
      </c>
      <c r="AD59" s="2" t="s">
        <v>19</v>
      </c>
    </row>
    <row r="60" spans="2:30" x14ac:dyDescent="0.25">
      <c r="D60" s="2" t="s">
        <v>20</v>
      </c>
      <c r="E60" s="41" t="s">
        <v>20</v>
      </c>
      <c r="F60" s="41" t="s">
        <v>20</v>
      </c>
      <c r="G60" s="41" t="s">
        <v>20</v>
      </c>
      <c r="H60" s="40" t="s">
        <v>20</v>
      </c>
      <c r="I60" s="40" t="s">
        <v>20</v>
      </c>
      <c r="J60" s="40" t="s">
        <v>20</v>
      </c>
      <c r="K60" s="39" t="s">
        <v>20</v>
      </c>
      <c r="L60" s="39" t="s">
        <v>20</v>
      </c>
      <c r="M60" s="39" t="s">
        <v>20</v>
      </c>
      <c r="O60" s="2" t="s">
        <v>20</v>
      </c>
      <c r="P60" s="2" t="s">
        <v>20</v>
      </c>
      <c r="Q60" s="2" t="s">
        <v>20</v>
      </c>
      <c r="R60" s="2" t="s">
        <v>20</v>
      </c>
      <c r="S60" s="2" t="s">
        <v>20</v>
      </c>
      <c r="T60" s="2" t="s">
        <v>20</v>
      </c>
      <c r="V60" s="2" t="s">
        <v>22</v>
      </c>
      <c r="W60" s="2" t="s">
        <v>20</v>
      </c>
      <c r="X60" s="2" t="s">
        <v>20</v>
      </c>
      <c r="Y60" s="2" t="s">
        <v>20</v>
      </c>
      <c r="Z60" s="2" t="s">
        <v>27</v>
      </c>
      <c r="AA60" s="2" t="s">
        <v>27</v>
      </c>
      <c r="AB60" s="2" t="s">
        <v>27</v>
      </c>
      <c r="AC60" s="2" t="s">
        <v>27</v>
      </c>
      <c r="AD60" s="2" t="s">
        <v>27</v>
      </c>
    </row>
    <row r="61" spans="2:30" x14ac:dyDescent="0.25">
      <c r="B61" s="9" t="s">
        <v>4</v>
      </c>
      <c r="C61" t="s">
        <v>6</v>
      </c>
      <c r="D61" s="4">
        <v>2</v>
      </c>
      <c r="E61" s="55">
        <v>1.58</v>
      </c>
      <c r="F61" s="55">
        <v>1.8</v>
      </c>
      <c r="G61" s="55">
        <v>1.9000000000000001</v>
      </c>
      <c r="H61" s="57">
        <v>1.92</v>
      </c>
      <c r="I61" s="57">
        <v>2.2000000000000002</v>
      </c>
      <c r="J61" s="57">
        <v>1.92</v>
      </c>
      <c r="K61" s="56">
        <v>1.8</v>
      </c>
      <c r="L61" s="56">
        <v>1.86</v>
      </c>
      <c r="M61" s="56">
        <v>1.92</v>
      </c>
      <c r="O61" s="4">
        <f>AVERAGE(E61:G61)</f>
        <v>1.76</v>
      </c>
      <c r="P61" s="4">
        <f>STDEV(E61:G61)</f>
        <v>0.16370705543744901</v>
      </c>
      <c r="Q61" s="4">
        <f>AVERAGE(H61:J61)</f>
        <v>2.0133333333333332</v>
      </c>
      <c r="R61" s="4">
        <f>STDEV(H61:J61)</f>
        <v>0.16165807537309534</v>
      </c>
      <c r="S61" s="4">
        <f>AVERAGE(K61:M61)</f>
        <v>1.86</v>
      </c>
      <c r="T61" s="4">
        <f>STDEV(K61:M61)</f>
        <v>5.9999999999999942E-2</v>
      </c>
      <c r="V61" s="2">
        <v>5</v>
      </c>
      <c r="W61" s="7">
        <f>O68</f>
        <v>1.5857142857142856</v>
      </c>
      <c r="X61" s="7">
        <f>P69</f>
        <v>0.46906413636214439</v>
      </c>
      <c r="Y61" s="2">
        <v>1</v>
      </c>
      <c r="Z61" s="16">
        <f>W61/Y61</f>
        <v>1.5857142857142856</v>
      </c>
      <c r="AA61" s="16">
        <f>X61/Y61</f>
        <v>0.46906413636214439</v>
      </c>
      <c r="AB61" s="16">
        <v>1.38</v>
      </c>
      <c r="AC61" s="28">
        <f>Z61/AB61</f>
        <v>1.1490683229813665</v>
      </c>
      <c r="AD61" s="28">
        <f>AA61/AB61</f>
        <v>0.33990154808851047</v>
      </c>
    </row>
    <row r="62" spans="2:30" x14ac:dyDescent="0.25">
      <c r="B62" s="9"/>
      <c r="C62" t="s">
        <v>7</v>
      </c>
      <c r="D62" s="4">
        <v>2</v>
      </c>
      <c r="E62" s="55">
        <v>1.74</v>
      </c>
      <c r="F62" s="55">
        <v>1.6</v>
      </c>
      <c r="G62" s="55">
        <v>1.7</v>
      </c>
      <c r="H62" s="57">
        <v>2.2000000000000002</v>
      </c>
      <c r="I62" s="57">
        <v>1.92</v>
      </c>
      <c r="J62" s="57">
        <v>2.6</v>
      </c>
      <c r="K62" s="56">
        <v>2.4</v>
      </c>
      <c r="L62" s="56">
        <v>2.2000000000000002</v>
      </c>
      <c r="M62" s="56">
        <v>1.34</v>
      </c>
      <c r="O62" s="4">
        <f t="shared" ref="O62:O67" si="47">AVERAGE(E62:G62)</f>
        <v>1.68</v>
      </c>
      <c r="P62" s="4">
        <f t="shared" ref="P62:P67" si="48">STDEV(E62:G62)</f>
        <v>7.2111025509279725E-2</v>
      </c>
      <c r="Q62" s="4">
        <f t="shared" ref="Q62:Q67" si="49">AVERAGE(H62:J62)</f>
        <v>2.2400000000000002</v>
      </c>
      <c r="R62" s="4">
        <f t="shared" ref="R62:R67" si="50">STDEV(H62:J62)</f>
        <v>0.34176014981269931</v>
      </c>
      <c r="S62" s="4">
        <f t="shared" ref="S62:S67" si="51">AVERAGE(K62:M62)</f>
        <v>1.9799999999999998</v>
      </c>
      <c r="T62" s="4">
        <f t="shared" ref="T62:T67" si="52">STDEV(K62:M62)</f>
        <v>0.56320511361315106</v>
      </c>
      <c r="V62" s="2">
        <v>15</v>
      </c>
      <c r="W62" s="7">
        <f>Q68</f>
        <v>1.861904761904762</v>
      </c>
      <c r="X62" s="7">
        <f>R69</f>
        <v>0.68081339462945245</v>
      </c>
      <c r="Y62" s="2">
        <v>1</v>
      </c>
      <c r="Z62" s="16">
        <f t="shared" ref="Z62:Z63" si="53">W62/Y62</f>
        <v>1.861904761904762</v>
      </c>
      <c r="AA62" s="16">
        <f t="shared" ref="AA62:AA63" si="54">X62/Y62</f>
        <v>0.68081339462945245</v>
      </c>
      <c r="AB62" s="16">
        <v>1.38</v>
      </c>
      <c r="AC62" s="28">
        <f t="shared" ref="AC62:AC63" si="55">Z62/AB62</f>
        <v>1.3492063492063493</v>
      </c>
      <c r="AD62" s="28">
        <f t="shared" ref="AD62:AD63" si="56">AA62/AB62</f>
        <v>0.49334303958655978</v>
      </c>
    </row>
    <row r="63" spans="2:30" x14ac:dyDescent="0.25">
      <c r="B63" s="9"/>
      <c r="C63" t="s">
        <v>8</v>
      </c>
      <c r="D63" s="4">
        <v>2</v>
      </c>
      <c r="E63" s="55">
        <v>0.38</v>
      </c>
      <c r="F63" s="55">
        <v>0.5</v>
      </c>
      <c r="G63" s="55">
        <v>0.8</v>
      </c>
      <c r="H63" s="57">
        <v>0.38</v>
      </c>
      <c r="I63" s="57">
        <v>0.38</v>
      </c>
      <c r="J63" s="57">
        <v>0.34</v>
      </c>
      <c r="K63" s="56">
        <v>0.54</v>
      </c>
      <c r="L63" s="56">
        <v>0.3</v>
      </c>
      <c r="M63" s="56">
        <v>0.52</v>
      </c>
      <c r="O63" s="4">
        <f t="shared" si="47"/>
        <v>0.56000000000000005</v>
      </c>
      <c r="P63" s="4">
        <f t="shared" si="48"/>
        <v>0.21633307652783937</v>
      </c>
      <c r="Q63" s="4">
        <f t="shared" si="49"/>
        <v>0.3666666666666667</v>
      </c>
      <c r="R63" s="4">
        <f t="shared" si="50"/>
        <v>2.3094010767585018E-2</v>
      </c>
      <c r="S63" s="4">
        <f t="shared" si="51"/>
        <v>0.45333333333333337</v>
      </c>
      <c r="T63" s="4">
        <f t="shared" si="52"/>
        <v>0.13316656236958782</v>
      </c>
      <c r="V63" s="2">
        <v>45</v>
      </c>
      <c r="W63" s="7">
        <f>S68</f>
        <v>1.7523809523809522</v>
      </c>
      <c r="X63" s="7">
        <f>T69</f>
        <v>0.58500305249508955</v>
      </c>
      <c r="Y63" s="2">
        <v>1</v>
      </c>
      <c r="Z63" s="16">
        <f t="shared" si="53"/>
        <v>1.7523809523809522</v>
      </c>
      <c r="AA63" s="16">
        <f t="shared" si="54"/>
        <v>0.58500305249508955</v>
      </c>
      <c r="AB63" s="16">
        <v>1.38</v>
      </c>
      <c r="AC63" s="28">
        <f t="shared" si="55"/>
        <v>1.2698412698412698</v>
      </c>
      <c r="AD63" s="28">
        <f t="shared" si="56"/>
        <v>0.42391525543122432</v>
      </c>
    </row>
    <row r="64" spans="2:30" x14ac:dyDescent="0.25">
      <c r="B64" s="9"/>
      <c r="C64" t="s">
        <v>9</v>
      </c>
      <c r="D64" s="4">
        <v>2</v>
      </c>
      <c r="E64" s="55">
        <v>2</v>
      </c>
      <c r="F64" s="55">
        <v>1.98</v>
      </c>
      <c r="G64" s="55">
        <v>1.84</v>
      </c>
      <c r="H64" s="57">
        <v>2.2000000000000002</v>
      </c>
      <c r="I64" s="57">
        <v>2.6</v>
      </c>
      <c r="J64" s="57">
        <v>1.92</v>
      </c>
      <c r="K64" s="56">
        <v>2.2000000000000002</v>
      </c>
      <c r="L64" s="56">
        <v>2</v>
      </c>
      <c r="M64" s="56">
        <v>2.2000000000000002</v>
      </c>
      <c r="O64" s="4">
        <f t="shared" si="47"/>
        <v>1.9400000000000002</v>
      </c>
      <c r="P64" s="4">
        <f t="shared" si="48"/>
        <v>8.7177978870813425E-2</v>
      </c>
      <c r="Q64" s="4">
        <f t="shared" si="49"/>
        <v>2.2400000000000002</v>
      </c>
      <c r="R64" s="4">
        <f t="shared" si="50"/>
        <v>0.34176014981269931</v>
      </c>
      <c r="S64" s="4">
        <f t="shared" si="51"/>
        <v>2.1333333333333333</v>
      </c>
      <c r="T64" s="4">
        <f t="shared" si="52"/>
        <v>0.11547005383792526</v>
      </c>
    </row>
    <row r="65" spans="2:30" x14ac:dyDescent="0.25">
      <c r="B65" s="9"/>
      <c r="C65" t="s">
        <v>10</v>
      </c>
      <c r="D65" s="4">
        <v>2</v>
      </c>
      <c r="E65" s="55">
        <v>1.46</v>
      </c>
      <c r="F65" s="55">
        <v>2.2000000000000002</v>
      </c>
      <c r="G65" s="55">
        <v>1.98</v>
      </c>
      <c r="H65" s="57">
        <v>2</v>
      </c>
      <c r="I65" s="57">
        <v>2</v>
      </c>
      <c r="J65" s="57">
        <v>2.6</v>
      </c>
      <c r="K65" s="56">
        <v>2.2000000000000002</v>
      </c>
      <c r="L65" s="56">
        <v>2.2000000000000002</v>
      </c>
      <c r="M65" s="56">
        <v>1.84</v>
      </c>
      <c r="O65" s="4">
        <f t="shared" si="47"/>
        <v>1.8800000000000001</v>
      </c>
      <c r="P65" s="4">
        <f t="shared" si="48"/>
        <v>0.37999999999999778</v>
      </c>
      <c r="Q65" s="4">
        <f t="shared" si="49"/>
        <v>2.1999999999999997</v>
      </c>
      <c r="R65" s="4">
        <f t="shared" si="50"/>
        <v>0.34641016151377818</v>
      </c>
      <c r="S65" s="4">
        <f t="shared" si="51"/>
        <v>2.08</v>
      </c>
      <c r="T65" s="4">
        <f t="shared" si="52"/>
        <v>0.20784609690826533</v>
      </c>
      <c r="V65" s="22"/>
      <c r="W65" s="22"/>
      <c r="X65" s="22"/>
      <c r="Y65" s="22"/>
      <c r="Z65" s="23"/>
      <c r="AA65" s="23"/>
      <c r="AB65" s="23"/>
      <c r="AC65" s="24"/>
      <c r="AD65" s="25"/>
    </row>
    <row r="66" spans="2:30" x14ac:dyDescent="0.25">
      <c r="B66" s="9"/>
      <c r="C66" t="s">
        <v>17</v>
      </c>
      <c r="D66" s="4">
        <v>2</v>
      </c>
      <c r="E66" s="55">
        <v>2</v>
      </c>
      <c r="F66" s="55">
        <v>2.2000000000000002</v>
      </c>
      <c r="G66" s="55">
        <v>0.94000000000000006</v>
      </c>
      <c r="H66" s="57">
        <v>2</v>
      </c>
      <c r="I66" s="57">
        <v>2</v>
      </c>
      <c r="J66" s="57">
        <v>2.6</v>
      </c>
      <c r="K66" s="56">
        <v>2</v>
      </c>
      <c r="L66" s="56">
        <v>1.92</v>
      </c>
      <c r="M66" s="56">
        <v>2</v>
      </c>
      <c r="O66" s="4">
        <f t="shared" si="47"/>
        <v>1.7133333333333336</v>
      </c>
      <c r="P66" s="4">
        <f t="shared" si="48"/>
        <v>0.67715089406522355</v>
      </c>
      <c r="Q66" s="4">
        <f t="shared" si="49"/>
        <v>2.1999999999999997</v>
      </c>
      <c r="R66" s="4">
        <f t="shared" si="50"/>
        <v>0.34641016151377818</v>
      </c>
      <c r="S66" s="4">
        <f t="shared" si="51"/>
        <v>1.9733333333333334</v>
      </c>
      <c r="T66" s="4">
        <f t="shared" si="52"/>
        <v>4.6188021535170105E-2</v>
      </c>
      <c r="V66" s="22"/>
      <c r="W66" s="22"/>
      <c r="X66" s="22"/>
      <c r="Y66" s="22"/>
      <c r="Z66" s="23"/>
      <c r="AA66" s="23"/>
      <c r="AB66" s="23"/>
      <c r="AC66" s="24"/>
      <c r="AD66" s="25"/>
    </row>
    <row r="67" spans="2:30" x14ac:dyDescent="0.25">
      <c r="B67" s="9"/>
      <c r="C67" t="s">
        <v>11</v>
      </c>
      <c r="D67" s="4">
        <v>2</v>
      </c>
      <c r="E67" s="55">
        <v>1.96</v>
      </c>
      <c r="F67" s="55">
        <v>1.76</v>
      </c>
      <c r="G67" s="55">
        <v>0.98</v>
      </c>
      <c r="H67" s="57">
        <v>1.56</v>
      </c>
      <c r="I67" s="57">
        <v>2.2000000000000002</v>
      </c>
      <c r="J67" s="57">
        <v>1.56</v>
      </c>
      <c r="K67" s="56">
        <v>1.68</v>
      </c>
      <c r="L67" s="56">
        <v>1.86</v>
      </c>
      <c r="M67" s="56">
        <v>1.82</v>
      </c>
      <c r="O67" s="4">
        <f t="shared" si="47"/>
        <v>1.5666666666666664</v>
      </c>
      <c r="P67" s="4">
        <f t="shared" si="48"/>
        <v>0.51781592611017135</v>
      </c>
      <c r="Q67" s="4">
        <f t="shared" si="49"/>
        <v>1.7733333333333334</v>
      </c>
      <c r="R67" s="4">
        <f t="shared" si="50"/>
        <v>0.36950417228136057</v>
      </c>
      <c r="S67" s="4">
        <f t="shared" si="51"/>
        <v>1.7866666666666668</v>
      </c>
      <c r="T67" s="4">
        <f t="shared" si="52"/>
        <v>9.4516312525052257E-2</v>
      </c>
      <c r="V67" s="22"/>
      <c r="W67" s="22"/>
      <c r="X67" s="22"/>
      <c r="Y67" s="22"/>
      <c r="Z67" s="23"/>
      <c r="AA67" s="23"/>
      <c r="AB67" s="23"/>
      <c r="AC67" s="24"/>
      <c r="AD67" s="25"/>
    </row>
    <row r="68" spans="2:30" x14ac:dyDescent="0.25">
      <c r="L68" s="11"/>
      <c r="M68" s="11"/>
      <c r="N68" s="10" t="s">
        <v>36</v>
      </c>
      <c r="O68" s="7">
        <f>AVERAGE(O61:O67)</f>
        <v>1.5857142857142856</v>
      </c>
      <c r="Q68" s="7">
        <f t="shared" ref="Q68" si="57">AVERAGE(Q61:Q67)</f>
        <v>1.861904761904762</v>
      </c>
      <c r="S68" s="7">
        <f t="shared" ref="S68" si="58">AVERAGE(S61:S67)</f>
        <v>1.7523809523809522</v>
      </c>
    </row>
    <row r="69" spans="2:30" x14ac:dyDescent="0.25">
      <c r="L69" s="11"/>
      <c r="M69" s="11"/>
      <c r="N69" s="10" t="s">
        <v>39</v>
      </c>
      <c r="P69" s="7">
        <f>STDEV(O61:O67)</f>
        <v>0.46906413636214439</v>
      </c>
      <c r="R69" s="7">
        <f>STDEV(Q61:Q67)</f>
        <v>0.68081339462945245</v>
      </c>
      <c r="T69" s="7">
        <f>STDEV(S61:S67)</f>
        <v>0.58500305249508955</v>
      </c>
    </row>
    <row r="72" spans="2:30" x14ac:dyDescent="0.25">
      <c r="B72" s="2" t="s">
        <v>23</v>
      </c>
      <c r="E72" s="52" t="s">
        <v>28</v>
      </c>
      <c r="F72" s="52"/>
      <c r="G72" s="52"/>
      <c r="H72" s="54" t="s">
        <v>29</v>
      </c>
      <c r="I72" s="54"/>
      <c r="J72" s="54"/>
      <c r="K72" s="53" t="s">
        <v>30</v>
      </c>
      <c r="L72" s="53"/>
      <c r="M72" s="53"/>
      <c r="O72" s="3" t="s">
        <v>28</v>
      </c>
      <c r="P72" s="3"/>
      <c r="Q72" s="3" t="s">
        <v>29</v>
      </c>
      <c r="R72" s="3"/>
      <c r="S72" s="3" t="s">
        <v>30</v>
      </c>
      <c r="T72" s="3"/>
    </row>
    <row r="73" spans="2:30" ht="30" x14ac:dyDescent="0.25">
      <c r="C73" t="s">
        <v>31</v>
      </c>
      <c r="D73" s="2" t="s">
        <v>32</v>
      </c>
      <c r="E73" s="41" t="s">
        <v>33</v>
      </c>
      <c r="F73" s="41" t="s">
        <v>34</v>
      </c>
      <c r="G73" s="41" t="s">
        <v>35</v>
      </c>
      <c r="H73" s="40" t="s">
        <v>33</v>
      </c>
      <c r="I73" s="40" t="s">
        <v>34</v>
      </c>
      <c r="J73" s="40" t="s">
        <v>35</v>
      </c>
      <c r="K73" s="39" t="s">
        <v>33</v>
      </c>
      <c r="L73" s="39" t="s">
        <v>34</v>
      </c>
      <c r="M73" s="39" t="s">
        <v>35</v>
      </c>
      <c r="O73" s="2" t="s">
        <v>37</v>
      </c>
      <c r="P73" s="2" t="s">
        <v>19</v>
      </c>
      <c r="Q73" s="2" t="s">
        <v>37</v>
      </c>
      <c r="R73" s="2" t="s">
        <v>19</v>
      </c>
      <c r="S73" s="2" t="s">
        <v>37</v>
      </c>
      <c r="T73" s="2" t="s">
        <v>19</v>
      </c>
      <c r="V73" s="2" t="s">
        <v>21</v>
      </c>
      <c r="W73" s="2" t="s">
        <v>18</v>
      </c>
      <c r="X73" s="2" t="s">
        <v>19</v>
      </c>
      <c r="Y73" s="2" t="s">
        <v>24</v>
      </c>
      <c r="Z73" s="1" t="s">
        <v>26</v>
      </c>
      <c r="AA73" s="2" t="s">
        <v>19</v>
      </c>
      <c r="AB73" s="1" t="s">
        <v>25</v>
      </c>
      <c r="AC73" s="1" t="s">
        <v>26</v>
      </c>
      <c r="AD73" s="2" t="s">
        <v>19</v>
      </c>
    </row>
    <row r="74" spans="2:30" x14ac:dyDescent="0.25">
      <c r="D74" s="2" t="s">
        <v>20</v>
      </c>
      <c r="E74" s="41" t="s">
        <v>20</v>
      </c>
      <c r="F74" s="41" t="s">
        <v>20</v>
      </c>
      <c r="G74" s="41" t="s">
        <v>20</v>
      </c>
      <c r="H74" s="40" t="s">
        <v>20</v>
      </c>
      <c r="I74" s="40" t="s">
        <v>20</v>
      </c>
      <c r="J74" s="40" t="s">
        <v>20</v>
      </c>
      <c r="K74" s="39" t="s">
        <v>20</v>
      </c>
      <c r="L74" s="39" t="s">
        <v>20</v>
      </c>
      <c r="M74" s="39" t="s">
        <v>20</v>
      </c>
      <c r="O74" s="2" t="s">
        <v>20</v>
      </c>
      <c r="P74" s="2" t="s">
        <v>20</v>
      </c>
      <c r="Q74" s="2" t="s">
        <v>20</v>
      </c>
      <c r="R74" s="2" t="s">
        <v>20</v>
      </c>
      <c r="S74" s="2" t="s">
        <v>20</v>
      </c>
      <c r="T74" s="2" t="s">
        <v>20</v>
      </c>
      <c r="V74" s="2" t="s">
        <v>22</v>
      </c>
      <c r="W74" s="2" t="s">
        <v>20</v>
      </c>
      <c r="X74" s="2" t="s">
        <v>20</v>
      </c>
      <c r="Y74" s="2" t="s">
        <v>20</v>
      </c>
      <c r="Z74" s="2" t="s">
        <v>27</v>
      </c>
      <c r="AA74" s="2" t="s">
        <v>27</v>
      </c>
      <c r="AB74" s="2" t="s">
        <v>27</v>
      </c>
      <c r="AC74" s="2" t="s">
        <v>27</v>
      </c>
      <c r="AD74" s="2" t="s">
        <v>27</v>
      </c>
    </row>
    <row r="75" spans="2:30" x14ac:dyDescent="0.25">
      <c r="B75" s="9" t="s">
        <v>5</v>
      </c>
      <c r="C75" t="s">
        <v>6</v>
      </c>
      <c r="D75" s="2">
        <v>21.400000000000002</v>
      </c>
      <c r="E75" s="58">
        <v>22</v>
      </c>
      <c r="F75" s="58">
        <v>9.2000000000000011</v>
      </c>
      <c r="G75" s="58">
        <v>18.600000000000001</v>
      </c>
      <c r="H75" s="12">
        <v>10.8</v>
      </c>
      <c r="I75" s="12">
        <v>9.8000000000000007</v>
      </c>
      <c r="J75" s="12">
        <v>10.6</v>
      </c>
      <c r="K75" s="13">
        <v>8</v>
      </c>
      <c r="L75" s="13">
        <v>10.8</v>
      </c>
      <c r="M75" s="13">
        <v>11.4</v>
      </c>
      <c r="O75" s="4">
        <f>AVERAGE(E75:G75)</f>
        <v>16.600000000000001</v>
      </c>
      <c r="P75" s="4">
        <f>STDEV(E75:G75)</f>
        <v>6.630233781700305</v>
      </c>
      <c r="Q75" s="4">
        <f>AVERAGE(H75:J75)</f>
        <v>10.4</v>
      </c>
      <c r="R75" s="4">
        <f>STDEV(H75:J75)</f>
        <v>0.52915026221291794</v>
      </c>
      <c r="S75" s="4">
        <f>AVERAGE(K75:M75)</f>
        <v>10.066666666666668</v>
      </c>
      <c r="T75" s="4">
        <f>STDEV(K75:M75)</f>
        <v>1.8147543451754902</v>
      </c>
      <c r="V75" s="2">
        <v>5</v>
      </c>
      <c r="W75" s="7">
        <f>O82</f>
        <v>17.866666666666667</v>
      </c>
      <c r="X75" s="7">
        <f>P83</f>
        <v>1.0456258094238748</v>
      </c>
      <c r="Y75" s="2">
        <v>21.4</v>
      </c>
      <c r="Z75" s="16">
        <f>W75/Y75</f>
        <v>0.83489096573208732</v>
      </c>
      <c r="AA75" s="16">
        <f>X75/Y75</f>
        <v>4.886101913195677E-2</v>
      </c>
      <c r="AB75" s="16">
        <v>1.05</v>
      </c>
      <c r="AC75" s="28">
        <f>Z75/AB75</f>
        <v>0.79513425307817842</v>
      </c>
      <c r="AD75" s="28">
        <f>AA75/AB75</f>
        <v>4.6534303935196919E-2</v>
      </c>
    </row>
    <row r="76" spans="2:30" x14ac:dyDescent="0.25">
      <c r="B76" s="9"/>
      <c r="C76" t="s">
        <v>7</v>
      </c>
      <c r="D76" s="2">
        <v>21.400000000000002</v>
      </c>
      <c r="E76" s="58">
        <v>20</v>
      </c>
      <c r="F76" s="58">
        <v>22</v>
      </c>
      <c r="G76" s="58">
        <v>17.2</v>
      </c>
      <c r="H76" s="29" t="s">
        <v>41</v>
      </c>
      <c r="I76" s="29"/>
      <c r="J76" s="29"/>
      <c r="K76" s="13">
        <v>7.2</v>
      </c>
      <c r="L76" s="13">
        <v>17.2</v>
      </c>
      <c r="M76" s="13">
        <v>18.2</v>
      </c>
      <c r="O76" s="4">
        <f t="shared" ref="O76:O81" si="59">AVERAGE(E76:G76)</f>
        <v>19.733333333333334</v>
      </c>
      <c r="P76" s="4">
        <f t="shared" ref="P76:P81" si="60">STDEV(E76:G76)</f>
        <v>2.4110855093366839</v>
      </c>
      <c r="Q76" s="4"/>
      <c r="R76" s="4"/>
      <c r="S76" s="4">
        <f t="shared" ref="S76:S81" si="61">AVERAGE(K76:M76)</f>
        <v>14.199999999999998</v>
      </c>
      <c r="T76" s="4">
        <f t="shared" ref="T76:T81" si="62">STDEV(K76:M76)</f>
        <v>6.0827625302982193</v>
      </c>
      <c r="V76" s="2">
        <v>15</v>
      </c>
      <c r="W76" s="7">
        <f>Q82</f>
        <v>14.461111111111114</v>
      </c>
      <c r="X76" s="7">
        <f>R83</f>
        <v>2.7925628743874999</v>
      </c>
      <c r="Y76" s="2">
        <v>21.4</v>
      </c>
      <c r="Z76" s="16">
        <f t="shared" ref="Z76:Z77" si="63">W76/Y76</f>
        <v>0.67575285565939791</v>
      </c>
      <c r="AA76" s="16">
        <f t="shared" ref="AA76:AA77" si="64">X76/Y76</f>
        <v>0.13049359226109813</v>
      </c>
      <c r="AB76" s="16">
        <v>1.05</v>
      </c>
      <c r="AC76" s="28">
        <f t="shared" ref="AC76:AC77" si="65">Z76/AB76</f>
        <v>0.64357414824704562</v>
      </c>
      <c r="AD76" s="28">
        <f t="shared" ref="AD76:AD77" si="66">AA76/AB76</f>
        <v>0.12427961167723631</v>
      </c>
    </row>
    <row r="77" spans="2:30" x14ac:dyDescent="0.25">
      <c r="B77" s="9"/>
      <c r="C77" t="s">
        <v>8</v>
      </c>
      <c r="D77" s="2">
        <v>21.400000000000002</v>
      </c>
      <c r="E77" s="58">
        <v>17.2</v>
      </c>
      <c r="F77" s="58">
        <v>18</v>
      </c>
      <c r="G77" s="58">
        <v>17.600000000000001</v>
      </c>
      <c r="H77" s="12">
        <v>15.8</v>
      </c>
      <c r="I77" s="12">
        <v>16</v>
      </c>
      <c r="J77" s="12">
        <v>17.400000000000002</v>
      </c>
      <c r="K77" s="13">
        <v>13.8</v>
      </c>
      <c r="L77" s="13">
        <v>12.8</v>
      </c>
      <c r="M77" s="13">
        <v>12</v>
      </c>
      <c r="O77" s="4">
        <f t="shared" si="59"/>
        <v>17.600000000000001</v>
      </c>
      <c r="P77" s="4">
        <f t="shared" si="60"/>
        <v>0.40000000000000036</v>
      </c>
      <c r="Q77" s="4">
        <f t="shared" ref="Q77:Q81" si="67">AVERAGE(H77:J77)</f>
        <v>16.400000000000002</v>
      </c>
      <c r="R77" s="4">
        <f t="shared" ref="R77:R81" si="68">STDEV(H77:J77)</f>
        <v>0.87177978870813566</v>
      </c>
      <c r="S77" s="4">
        <f t="shared" si="61"/>
        <v>12.866666666666667</v>
      </c>
      <c r="T77" s="4">
        <f t="shared" si="62"/>
        <v>0.90184995056457917</v>
      </c>
      <c r="V77" s="2">
        <v>45</v>
      </c>
      <c r="W77" s="7">
        <f>S82</f>
        <v>12.276190476190477</v>
      </c>
      <c r="X77" s="7">
        <f>T83</f>
        <v>2.6701168157074751</v>
      </c>
      <c r="Y77" s="2">
        <v>21.4</v>
      </c>
      <c r="Z77" s="16">
        <f t="shared" si="63"/>
        <v>0.57365376056964845</v>
      </c>
      <c r="AA77" s="16">
        <f t="shared" si="64"/>
        <v>0.12477181381810631</v>
      </c>
      <c r="AB77" s="16">
        <v>1.05</v>
      </c>
      <c r="AC77" s="28">
        <f t="shared" si="65"/>
        <v>0.54633691482823665</v>
      </c>
      <c r="AD77" s="28">
        <f t="shared" si="66"/>
        <v>0.11883029887438697</v>
      </c>
    </row>
    <row r="78" spans="2:30" x14ac:dyDescent="0.25">
      <c r="B78" s="9"/>
      <c r="C78" t="s">
        <v>9</v>
      </c>
      <c r="D78" s="2">
        <v>21.400000000000002</v>
      </c>
      <c r="E78" s="29" t="s">
        <v>40</v>
      </c>
      <c r="F78" s="29"/>
      <c r="G78" s="29"/>
      <c r="H78" s="12">
        <v>16.2</v>
      </c>
      <c r="I78" s="15">
        <v>2.4</v>
      </c>
      <c r="J78" s="12">
        <v>11.4</v>
      </c>
      <c r="K78" s="13">
        <v>15.200000000000001</v>
      </c>
      <c r="L78" s="13">
        <v>12.4</v>
      </c>
      <c r="M78" s="13">
        <v>15.6</v>
      </c>
      <c r="O78" s="4"/>
      <c r="P78" s="4"/>
      <c r="Q78" s="4">
        <f>AVERAGE(H78,J78)</f>
        <v>13.8</v>
      </c>
      <c r="R78" s="4">
        <f>STDEV(H78,J78)</f>
        <v>3.394112549695417</v>
      </c>
      <c r="S78" s="4">
        <f t="shared" si="61"/>
        <v>14.4</v>
      </c>
      <c r="T78" s="4">
        <f t="shared" si="62"/>
        <v>1.7435595774162693</v>
      </c>
    </row>
    <row r="79" spans="2:30" x14ac:dyDescent="0.25">
      <c r="B79" s="9"/>
      <c r="C79" t="s">
        <v>10</v>
      </c>
      <c r="D79" s="2">
        <v>21.400000000000002</v>
      </c>
      <c r="E79" s="58">
        <v>17.400000000000002</v>
      </c>
      <c r="F79" s="58">
        <v>16.8</v>
      </c>
      <c r="G79" s="58">
        <v>17.8</v>
      </c>
      <c r="H79" s="12">
        <v>13.200000000000001</v>
      </c>
      <c r="I79" s="12">
        <v>11</v>
      </c>
      <c r="J79" s="12">
        <v>12.4</v>
      </c>
      <c r="K79" s="13">
        <v>7.6000000000000005</v>
      </c>
      <c r="L79" s="13">
        <v>6.4</v>
      </c>
      <c r="M79" s="13">
        <v>8</v>
      </c>
      <c r="O79" s="4">
        <f t="shared" si="59"/>
        <v>17.333333333333332</v>
      </c>
      <c r="P79" s="4">
        <f t="shared" si="60"/>
        <v>0.50332229568471676</v>
      </c>
      <c r="Q79" s="4">
        <f t="shared" si="67"/>
        <v>12.200000000000001</v>
      </c>
      <c r="R79" s="4">
        <f t="shared" si="68"/>
        <v>1.1135528725660049</v>
      </c>
      <c r="S79" s="4">
        <f t="shared" si="61"/>
        <v>7.333333333333333</v>
      </c>
      <c r="T79" s="4">
        <f t="shared" si="62"/>
        <v>0.83266639978645296</v>
      </c>
      <c r="V79" s="22"/>
      <c r="W79" s="22"/>
      <c r="X79" s="22"/>
      <c r="Y79" s="22"/>
      <c r="Z79" s="23"/>
      <c r="AA79" s="23"/>
      <c r="AB79" s="23"/>
      <c r="AC79" s="24"/>
      <c r="AD79" s="25"/>
    </row>
    <row r="80" spans="2:30" x14ac:dyDescent="0.25">
      <c r="B80" s="9"/>
      <c r="C80" t="s">
        <v>17</v>
      </c>
      <c r="D80" s="2">
        <v>21.400000000000002</v>
      </c>
      <c r="E80" s="14" t="s">
        <v>45</v>
      </c>
      <c r="F80" s="58">
        <v>18.2</v>
      </c>
      <c r="G80" s="58">
        <v>17.8</v>
      </c>
      <c r="H80" s="12">
        <v>16.2</v>
      </c>
      <c r="I80" s="14" t="s">
        <v>45</v>
      </c>
      <c r="J80" s="12">
        <v>16.8</v>
      </c>
      <c r="K80" s="13">
        <v>12.8</v>
      </c>
      <c r="L80" s="13">
        <v>14.200000000000001</v>
      </c>
      <c r="M80" s="13">
        <v>10.8</v>
      </c>
      <c r="O80" s="4">
        <f t="shared" si="59"/>
        <v>18</v>
      </c>
      <c r="P80" s="4">
        <f t="shared" si="60"/>
        <v>0.28284271247461801</v>
      </c>
      <c r="Q80" s="4">
        <f t="shared" si="67"/>
        <v>16.5</v>
      </c>
      <c r="R80" s="4">
        <f t="shared" si="68"/>
        <v>0.42426406871192951</v>
      </c>
      <c r="S80" s="4">
        <f t="shared" si="61"/>
        <v>12.6</v>
      </c>
      <c r="T80" s="4">
        <f t="shared" si="62"/>
        <v>1.7088007490635357</v>
      </c>
      <c r="V80" s="22"/>
      <c r="W80" s="22"/>
      <c r="X80" s="22"/>
      <c r="Y80" s="22"/>
      <c r="Z80" s="23"/>
      <c r="AA80" s="23"/>
      <c r="AB80" s="23"/>
      <c r="AC80" s="24"/>
      <c r="AD80" s="25"/>
    </row>
    <row r="81" spans="2:30" x14ac:dyDescent="0.25">
      <c r="B81" s="9"/>
      <c r="C81" t="s">
        <v>11</v>
      </c>
      <c r="D81" s="2">
        <v>21.400000000000002</v>
      </c>
      <c r="E81" s="58">
        <v>18.2</v>
      </c>
      <c r="F81" s="58">
        <v>18.400000000000002</v>
      </c>
      <c r="G81" s="58">
        <v>17.2</v>
      </c>
      <c r="H81" s="12">
        <v>17.8</v>
      </c>
      <c r="I81" s="12">
        <v>18.2</v>
      </c>
      <c r="J81" s="12">
        <v>16.399999999999999</v>
      </c>
      <c r="K81" s="13">
        <v>14</v>
      </c>
      <c r="L81" s="13">
        <v>14.6</v>
      </c>
      <c r="M81" s="13">
        <v>14.8</v>
      </c>
      <c r="O81" s="4">
        <f t="shared" si="59"/>
        <v>17.933333333333334</v>
      </c>
      <c r="P81" s="4">
        <f t="shared" si="60"/>
        <v>0.64291005073286467</v>
      </c>
      <c r="Q81" s="4">
        <f t="shared" si="67"/>
        <v>17.466666666666665</v>
      </c>
      <c r="R81" s="4">
        <f t="shared" si="68"/>
        <v>0.94516312525052237</v>
      </c>
      <c r="S81" s="4">
        <f t="shared" si="61"/>
        <v>14.466666666666669</v>
      </c>
      <c r="T81" s="4">
        <f t="shared" si="62"/>
        <v>0.41633319989322676</v>
      </c>
      <c r="V81" s="22"/>
      <c r="W81" s="22"/>
      <c r="X81" s="22"/>
      <c r="Y81" s="22"/>
      <c r="Z81" s="23"/>
      <c r="AA81" s="23"/>
      <c r="AB81" s="23"/>
      <c r="AC81" s="24"/>
      <c r="AD81" s="25"/>
    </row>
    <row r="82" spans="2:30" x14ac:dyDescent="0.25">
      <c r="L82" s="11"/>
      <c r="M82" s="11"/>
      <c r="N82" s="10" t="s">
        <v>36</v>
      </c>
      <c r="O82" s="7">
        <f>AVERAGE(O75:O81)</f>
        <v>17.866666666666667</v>
      </c>
      <c r="Q82" s="7">
        <f t="shared" ref="Q82" si="69">AVERAGE(Q75:Q81)</f>
        <v>14.461111111111114</v>
      </c>
      <c r="S82" s="7">
        <f t="shared" ref="S82" si="70">AVERAGE(S75:S81)</f>
        <v>12.276190476190477</v>
      </c>
    </row>
    <row r="83" spans="2:30" x14ac:dyDescent="0.25">
      <c r="I83" s="26" t="s">
        <v>43</v>
      </c>
      <c r="L83" s="11"/>
      <c r="M83" s="11"/>
      <c r="N83" s="10" t="s">
        <v>39</v>
      </c>
      <c r="P83" s="7">
        <f>STDEV(O75:O81)</f>
        <v>1.0456258094238748</v>
      </c>
      <c r="R83" s="7">
        <f>STDEV(Q75:Q81)</f>
        <v>2.7925628743874999</v>
      </c>
      <c r="T83" s="7">
        <f>STDEV(S75:S81)</f>
        <v>2.6701168157074751</v>
      </c>
    </row>
  </sheetData>
  <mergeCells count="46">
    <mergeCell ref="AC2:AD2"/>
    <mergeCell ref="H76:J76"/>
    <mergeCell ref="E78:G78"/>
    <mergeCell ref="S72:T72"/>
    <mergeCell ref="B75:B81"/>
    <mergeCell ref="B61:B67"/>
    <mergeCell ref="E72:G72"/>
    <mergeCell ref="H72:J72"/>
    <mergeCell ref="K72:M72"/>
    <mergeCell ref="O72:P72"/>
    <mergeCell ref="Q72:R72"/>
    <mergeCell ref="S44:T44"/>
    <mergeCell ref="B47:B53"/>
    <mergeCell ref="E58:G58"/>
    <mergeCell ref="H58:J58"/>
    <mergeCell ref="K58:M58"/>
    <mergeCell ref="O58:P58"/>
    <mergeCell ref="Q58:R58"/>
    <mergeCell ref="S58:T58"/>
    <mergeCell ref="B33:B39"/>
    <mergeCell ref="E44:G44"/>
    <mergeCell ref="H44:J44"/>
    <mergeCell ref="K44:M44"/>
    <mergeCell ref="O44:P44"/>
    <mergeCell ref="Q44:R44"/>
    <mergeCell ref="S16:T16"/>
    <mergeCell ref="E30:G30"/>
    <mergeCell ref="H30:J30"/>
    <mergeCell ref="K30:M30"/>
    <mergeCell ref="O30:P30"/>
    <mergeCell ref="Q30:R30"/>
    <mergeCell ref="S30:T30"/>
    <mergeCell ref="S2:T2"/>
    <mergeCell ref="C1:T1"/>
    <mergeCell ref="B5:B11"/>
    <mergeCell ref="B19:B25"/>
    <mergeCell ref="E16:G16"/>
    <mergeCell ref="H16:J16"/>
    <mergeCell ref="K16:M16"/>
    <mergeCell ref="O16:P16"/>
    <mergeCell ref="Q16:R16"/>
    <mergeCell ref="E2:G2"/>
    <mergeCell ref="H2:J2"/>
    <mergeCell ref="K2:M2"/>
    <mergeCell ref="O2:P2"/>
    <mergeCell ref="Q2:R2"/>
  </mergeCells>
  <pageMargins left="0.7" right="0.7" top="0.75" bottom="0.75" header="0.3" footer="0.3"/>
  <pageSetup orientation="portrait" r:id="rId1"/>
  <ignoredErrors>
    <ignoredError sqref="O5:T11 O19:T25 O33:T39 O47:T53 O61:T67 O75:T77 O79:T81 O78:P78 S78:T78" formulaRange="1"/>
    <ignoredError sqref="Q78:R78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"/>
  <sheetViews>
    <sheetView tabSelected="1" workbookViewId="0">
      <selection activeCell="N9" sqref="N9"/>
    </sheetView>
  </sheetViews>
  <sheetFormatPr defaultRowHeight="15" x14ac:dyDescent="0.25"/>
  <cols>
    <col min="2" max="2" width="18.140625" customWidth="1"/>
    <col min="3" max="3" width="14.140625" bestFit="1" customWidth="1"/>
    <col min="4" max="5" width="10.5703125" bestFit="1" customWidth="1"/>
    <col min="6" max="6" width="11.140625" bestFit="1" customWidth="1"/>
    <col min="7" max="7" width="10.5703125" bestFit="1" customWidth="1"/>
    <col min="8" max="8" width="12.42578125" bestFit="1" customWidth="1"/>
    <col min="9" max="9" width="10.5703125" bestFit="1" customWidth="1"/>
    <col min="11" max="11" width="10.7109375" customWidth="1"/>
    <col min="14" max="14" width="11.140625" bestFit="1" customWidth="1"/>
    <col min="15" max="15" width="38" bestFit="1" customWidth="1"/>
  </cols>
  <sheetData>
    <row r="2" spans="1:19" x14ac:dyDescent="0.25">
      <c r="A2" s="22"/>
      <c r="B2" s="44" t="s">
        <v>83</v>
      </c>
      <c r="C2" s="44"/>
      <c r="D2" s="44"/>
      <c r="E2" s="44"/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22"/>
      <c r="B3" s="22"/>
      <c r="C3" s="22"/>
      <c r="D3" s="22"/>
      <c r="E3" s="22"/>
      <c r="F3" s="22"/>
      <c r="G3" s="22"/>
      <c r="H3" s="22"/>
      <c r="I3" s="22"/>
      <c r="J3" s="30"/>
      <c r="K3" s="30"/>
      <c r="L3" s="30"/>
      <c r="M3" s="30"/>
      <c r="N3" s="30"/>
      <c r="O3" s="30"/>
      <c r="P3" s="31"/>
      <c r="Q3" s="31"/>
      <c r="R3" s="22"/>
      <c r="S3" s="22"/>
    </row>
    <row r="4" spans="1:19" x14ac:dyDescent="0.25">
      <c r="A4" s="22"/>
      <c r="B4" s="32" t="s">
        <v>47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17</v>
      </c>
      <c r="I4" s="34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x14ac:dyDescent="0.25">
      <c r="A5" s="22"/>
      <c r="B5" s="32"/>
      <c r="C5" s="33" t="s">
        <v>20</v>
      </c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x14ac:dyDescent="0.25">
      <c r="A6" s="22"/>
      <c r="B6" s="32" t="s">
        <v>12</v>
      </c>
      <c r="C6" s="35">
        <v>6.6000000000000005</v>
      </c>
      <c r="D6" s="35">
        <v>4.6000000000000005</v>
      </c>
      <c r="E6" s="35">
        <v>6.4</v>
      </c>
      <c r="F6" s="35">
        <v>6.8</v>
      </c>
      <c r="G6" s="35">
        <v>6</v>
      </c>
      <c r="H6" s="35">
        <v>5.8</v>
      </c>
      <c r="I6" s="35">
        <v>6</v>
      </c>
    </row>
    <row r="7" spans="1:19" x14ac:dyDescent="0.25">
      <c r="A7" s="22"/>
      <c r="B7" s="32" t="s">
        <v>52</v>
      </c>
      <c r="C7" s="35">
        <v>5.4</v>
      </c>
      <c r="D7" s="35">
        <v>6.8</v>
      </c>
      <c r="E7" s="35">
        <v>8.6</v>
      </c>
      <c r="F7" s="35">
        <v>5.4</v>
      </c>
      <c r="G7" s="35">
        <v>7</v>
      </c>
      <c r="H7" s="35">
        <v>8.4</v>
      </c>
      <c r="I7" s="35">
        <v>9.4</v>
      </c>
    </row>
    <row r="8" spans="1:19" x14ac:dyDescent="0.25">
      <c r="A8" s="22"/>
      <c r="B8" s="32" t="s">
        <v>53</v>
      </c>
      <c r="C8" s="35">
        <v>6.6000000000000005</v>
      </c>
      <c r="D8" s="35">
        <v>5.8</v>
      </c>
      <c r="E8" s="35">
        <v>5.4</v>
      </c>
      <c r="F8" s="35">
        <v>6.6000000000000005</v>
      </c>
      <c r="G8" s="35">
        <v>5.8</v>
      </c>
      <c r="H8" s="35">
        <v>7.2</v>
      </c>
      <c r="I8" s="35">
        <v>7</v>
      </c>
    </row>
    <row r="9" spans="1:19" x14ac:dyDescent="0.25">
      <c r="A9" s="22"/>
      <c r="B9" s="32" t="s">
        <v>15</v>
      </c>
      <c r="C9" s="35">
        <v>5.6000000000000005</v>
      </c>
      <c r="D9" s="35">
        <v>2.6</v>
      </c>
      <c r="E9" s="35">
        <v>6.4</v>
      </c>
      <c r="F9" s="35">
        <v>5.6000000000000005</v>
      </c>
      <c r="G9" s="35">
        <v>6.6000000000000005</v>
      </c>
      <c r="H9" s="35">
        <v>7.4</v>
      </c>
      <c r="I9" s="35">
        <v>4.6000000000000005</v>
      </c>
      <c r="R9" s="22"/>
      <c r="S9" s="22"/>
    </row>
    <row r="11" spans="1:19" x14ac:dyDescent="0.25">
      <c r="B11" s="32" t="s">
        <v>37</v>
      </c>
      <c r="C11" s="7">
        <f>AVERAGE(C6:C9)</f>
        <v>6.0500000000000007</v>
      </c>
      <c r="D11" s="7">
        <f>AVERAGE(D6:D9)</f>
        <v>4.95</v>
      </c>
      <c r="E11" s="7">
        <f>AVERAGE(E6:E9)</f>
        <v>6.6999999999999993</v>
      </c>
      <c r="F11" s="7">
        <f>AVERAGE(F6:F9)</f>
        <v>6.1000000000000005</v>
      </c>
      <c r="G11" s="7">
        <f>AVERAGE(G6:G9)</f>
        <v>6.3500000000000005</v>
      </c>
      <c r="H11" s="7">
        <f>AVERAGE(H6:H9)</f>
        <v>7.1999999999999993</v>
      </c>
      <c r="I11" s="7">
        <f>AVERAGE(I6:I9)</f>
        <v>6.75</v>
      </c>
    </row>
    <row r="12" spans="1:19" x14ac:dyDescent="0.25">
      <c r="B12" s="32" t="s">
        <v>54</v>
      </c>
      <c r="C12" s="7">
        <f>STDEV(C6:C9)</f>
        <v>0.6403124237432849</v>
      </c>
      <c r="D12" s="7">
        <f>STDEV(D6:D9)</f>
        <v>1.8064698539785642</v>
      </c>
      <c r="E12" s="7">
        <f>STDEV(E6:E9)</f>
        <v>1.3515423288475585</v>
      </c>
      <c r="F12" s="7">
        <f>STDEV(F6:F9)</f>
        <v>0.70237691685684911</v>
      </c>
      <c r="G12" s="7">
        <f>STDEV(G6:G9)</f>
        <v>0.55075705472861036</v>
      </c>
      <c r="H12" s="7">
        <f>STDEV(H6:H9)</f>
        <v>1.070825226947276</v>
      </c>
      <c r="I12" s="7">
        <f>STDEV(I6:I9)</f>
        <v>2.0223748416156693</v>
      </c>
    </row>
    <row r="15" spans="1:19" x14ac:dyDescent="0.25">
      <c r="B15" s="44" t="s">
        <v>82</v>
      </c>
      <c r="C15" s="44"/>
      <c r="D15" s="44"/>
      <c r="E15" s="44"/>
      <c r="F15" s="44"/>
      <c r="G15" s="44"/>
      <c r="H15" s="44"/>
      <c r="I15" s="44"/>
    </row>
    <row r="16" spans="1:19" x14ac:dyDescent="0.25">
      <c r="K16" t="s">
        <v>60</v>
      </c>
    </row>
    <row r="17" spans="2:15" ht="45" customHeight="1" x14ac:dyDescent="0.25">
      <c r="B17" t="s">
        <v>47</v>
      </c>
      <c r="C17" t="s">
        <v>31</v>
      </c>
      <c r="D17" s="2" t="s">
        <v>33</v>
      </c>
      <c r="E17" s="2" t="s">
        <v>34</v>
      </c>
      <c r="F17" s="2" t="s">
        <v>35</v>
      </c>
      <c r="G17" s="2" t="s">
        <v>48</v>
      </c>
      <c r="H17" s="2" t="s">
        <v>19</v>
      </c>
      <c r="I17" s="2" t="s">
        <v>57</v>
      </c>
      <c r="J17" s="2" t="s">
        <v>19</v>
      </c>
      <c r="K17" s="2" t="s">
        <v>49</v>
      </c>
      <c r="L17" s="2" t="s">
        <v>59</v>
      </c>
      <c r="M17" s="45" t="s">
        <v>77</v>
      </c>
      <c r="N17" s="2" t="s">
        <v>50</v>
      </c>
      <c r="O17" s="2" t="s">
        <v>62</v>
      </c>
    </row>
    <row r="18" spans="2:15" x14ac:dyDescent="0.25">
      <c r="D18" s="2" t="s">
        <v>20</v>
      </c>
      <c r="E18" s="2" t="s">
        <v>20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27</v>
      </c>
      <c r="M18" s="42" t="s">
        <v>27</v>
      </c>
      <c r="N18" s="2" t="s">
        <v>27</v>
      </c>
    </row>
    <row r="19" spans="2:15" x14ac:dyDescent="0.25">
      <c r="B19" t="s">
        <v>12</v>
      </c>
      <c r="C19" t="s">
        <v>6</v>
      </c>
      <c r="D19" s="4">
        <v>5.6000000000000005</v>
      </c>
      <c r="E19" s="4">
        <v>6.4</v>
      </c>
      <c r="F19" s="4">
        <v>4.6000000000000005</v>
      </c>
      <c r="G19" s="4">
        <f>AVERAGE(D19:F19)</f>
        <v>5.5333333333333341</v>
      </c>
      <c r="H19" s="4">
        <f>STDEV(D19:F19)</f>
        <v>0.9018499505645784</v>
      </c>
      <c r="I19" s="4">
        <f>C6</f>
        <v>6.6000000000000005</v>
      </c>
      <c r="J19" s="4">
        <v>0.69852264408358344</v>
      </c>
      <c r="K19" s="2" t="s">
        <v>88</v>
      </c>
      <c r="L19" s="19">
        <f>1-G19/I19</f>
        <v>0.16161616161616155</v>
      </c>
      <c r="M19" s="46">
        <f>L19</f>
        <v>0.16161616161616155</v>
      </c>
      <c r="N19" s="16">
        <v>0.16292606376209812</v>
      </c>
      <c r="O19" s="2"/>
    </row>
    <row r="20" spans="2:15" x14ac:dyDescent="0.25">
      <c r="B20" t="s">
        <v>12</v>
      </c>
      <c r="C20" t="s">
        <v>7</v>
      </c>
      <c r="D20" s="4">
        <v>5</v>
      </c>
      <c r="E20" s="4">
        <v>2.6</v>
      </c>
      <c r="F20" s="4">
        <v>6</v>
      </c>
      <c r="G20" s="4">
        <f t="shared" ref="G20:G46" si="0">AVERAGE(D20:F20)</f>
        <v>4.5333333333333332</v>
      </c>
      <c r="H20" s="4">
        <f t="shared" ref="H20:H46" si="1">STDEV(D20:F20)</f>
        <v>1.7473789896108223</v>
      </c>
      <c r="I20" s="4">
        <f>D6</f>
        <v>4.6000000000000005</v>
      </c>
      <c r="J20" s="4">
        <v>1.6787396622831103</v>
      </c>
      <c r="K20" s="2" t="s">
        <v>88</v>
      </c>
      <c r="L20" s="19">
        <f t="shared" ref="L20:L46" si="2">1-G20/I20</f>
        <v>1.4492753623188581E-2</v>
      </c>
      <c r="M20" s="46">
        <f>L20</f>
        <v>1.4492753623188581E-2</v>
      </c>
      <c r="N20" s="16">
        <v>0.52311440657183683</v>
      </c>
      <c r="O20" s="2"/>
    </row>
    <row r="21" spans="2:15" x14ac:dyDescent="0.25">
      <c r="B21" t="s">
        <v>12</v>
      </c>
      <c r="C21" t="s">
        <v>8</v>
      </c>
      <c r="D21" s="4">
        <v>5.1000000000000005</v>
      </c>
      <c r="E21" s="4">
        <v>6.2</v>
      </c>
      <c r="F21" s="4">
        <v>6.4</v>
      </c>
      <c r="G21" s="4">
        <f t="shared" si="0"/>
        <v>5.9000000000000012</v>
      </c>
      <c r="H21" s="4">
        <f t="shared" si="1"/>
        <v>0.69999999999999984</v>
      </c>
      <c r="I21" s="4">
        <f>E6</f>
        <v>6.4</v>
      </c>
      <c r="J21" s="4">
        <v>1.2910255081528919</v>
      </c>
      <c r="K21" s="2" t="s">
        <v>88</v>
      </c>
      <c r="L21" s="19">
        <f t="shared" si="2"/>
        <v>7.8124999999999889E-2</v>
      </c>
      <c r="M21" s="46">
        <f>L21</f>
        <v>7.8124999999999889E-2</v>
      </c>
      <c r="N21" s="16">
        <v>0.21574332582895822</v>
      </c>
      <c r="O21" s="2"/>
    </row>
    <row r="22" spans="2:15" x14ac:dyDescent="0.25">
      <c r="B22" t="s">
        <v>12</v>
      </c>
      <c r="C22" t="s">
        <v>9</v>
      </c>
      <c r="D22" s="4">
        <v>5.6000000000000005</v>
      </c>
      <c r="E22" s="4">
        <v>6.8</v>
      </c>
      <c r="F22" s="4">
        <v>1.94</v>
      </c>
      <c r="G22" s="4">
        <f t="shared" si="0"/>
        <v>4.78</v>
      </c>
      <c r="H22" s="4">
        <f t="shared" si="1"/>
        <v>2.531639784803517</v>
      </c>
      <c r="I22" s="4">
        <f>F6</f>
        <v>6.8</v>
      </c>
      <c r="J22" s="4">
        <v>0.782977546660094</v>
      </c>
      <c r="K22" s="2">
        <v>4.3999999999999996E-4</v>
      </c>
      <c r="L22" s="19">
        <f t="shared" si="2"/>
        <v>0.29705882352941171</v>
      </c>
      <c r="M22" s="46">
        <f>L22</f>
        <v>0.29705882352941171</v>
      </c>
      <c r="N22" s="16">
        <v>0.38099663353320201</v>
      </c>
      <c r="O22" s="38"/>
    </row>
    <row r="23" spans="2:15" x14ac:dyDescent="0.25">
      <c r="B23" t="s">
        <v>12</v>
      </c>
      <c r="C23" t="s">
        <v>10</v>
      </c>
      <c r="D23" s="4">
        <v>6.2</v>
      </c>
      <c r="E23" s="4">
        <v>5.2</v>
      </c>
      <c r="F23" s="4">
        <v>5.8</v>
      </c>
      <c r="G23" s="4">
        <f t="shared" si="0"/>
        <v>5.7333333333333334</v>
      </c>
      <c r="H23" s="4">
        <f t="shared" si="1"/>
        <v>0.50332229568471665</v>
      </c>
      <c r="I23" s="4">
        <f>G6</f>
        <v>6</v>
      </c>
      <c r="J23" s="4">
        <v>0.52040036667270262</v>
      </c>
      <c r="K23" s="2" t="s">
        <v>88</v>
      </c>
      <c r="L23" s="19">
        <f t="shared" si="2"/>
        <v>4.4444444444444398E-2</v>
      </c>
      <c r="M23" s="46">
        <f>L23</f>
        <v>4.4444444444444398E-2</v>
      </c>
      <c r="N23" s="16">
        <v>0.11792326126942305</v>
      </c>
      <c r="O23" s="2"/>
    </row>
    <row r="24" spans="2:15" x14ac:dyDescent="0.25">
      <c r="B24" t="s">
        <v>12</v>
      </c>
      <c r="C24" t="s">
        <v>17</v>
      </c>
      <c r="D24" s="4">
        <v>4</v>
      </c>
      <c r="E24" s="4">
        <v>5.2</v>
      </c>
      <c r="F24" s="4">
        <v>4.8</v>
      </c>
      <c r="G24" s="4">
        <f t="shared" si="0"/>
        <v>4.666666666666667</v>
      </c>
      <c r="H24" s="4">
        <f t="shared" si="1"/>
        <v>0.61101009266078576</v>
      </c>
      <c r="I24" s="4">
        <f>H6</f>
        <v>5.8</v>
      </c>
      <c r="J24" s="4">
        <v>0.86260921059641693</v>
      </c>
      <c r="K24" s="2">
        <v>4.3999999999999996E-4</v>
      </c>
      <c r="L24" s="19">
        <f t="shared" si="2"/>
        <v>0.19540229885057459</v>
      </c>
      <c r="M24" s="46">
        <f>L24</f>
        <v>0.19540229885057459</v>
      </c>
      <c r="N24" s="16">
        <v>0.15942854982721036</v>
      </c>
      <c r="O24" s="2"/>
    </row>
    <row r="25" spans="2:15" x14ac:dyDescent="0.25">
      <c r="B25" t="s">
        <v>12</v>
      </c>
      <c r="C25" t="s">
        <v>11</v>
      </c>
      <c r="D25" s="4">
        <v>4.8</v>
      </c>
      <c r="E25" s="4">
        <v>6.6000000000000005</v>
      </c>
      <c r="F25" s="4">
        <v>6.6000000000000005</v>
      </c>
      <c r="G25" s="4">
        <f t="shared" si="0"/>
        <v>6</v>
      </c>
      <c r="H25" s="4">
        <f t="shared" si="1"/>
        <v>1.0392304845413325</v>
      </c>
      <c r="I25" s="4">
        <f>I6</f>
        <v>6</v>
      </c>
      <c r="J25" s="4">
        <v>1.7976665258805948</v>
      </c>
      <c r="K25" s="2" t="s">
        <v>88</v>
      </c>
      <c r="L25" s="19">
        <f t="shared" si="2"/>
        <v>0</v>
      </c>
      <c r="M25" s="46">
        <f>L25</f>
        <v>0</v>
      </c>
      <c r="N25" s="16">
        <v>0.34607340816780235</v>
      </c>
      <c r="O25" s="2"/>
    </row>
    <row r="26" spans="2:15" x14ac:dyDescent="0.25">
      <c r="B26" t="s">
        <v>52</v>
      </c>
      <c r="C26" t="s">
        <v>6</v>
      </c>
      <c r="D26" s="4">
        <v>4.8</v>
      </c>
      <c r="E26" s="4">
        <v>5.8</v>
      </c>
      <c r="F26" s="4">
        <v>6.4</v>
      </c>
      <c r="G26" s="4">
        <f t="shared" si="0"/>
        <v>5.666666666666667</v>
      </c>
      <c r="H26" s="4">
        <f t="shared" si="1"/>
        <v>0.80829037686548211</v>
      </c>
      <c r="I26" s="4">
        <f>C7</f>
        <v>5.4</v>
      </c>
      <c r="J26" s="4">
        <v>0.5715185269774774</v>
      </c>
      <c r="K26" s="2" t="s">
        <v>88</v>
      </c>
      <c r="L26" s="36">
        <f t="shared" si="2"/>
        <v>-4.9382716049382713E-2</v>
      </c>
      <c r="M26" s="46">
        <v>0</v>
      </c>
      <c r="N26" s="16">
        <v>0.18638715450660145</v>
      </c>
      <c r="O26" s="38" t="s">
        <v>63</v>
      </c>
    </row>
    <row r="27" spans="2:15" x14ac:dyDescent="0.25">
      <c r="B27" t="s">
        <v>52</v>
      </c>
      <c r="C27" t="s">
        <v>7</v>
      </c>
      <c r="D27" s="4">
        <v>6.4</v>
      </c>
      <c r="E27" s="4">
        <v>7.2</v>
      </c>
      <c r="F27" s="4">
        <v>6.6000000000000005</v>
      </c>
      <c r="G27" s="4">
        <f t="shared" si="0"/>
        <v>6.7333333333333343</v>
      </c>
      <c r="H27" s="4">
        <f t="shared" si="1"/>
        <v>0.41633319989322642</v>
      </c>
      <c r="I27" s="4">
        <f>D7</f>
        <v>6.8</v>
      </c>
      <c r="J27" s="4">
        <v>2.4816151529402499</v>
      </c>
      <c r="K27" s="2">
        <v>1.1200000000000001E-3</v>
      </c>
      <c r="L27" s="19">
        <f t="shared" si="2"/>
        <v>9.8039215686273051E-3</v>
      </c>
      <c r="M27" s="46">
        <f>L27</f>
        <v>9.8039215686273051E-3</v>
      </c>
      <c r="N27" s="16">
        <v>0.36651548849838672</v>
      </c>
      <c r="O27" s="38"/>
    </row>
    <row r="28" spans="2:15" x14ac:dyDescent="0.25">
      <c r="B28" t="s">
        <v>52</v>
      </c>
      <c r="C28" t="s">
        <v>8</v>
      </c>
      <c r="D28" s="4">
        <v>7</v>
      </c>
      <c r="E28" s="4">
        <v>8.6</v>
      </c>
      <c r="F28" s="4">
        <v>8.6</v>
      </c>
      <c r="G28" s="4">
        <f t="shared" si="0"/>
        <v>8.0666666666666664</v>
      </c>
      <c r="H28" s="4">
        <f t="shared" si="1"/>
        <v>0.92376043070340097</v>
      </c>
      <c r="I28" s="4">
        <f>E7</f>
        <v>8.6</v>
      </c>
      <c r="J28" s="4">
        <v>1.7348155265804484</v>
      </c>
      <c r="K28" s="2">
        <v>3.2000000000000001E-2</v>
      </c>
      <c r="L28" s="19">
        <f t="shared" si="2"/>
        <v>6.2015503875968991E-2</v>
      </c>
      <c r="M28" s="46">
        <f>L28</f>
        <v>6.2015503875968991E-2</v>
      </c>
      <c r="N28" s="16">
        <v>0.21757585183046643</v>
      </c>
      <c r="O28" s="2"/>
    </row>
    <row r="29" spans="2:15" x14ac:dyDescent="0.25">
      <c r="B29" t="s">
        <v>52</v>
      </c>
      <c r="C29" t="s">
        <v>9</v>
      </c>
      <c r="D29" s="4">
        <v>6</v>
      </c>
      <c r="E29" s="4">
        <v>6.8</v>
      </c>
      <c r="F29" s="4">
        <v>6</v>
      </c>
      <c r="G29" s="4">
        <f t="shared" si="0"/>
        <v>6.2666666666666666</v>
      </c>
      <c r="H29" s="4">
        <f t="shared" si="1"/>
        <v>0.46188021535170048</v>
      </c>
      <c r="I29" s="4">
        <f>F7</f>
        <v>5.4</v>
      </c>
      <c r="J29" s="4">
        <v>0.6217762870536041</v>
      </c>
      <c r="K29" s="2" t="s">
        <v>88</v>
      </c>
      <c r="L29" s="36">
        <f t="shared" si="2"/>
        <v>-0.16049382716049365</v>
      </c>
      <c r="M29" s="46">
        <v>0</v>
      </c>
      <c r="N29" s="16">
        <v>0.15865443425167425</v>
      </c>
      <c r="O29" s="38" t="s">
        <v>63</v>
      </c>
    </row>
    <row r="30" spans="2:15" x14ac:dyDescent="0.25">
      <c r="B30" t="s">
        <v>52</v>
      </c>
      <c r="C30" t="s">
        <v>10</v>
      </c>
      <c r="D30" s="4">
        <v>8.4</v>
      </c>
      <c r="E30" s="4">
        <v>7.4</v>
      </c>
      <c r="F30" s="4">
        <v>8</v>
      </c>
      <c r="G30" s="4">
        <f t="shared" si="0"/>
        <v>7.9333333333333336</v>
      </c>
      <c r="H30" s="4">
        <f t="shared" si="1"/>
        <v>0.50332229568471665</v>
      </c>
      <c r="I30" s="4">
        <f>G7</f>
        <v>7</v>
      </c>
      <c r="J30" s="4">
        <v>0.60713376111815309</v>
      </c>
      <c r="K30" s="2">
        <v>5.1999999999999995E-4</v>
      </c>
      <c r="L30" s="36">
        <f t="shared" si="2"/>
        <v>-0.1333333333333333</v>
      </c>
      <c r="M30" s="46">
        <v>0</v>
      </c>
      <c r="N30" s="16">
        <v>0.12178889423733086</v>
      </c>
      <c r="O30" s="38" t="s">
        <v>63</v>
      </c>
    </row>
    <row r="31" spans="2:15" x14ac:dyDescent="0.25">
      <c r="B31" t="s">
        <v>52</v>
      </c>
      <c r="C31" t="s">
        <v>17</v>
      </c>
      <c r="D31" s="4">
        <v>8.4</v>
      </c>
      <c r="E31" s="4" t="s">
        <v>68</v>
      </c>
      <c r="F31" s="4">
        <v>8.6</v>
      </c>
      <c r="G31" s="4">
        <f t="shared" si="0"/>
        <v>8.5</v>
      </c>
      <c r="H31" s="4">
        <f t="shared" si="1"/>
        <v>0.141421356237309</v>
      </c>
      <c r="I31" s="4">
        <f>H7</f>
        <v>8.4</v>
      </c>
      <c r="J31" s="4">
        <v>1.2492960981051555</v>
      </c>
      <c r="K31" s="2">
        <v>1.4000000000000002E-3</v>
      </c>
      <c r="L31" s="36">
        <f t="shared" si="2"/>
        <v>-1.1904761904761862E-2</v>
      </c>
      <c r="M31" s="46">
        <v>0</v>
      </c>
      <c r="N31" s="16">
        <v>0.15143504908949446</v>
      </c>
      <c r="O31" s="38" t="s">
        <v>63</v>
      </c>
    </row>
    <row r="32" spans="2:15" x14ac:dyDescent="0.25">
      <c r="B32" t="s">
        <v>52</v>
      </c>
      <c r="C32" t="s">
        <v>11</v>
      </c>
      <c r="D32" s="4">
        <v>2</v>
      </c>
      <c r="E32" s="4">
        <v>8.1999999999999993</v>
      </c>
      <c r="F32" s="4">
        <v>1.94</v>
      </c>
      <c r="G32" s="4">
        <f t="shared" si="0"/>
        <v>4.046666666666666</v>
      </c>
      <c r="H32" s="4">
        <f t="shared" si="1"/>
        <v>3.597017282879432</v>
      </c>
      <c r="I32" s="4">
        <f>I7</f>
        <v>9.4</v>
      </c>
      <c r="J32" s="4">
        <v>2.8163442238795988</v>
      </c>
      <c r="K32" s="2">
        <v>1.34E-3</v>
      </c>
      <c r="L32" s="19">
        <f t="shared" si="2"/>
        <v>0.56950354609929088</v>
      </c>
      <c r="M32" s="46">
        <f>L32</f>
        <v>0.56950354609929088</v>
      </c>
      <c r="N32" s="16">
        <v>0.40381429788690276</v>
      </c>
      <c r="O32" s="2"/>
    </row>
    <row r="33" spans="2:15" x14ac:dyDescent="0.25">
      <c r="B33" t="s">
        <v>53</v>
      </c>
      <c r="C33" t="s">
        <v>6</v>
      </c>
      <c r="D33" s="4">
        <v>5.4</v>
      </c>
      <c r="E33" s="4">
        <v>5.8</v>
      </c>
      <c r="F33" s="4">
        <v>6.8</v>
      </c>
      <c r="G33" s="4">
        <f t="shared" si="0"/>
        <v>6</v>
      </c>
      <c r="H33" s="4">
        <f t="shared" si="1"/>
        <v>0.72111025509279769</v>
      </c>
      <c r="I33" s="4">
        <f>C8</f>
        <v>6.6000000000000005</v>
      </c>
      <c r="J33" s="4">
        <v>0.69852264408358344</v>
      </c>
      <c r="K33" s="2">
        <v>5.6000000000000006E-4</v>
      </c>
      <c r="L33" s="19">
        <f t="shared" si="2"/>
        <v>9.0909090909090939E-2</v>
      </c>
      <c r="M33" s="46">
        <f>L33</f>
        <v>9.0909090909090939E-2</v>
      </c>
      <c r="N33" s="16">
        <v>0.14558478576068581</v>
      </c>
      <c r="O33" s="38"/>
    </row>
    <row r="34" spans="2:15" x14ac:dyDescent="0.25">
      <c r="B34" t="s">
        <v>53</v>
      </c>
      <c r="C34" t="s">
        <v>7</v>
      </c>
      <c r="D34" s="4">
        <v>6.2</v>
      </c>
      <c r="E34" s="4">
        <v>5.4</v>
      </c>
      <c r="F34" s="4">
        <v>6</v>
      </c>
      <c r="G34" s="4">
        <f t="shared" si="0"/>
        <v>5.8666666666666671</v>
      </c>
      <c r="H34" s="4">
        <f t="shared" si="1"/>
        <v>0.41633319989322642</v>
      </c>
      <c r="I34" s="4">
        <f>D8</f>
        <v>5.8</v>
      </c>
      <c r="J34" s="4">
        <v>2.1166717480960955</v>
      </c>
      <c r="K34" s="2" t="s">
        <v>88</v>
      </c>
      <c r="L34" s="36">
        <f t="shared" si="2"/>
        <v>-1.1494252873563315E-2</v>
      </c>
      <c r="M34" s="46">
        <v>0</v>
      </c>
      <c r="N34" s="16">
        <v>0.37605262237016712</v>
      </c>
      <c r="O34" s="38" t="s">
        <v>63</v>
      </c>
    </row>
    <row r="35" spans="2:15" x14ac:dyDescent="0.25">
      <c r="B35" t="s">
        <v>53</v>
      </c>
      <c r="C35" t="s">
        <v>8</v>
      </c>
      <c r="D35" s="4">
        <v>7</v>
      </c>
      <c r="E35" s="4">
        <v>7</v>
      </c>
      <c r="F35" s="4">
        <v>6.8</v>
      </c>
      <c r="G35" s="4">
        <f t="shared" si="0"/>
        <v>6.9333333333333336</v>
      </c>
      <c r="H35" s="4">
        <f t="shared" si="1"/>
        <v>0.11547005383792526</v>
      </c>
      <c r="I35" s="4">
        <f>E8</f>
        <v>5.4</v>
      </c>
      <c r="J35" s="4">
        <v>1.0893027725040025</v>
      </c>
      <c r="K35" s="2">
        <v>3.0000000000000001E-3</v>
      </c>
      <c r="L35" s="36">
        <f t="shared" si="2"/>
        <v>-0.28395061728395055</v>
      </c>
      <c r="M35" s="46">
        <v>0</v>
      </c>
      <c r="N35" s="16">
        <v>0.25988324188079248</v>
      </c>
      <c r="O35" s="38" t="s">
        <v>63</v>
      </c>
    </row>
    <row r="36" spans="2:15" x14ac:dyDescent="0.25">
      <c r="B36" t="s">
        <v>53</v>
      </c>
      <c r="C36" t="s">
        <v>9</v>
      </c>
      <c r="D36" s="4">
        <v>6</v>
      </c>
      <c r="E36" s="4">
        <v>6.6000000000000005</v>
      </c>
      <c r="F36" s="4">
        <v>6.2</v>
      </c>
      <c r="G36" s="4">
        <f t="shared" si="0"/>
        <v>6.2666666666666666</v>
      </c>
      <c r="H36" s="4">
        <f t="shared" si="1"/>
        <v>0.30550504633038961</v>
      </c>
      <c r="I36" s="4">
        <f>F8</f>
        <v>6.6000000000000005</v>
      </c>
      <c r="J36" s="4">
        <v>0.7599487952877384</v>
      </c>
      <c r="K36" s="2" t="s">
        <v>88</v>
      </c>
      <c r="L36" s="19">
        <f t="shared" si="2"/>
        <v>5.0505050505050608E-2</v>
      </c>
      <c r="M36" s="46">
        <f>L36</f>
        <v>5.0505050505050608E-2</v>
      </c>
      <c r="N36" s="16">
        <v>0.11872380117407905</v>
      </c>
      <c r="O36" s="38"/>
    </row>
    <row r="37" spans="2:15" x14ac:dyDescent="0.25">
      <c r="B37" t="s">
        <v>53</v>
      </c>
      <c r="C37" t="s">
        <v>10</v>
      </c>
      <c r="D37" s="4">
        <v>6.4</v>
      </c>
      <c r="E37" s="4">
        <v>7.6000000000000005</v>
      </c>
      <c r="F37" s="4">
        <v>7.6000000000000005</v>
      </c>
      <c r="G37" s="4">
        <f t="shared" si="0"/>
        <v>7.2</v>
      </c>
      <c r="H37" s="4">
        <f t="shared" si="1"/>
        <v>0.69282032302755103</v>
      </c>
      <c r="I37" s="4">
        <f>G8</f>
        <v>5.8</v>
      </c>
      <c r="J37" s="4">
        <v>0.50305368778361259</v>
      </c>
      <c r="K37" s="2">
        <v>5.1999999999999995E-4</v>
      </c>
      <c r="L37" s="36">
        <f t="shared" si="2"/>
        <v>-0.24137931034482762</v>
      </c>
      <c r="M37" s="46">
        <v>0</v>
      </c>
      <c r="N37" s="16">
        <v>0.16081464540557722</v>
      </c>
      <c r="O37" s="38" t="s">
        <v>63</v>
      </c>
    </row>
    <row r="38" spans="2:15" x14ac:dyDescent="0.25">
      <c r="B38" t="s">
        <v>53</v>
      </c>
      <c r="C38" t="s">
        <v>17</v>
      </c>
      <c r="D38" s="4" t="s">
        <v>68</v>
      </c>
      <c r="E38" s="4">
        <v>6</v>
      </c>
      <c r="F38" s="4">
        <v>7.2</v>
      </c>
      <c r="G38" s="4">
        <f t="shared" si="0"/>
        <v>6.6</v>
      </c>
      <c r="H38" s="4">
        <f t="shared" si="1"/>
        <v>0.84852813742385713</v>
      </c>
      <c r="I38" s="4">
        <f>H8</f>
        <v>7.2</v>
      </c>
      <c r="J38" s="4">
        <v>1.0708252269472762</v>
      </c>
      <c r="K38" s="2">
        <v>6.6000000000000003E-2</v>
      </c>
      <c r="L38" s="19">
        <f t="shared" si="2"/>
        <v>8.333333333333337E-2</v>
      </c>
      <c r="M38" s="46">
        <f>L38</f>
        <v>8.333333333333337E-2</v>
      </c>
      <c r="N38" s="16">
        <v>0.18020898996447138</v>
      </c>
      <c r="O38" s="2"/>
    </row>
    <row r="39" spans="2:15" x14ac:dyDescent="0.25">
      <c r="B39" t="s">
        <v>53</v>
      </c>
      <c r="C39" t="s">
        <v>11</v>
      </c>
      <c r="D39" s="4">
        <v>7.8</v>
      </c>
      <c r="E39" s="4">
        <v>6.6000000000000005</v>
      </c>
      <c r="F39" s="4">
        <v>6.8</v>
      </c>
      <c r="G39" s="4">
        <f t="shared" si="0"/>
        <v>7.0666666666666664</v>
      </c>
      <c r="H39" s="4">
        <f t="shared" si="1"/>
        <v>0.64291005073286345</v>
      </c>
      <c r="I39" s="4">
        <f>I8</f>
        <v>7</v>
      </c>
      <c r="J39" s="4">
        <v>2.0972776135273605</v>
      </c>
      <c r="K39" s="2">
        <v>9.6000000000000002E-4</v>
      </c>
      <c r="L39" s="36">
        <f t="shared" si="2"/>
        <v>-9.52380952380949E-3</v>
      </c>
      <c r="M39" s="46">
        <v>0</v>
      </c>
      <c r="N39" s="16">
        <v>0.31610150899188738</v>
      </c>
      <c r="O39" s="38" t="s">
        <v>63</v>
      </c>
    </row>
    <row r="40" spans="2:15" x14ac:dyDescent="0.25">
      <c r="B40" t="s">
        <v>15</v>
      </c>
      <c r="C40" t="s">
        <v>6</v>
      </c>
      <c r="D40" s="4">
        <v>5.4</v>
      </c>
      <c r="E40" s="4">
        <v>5.2</v>
      </c>
      <c r="F40" s="4">
        <v>5.4</v>
      </c>
      <c r="G40" s="4">
        <f t="shared" si="0"/>
        <v>5.333333333333333</v>
      </c>
      <c r="H40" s="4">
        <f t="shared" si="1"/>
        <v>0.11547005383792526</v>
      </c>
      <c r="I40" s="4">
        <f>C9</f>
        <v>5.6000000000000005</v>
      </c>
      <c r="J40" s="4">
        <v>0.59268587982849508</v>
      </c>
      <c r="K40" s="2" t="s">
        <v>88</v>
      </c>
      <c r="L40" s="19">
        <f t="shared" si="2"/>
        <v>4.7619047619047783E-2</v>
      </c>
      <c r="M40" s="46">
        <f>L40</f>
        <v>4.7619047619047783E-2</v>
      </c>
      <c r="N40" s="16">
        <v>0.10288434679046575</v>
      </c>
      <c r="O40" s="2"/>
    </row>
    <row r="41" spans="2:15" x14ac:dyDescent="0.25">
      <c r="B41" t="s">
        <v>15</v>
      </c>
      <c r="C41" t="s">
        <v>7</v>
      </c>
      <c r="D41" s="4">
        <v>5.8</v>
      </c>
      <c r="E41" s="4">
        <v>6</v>
      </c>
      <c r="F41" s="4">
        <v>5.2</v>
      </c>
      <c r="G41" s="4">
        <f t="shared" si="0"/>
        <v>5.666666666666667</v>
      </c>
      <c r="H41" s="4">
        <f t="shared" si="1"/>
        <v>0.41633319989322642</v>
      </c>
      <c r="I41" s="4">
        <f>D9</f>
        <v>2.6</v>
      </c>
      <c r="J41" s="4">
        <v>0.94885285259480145</v>
      </c>
      <c r="K41" s="2" t="s">
        <v>88</v>
      </c>
      <c r="L41" s="36">
        <f t="shared" si="2"/>
        <v>-1.1794871794871797</v>
      </c>
      <c r="M41" s="46">
        <v>0</v>
      </c>
      <c r="N41" s="16">
        <v>0.81134791425291253</v>
      </c>
      <c r="O41" s="38" t="s">
        <v>63</v>
      </c>
    </row>
    <row r="42" spans="2:15" x14ac:dyDescent="0.25">
      <c r="B42" t="s">
        <v>15</v>
      </c>
      <c r="C42" t="s">
        <v>8</v>
      </c>
      <c r="D42" s="4">
        <v>4.6000000000000005</v>
      </c>
      <c r="E42" s="4">
        <v>5.2</v>
      </c>
      <c r="F42" s="4">
        <v>5.4</v>
      </c>
      <c r="G42" s="4">
        <f t="shared" si="0"/>
        <v>5.0666666666666673</v>
      </c>
      <c r="H42" s="4">
        <f t="shared" si="1"/>
        <v>0.41633319989322642</v>
      </c>
      <c r="I42" s="4">
        <f>E9</f>
        <v>6.4</v>
      </c>
      <c r="J42" s="4">
        <v>1.2910255081528919</v>
      </c>
      <c r="K42" s="2" t="s">
        <v>88</v>
      </c>
      <c r="L42" s="19">
        <f t="shared" si="2"/>
        <v>0.20833333333333326</v>
      </c>
      <c r="M42" s="46">
        <f>L42</f>
        <v>0.20833333333333326</v>
      </c>
      <c r="N42" s="16">
        <v>0.17243826597650885</v>
      </c>
      <c r="O42" s="2"/>
    </row>
    <row r="43" spans="2:15" x14ac:dyDescent="0.25">
      <c r="B43" t="s">
        <v>15</v>
      </c>
      <c r="C43" t="s">
        <v>9</v>
      </c>
      <c r="D43" s="4">
        <v>4</v>
      </c>
      <c r="E43" s="4">
        <v>4.6000000000000005</v>
      </c>
      <c r="F43" s="4">
        <v>4.2</v>
      </c>
      <c r="G43" s="4">
        <f t="shared" si="0"/>
        <v>4.2666666666666666</v>
      </c>
      <c r="H43" s="4">
        <f t="shared" si="1"/>
        <v>0.30550504633038961</v>
      </c>
      <c r="I43" s="4">
        <f>F9</f>
        <v>5.6000000000000005</v>
      </c>
      <c r="J43" s="4">
        <v>0.64480503842595982</v>
      </c>
      <c r="K43" s="2" t="s">
        <v>88</v>
      </c>
      <c r="L43" s="19">
        <f t="shared" si="2"/>
        <v>0.23809523809523814</v>
      </c>
      <c r="M43" s="46">
        <f>L43</f>
        <v>0.23809523809523814</v>
      </c>
      <c r="N43" s="16">
        <v>0.10330776175284324</v>
      </c>
      <c r="O43" s="2"/>
    </row>
    <row r="44" spans="2:15" x14ac:dyDescent="0.25">
      <c r="B44" t="s">
        <v>15</v>
      </c>
      <c r="C44" t="s">
        <v>10</v>
      </c>
      <c r="D44" s="4">
        <v>4.2</v>
      </c>
      <c r="E44" s="4">
        <v>5.4</v>
      </c>
      <c r="F44" s="4">
        <v>5.2</v>
      </c>
      <c r="G44" s="4">
        <f t="shared" si="0"/>
        <v>4.9333333333333336</v>
      </c>
      <c r="H44" s="4">
        <f t="shared" si="1"/>
        <v>0.64291005073286422</v>
      </c>
      <c r="I44" s="4">
        <f>G9</f>
        <v>6.6000000000000005</v>
      </c>
      <c r="J44" s="4">
        <v>0.57244040333997304</v>
      </c>
      <c r="K44" s="2">
        <v>4.3999999999999996E-4</v>
      </c>
      <c r="L44" s="19">
        <f t="shared" si="2"/>
        <v>0.2525252525252526</v>
      </c>
      <c r="M44" s="46">
        <f>L44</f>
        <v>0.2525252525252526</v>
      </c>
      <c r="N44" s="16">
        <v>0.1170123459237068</v>
      </c>
      <c r="O44" s="2"/>
    </row>
    <row r="45" spans="2:15" x14ac:dyDescent="0.25">
      <c r="B45" t="s">
        <v>15</v>
      </c>
      <c r="C45" t="s">
        <v>17</v>
      </c>
      <c r="D45" s="4">
        <v>4.4000000000000004</v>
      </c>
      <c r="E45" s="4">
        <v>5.4</v>
      </c>
      <c r="F45" s="4">
        <v>5.6000000000000005</v>
      </c>
      <c r="G45" s="4">
        <f t="shared" si="0"/>
        <v>5.1333333333333337</v>
      </c>
      <c r="H45" s="4">
        <f t="shared" si="1"/>
        <v>0.64291005073286422</v>
      </c>
      <c r="I45" s="4">
        <f>H9</f>
        <v>7.4</v>
      </c>
      <c r="J45" s="4">
        <v>1.1005703721402562</v>
      </c>
      <c r="K45" s="2" t="s">
        <v>88</v>
      </c>
      <c r="L45" s="19">
        <f t="shared" si="2"/>
        <v>0.30630630630630629</v>
      </c>
      <c r="M45" s="46">
        <f>L45</f>
        <v>0.30630630630630629</v>
      </c>
      <c r="N45" s="16">
        <v>0.13487830733698153</v>
      </c>
      <c r="O45" s="2"/>
    </row>
    <row r="46" spans="2:15" x14ac:dyDescent="0.25">
      <c r="B46" t="s">
        <v>15</v>
      </c>
      <c r="C46" t="s">
        <v>11</v>
      </c>
      <c r="D46" s="4">
        <v>2.6</v>
      </c>
      <c r="E46" s="4">
        <v>6.8</v>
      </c>
      <c r="F46" s="4">
        <v>5.2</v>
      </c>
      <c r="G46" s="4">
        <f t="shared" si="0"/>
        <v>4.8666666666666671</v>
      </c>
      <c r="H46" s="4">
        <f t="shared" si="1"/>
        <v>2.1197484127446158</v>
      </c>
      <c r="I46" s="4">
        <f>I9</f>
        <v>4.6000000000000005</v>
      </c>
      <c r="J46" s="4">
        <v>1.3782110031751229</v>
      </c>
      <c r="K46" s="2" t="s">
        <v>88</v>
      </c>
      <c r="L46" s="36">
        <f t="shared" si="2"/>
        <v>-5.7971014492753659E-2</v>
      </c>
      <c r="M46" s="46">
        <v>0</v>
      </c>
      <c r="N46" s="16">
        <v>0.55930901079680762</v>
      </c>
      <c r="O46" s="38" t="s">
        <v>63</v>
      </c>
    </row>
  </sheetData>
  <mergeCells count="2">
    <mergeCell ref="B2:I2"/>
    <mergeCell ref="B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9"/>
  <sheetViews>
    <sheetView topLeftCell="A57" workbookViewId="0">
      <selection activeCell="K68" sqref="K68"/>
    </sheetView>
  </sheetViews>
  <sheetFormatPr defaultRowHeight="15" x14ac:dyDescent="0.25"/>
  <cols>
    <col min="2" max="2" width="18.140625" customWidth="1"/>
    <col min="3" max="3" width="14.140625" bestFit="1" customWidth="1"/>
    <col min="4" max="5" width="10.5703125" bestFit="1" customWidth="1"/>
    <col min="6" max="6" width="11.140625" bestFit="1" customWidth="1"/>
    <col min="7" max="7" width="10.5703125" bestFit="1" customWidth="1"/>
    <col min="8" max="8" width="12.42578125" bestFit="1" customWidth="1"/>
    <col min="9" max="9" width="10.5703125" bestFit="1" customWidth="1"/>
    <col min="14" max="14" width="11.140625" bestFit="1" customWidth="1"/>
    <col min="15" max="15" width="38" bestFit="1" customWidth="1"/>
  </cols>
  <sheetData>
    <row r="2" spans="1:20" x14ac:dyDescent="0.25">
      <c r="A2" s="22"/>
      <c r="B2" s="44" t="s">
        <v>55</v>
      </c>
      <c r="C2" s="44"/>
      <c r="D2" s="44"/>
      <c r="E2" s="44"/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30"/>
      <c r="K3" s="30"/>
      <c r="L3" s="30"/>
      <c r="M3" s="30"/>
      <c r="N3" s="30"/>
      <c r="O3" s="30"/>
      <c r="P3" s="30"/>
      <c r="Q3" s="31"/>
      <c r="R3" s="31"/>
      <c r="S3" s="22"/>
      <c r="T3" s="22"/>
    </row>
    <row r="4" spans="1:20" x14ac:dyDescent="0.25">
      <c r="A4" s="22"/>
      <c r="B4" s="32" t="s">
        <v>47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17</v>
      </c>
      <c r="I4" s="34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22"/>
      <c r="B5" s="32"/>
      <c r="C5" s="33" t="s">
        <v>20</v>
      </c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5">
      <c r="A6" s="22"/>
      <c r="B6" s="32" t="s">
        <v>12</v>
      </c>
      <c r="C6" s="35">
        <v>11.842010269132739</v>
      </c>
      <c r="D6" s="35">
        <v>9.56134746841742</v>
      </c>
      <c r="E6" s="35">
        <v>11.72499367205708</v>
      </c>
      <c r="F6" s="35">
        <v>7.7226657460747612</v>
      </c>
      <c r="G6" s="35">
        <v>10.15845965014114</v>
      </c>
      <c r="H6" s="35">
        <v>11.930101252693598</v>
      </c>
      <c r="I6" s="35">
        <v>12.587465724693882</v>
      </c>
    </row>
    <row r="7" spans="1:20" x14ac:dyDescent="0.25">
      <c r="A7" s="22"/>
      <c r="B7" s="32" t="s">
        <v>13</v>
      </c>
      <c r="C7" s="35">
        <v>8.4630649089894998</v>
      </c>
      <c r="D7" s="35">
        <v>8.7481441113621798</v>
      </c>
      <c r="E7" s="35">
        <v>10.381045660703478</v>
      </c>
      <c r="F7" s="35">
        <v>7.6427262583476807</v>
      </c>
      <c r="G7" s="35">
        <v>9.0096647370168199</v>
      </c>
      <c r="H7" s="35">
        <v>9.1920770969773198</v>
      </c>
      <c r="I7" s="35">
        <v>8.4390200808529006</v>
      </c>
    </row>
    <row r="8" spans="1:20" x14ac:dyDescent="0.25">
      <c r="A8" s="22"/>
      <c r="B8" s="32" t="s">
        <v>14</v>
      </c>
      <c r="C8" s="35">
        <v>9.2711478418327609</v>
      </c>
      <c r="D8" s="35">
        <v>10.0243826369977</v>
      </c>
      <c r="E8" s="35">
        <v>8.9331940975783404</v>
      </c>
      <c r="F8" s="35">
        <v>9.2570620978923994</v>
      </c>
      <c r="G8" s="35">
        <v>11.981446379348759</v>
      </c>
      <c r="H8" s="35">
        <v>10.059933934350401</v>
      </c>
      <c r="I8" s="35">
        <v>12.916657051500161</v>
      </c>
    </row>
    <row r="9" spans="1:20" x14ac:dyDescent="0.25">
      <c r="A9" s="22"/>
      <c r="B9" s="32" t="s">
        <v>51</v>
      </c>
      <c r="C9" s="35">
        <v>7.4876748513076805</v>
      </c>
      <c r="D9" s="35">
        <v>7.5951982356506598</v>
      </c>
      <c r="E9" s="35">
        <v>10.255242816505781</v>
      </c>
      <c r="F9" s="35">
        <v>8.6097406189076988</v>
      </c>
      <c r="G9" s="35">
        <v>9.4227297851002003</v>
      </c>
      <c r="H9" s="35">
        <v>7.4201890736235798</v>
      </c>
      <c r="I9" s="35">
        <v>9.0355297663130809</v>
      </c>
    </row>
    <row r="10" spans="1:20" x14ac:dyDescent="0.25">
      <c r="A10" s="22"/>
      <c r="B10" s="32" t="s">
        <v>52</v>
      </c>
      <c r="C10" s="35">
        <v>7.9932435589846813</v>
      </c>
      <c r="D10" s="35">
        <v>10.358974687397781</v>
      </c>
      <c r="E10" s="35">
        <v>8.9268942255231796</v>
      </c>
      <c r="F10" s="35">
        <v>9.9718130332929</v>
      </c>
      <c r="G10" s="35">
        <v>9.2849929954475989</v>
      </c>
      <c r="H10" s="35">
        <v>10.766398211144541</v>
      </c>
      <c r="I10" s="35">
        <v>11.282937699183659</v>
      </c>
    </row>
    <row r="11" spans="1:20" x14ac:dyDescent="0.25">
      <c r="A11" s="22"/>
      <c r="B11" s="32" t="s">
        <v>53</v>
      </c>
      <c r="C11" s="35">
        <v>8.6602181845254602</v>
      </c>
      <c r="D11" s="35">
        <v>9.5602881825529593</v>
      </c>
      <c r="E11" s="35">
        <v>9.8923356538659206</v>
      </c>
      <c r="F11" s="35">
        <v>9.8845953512180795</v>
      </c>
      <c r="G11" s="35">
        <v>9.3759578410894004</v>
      </c>
      <c r="H11" s="35">
        <v>10.27027194493586</v>
      </c>
      <c r="I11" s="35">
        <v>10.48860280872794</v>
      </c>
    </row>
    <row r="12" spans="1:20" x14ac:dyDescent="0.25">
      <c r="A12" s="22"/>
      <c r="B12" s="32" t="s">
        <v>15</v>
      </c>
      <c r="C12" s="35">
        <v>10.891862517662004</v>
      </c>
      <c r="D12" s="35">
        <v>9.2585298240998206</v>
      </c>
      <c r="E12" s="35">
        <v>8.3144071653976894</v>
      </c>
      <c r="F12" s="35">
        <v>9.8962157232156009</v>
      </c>
      <c r="G12" s="35">
        <v>13.0488400901041</v>
      </c>
      <c r="H12" s="35">
        <v>9.5778733037769204</v>
      </c>
      <c r="I12" s="35">
        <v>10.997611433222842</v>
      </c>
      <c r="S12" s="22"/>
      <c r="T12" s="22"/>
    </row>
    <row r="13" spans="1:20" x14ac:dyDescent="0.25">
      <c r="A13" s="22"/>
      <c r="B13" s="32" t="s">
        <v>16</v>
      </c>
      <c r="C13" s="35">
        <v>10.439758517955301</v>
      </c>
      <c r="D13" s="35">
        <v>9.3000000000000007</v>
      </c>
      <c r="E13" s="35">
        <v>9.939113027360639</v>
      </c>
      <c r="F13" s="35">
        <v>9.4333883105084411</v>
      </c>
      <c r="G13" s="35">
        <v>8.0831480580164801</v>
      </c>
      <c r="H13" s="35">
        <v>9.4333883105084411</v>
      </c>
      <c r="I13" s="35">
        <v>11.682564564499542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5" spans="1:20" x14ac:dyDescent="0.25">
      <c r="B15" s="32" t="s">
        <v>37</v>
      </c>
      <c r="C15" s="7">
        <f>AVERAGE(C6:C13)</f>
        <v>9.3811225812987651</v>
      </c>
      <c r="D15" s="7">
        <f t="shared" ref="D15:I15" si="0">AVERAGE(D6:D13)</f>
        <v>9.3008581433098154</v>
      </c>
      <c r="E15" s="7">
        <f t="shared" si="0"/>
        <v>9.7959032898740119</v>
      </c>
      <c r="F15" s="7">
        <f t="shared" si="0"/>
        <v>9.0522758924321955</v>
      </c>
      <c r="G15" s="7">
        <f t="shared" si="0"/>
        <v>10.045654942033062</v>
      </c>
      <c r="H15" s="7">
        <f t="shared" si="0"/>
        <v>9.8312791410013318</v>
      </c>
      <c r="I15" s="7">
        <f t="shared" si="0"/>
        <v>10.928798641124253</v>
      </c>
    </row>
    <row r="16" spans="1:20" x14ac:dyDescent="0.25">
      <c r="B16" s="32" t="s">
        <v>54</v>
      </c>
      <c r="C16" s="7">
        <f>STDEV(C6:C13)</f>
        <v>1.5280703696828088</v>
      </c>
      <c r="D16" s="7">
        <f t="shared" ref="D16:I16" si="1">STDEV(D6:D13)</f>
        <v>0.84471617315441005</v>
      </c>
      <c r="E16" s="7">
        <f t="shared" si="1"/>
        <v>1.0689685949193823</v>
      </c>
      <c r="F16" s="7">
        <f t="shared" si="1"/>
        <v>0.95530500130251361</v>
      </c>
      <c r="G16" s="7">
        <f t="shared" si="1"/>
        <v>1.6526593268507754</v>
      </c>
      <c r="H16" s="7">
        <f t="shared" si="1"/>
        <v>1.307613192353789</v>
      </c>
      <c r="I16" s="7">
        <f t="shared" si="1"/>
        <v>1.5756317089724192</v>
      </c>
    </row>
    <row r="19" spans="2:22" x14ac:dyDescent="0.25">
      <c r="B19" s="44" t="s">
        <v>56</v>
      </c>
      <c r="C19" s="44"/>
      <c r="D19" s="44"/>
      <c r="E19" s="44"/>
      <c r="F19" s="44"/>
      <c r="G19" s="44"/>
      <c r="H19" s="44"/>
      <c r="I19" s="44"/>
    </row>
    <row r="20" spans="2:22" x14ac:dyDescent="0.25">
      <c r="K20" t="s">
        <v>60</v>
      </c>
    </row>
    <row r="21" spans="2:22" ht="45" customHeight="1" x14ac:dyDescent="0.25">
      <c r="B21" t="s">
        <v>47</v>
      </c>
      <c r="C21" t="s">
        <v>31</v>
      </c>
      <c r="D21" s="2" t="s">
        <v>33</v>
      </c>
      <c r="E21" s="2" t="s">
        <v>34</v>
      </c>
      <c r="F21" s="2" t="s">
        <v>35</v>
      </c>
      <c r="G21" s="2" t="s">
        <v>48</v>
      </c>
      <c r="H21" s="2" t="s">
        <v>19</v>
      </c>
      <c r="I21" s="2" t="s">
        <v>57</v>
      </c>
      <c r="J21" s="2" t="s">
        <v>19</v>
      </c>
      <c r="K21" s="2" t="s">
        <v>49</v>
      </c>
      <c r="L21" s="2" t="s">
        <v>59</v>
      </c>
      <c r="M21" s="45" t="s">
        <v>67</v>
      </c>
      <c r="N21" s="2" t="s">
        <v>50</v>
      </c>
      <c r="O21" s="2" t="s">
        <v>62</v>
      </c>
    </row>
    <row r="22" spans="2:22" x14ac:dyDescent="0.25">
      <c r="D22" s="2" t="s">
        <v>20</v>
      </c>
      <c r="E22" s="2" t="s">
        <v>20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27</v>
      </c>
      <c r="M22" s="42" t="s">
        <v>27</v>
      </c>
      <c r="N22" s="2" t="s">
        <v>27</v>
      </c>
    </row>
    <row r="23" spans="2:22" x14ac:dyDescent="0.25">
      <c r="B23" t="s">
        <v>12</v>
      </c>
      <c r="C23" t="s">
        <v>6</v>
      </c>
      <c r="D23" s="4">
        <v>6.4755392683604196</v>
      </c>
      <c r="E23" s="4">
        <v>8.9163809474011799</v>
      </c>
      <c r="F23" s="4">
        <v>10.7385232345391</v>
      </c>
      <c r="G23" s="4">
        <f>AVERAGE(D23:F23)</f>
        <v>8.7101478167669004</v>
      </c>
      <c r="H23" s="4">
        <f>STDEV(D23:F23)</f>
        <v>2.1389616995408187</v>
      </c>
      <c r="I23" s="4">
        <f>C6</f>
        <v>11.842010269132739</v>
      </c>
      <c r="J23" s="4">
        <v>1.928918938317089</v>
      </c>
      <c r="K23" s="2" t="s">
        <v>58</v>
      </c>
      <c r="L23" s="16">
        <f>1-G23/I23</f>
        <v>0.26447050637418534</v>
      </c>
      <c r="M23" s="46">
        <f>L23</f>
        <v>0.26447050637418534</v>
      </c>
      <c r="N23" s="16">
        <v>0.21674752789581034</v>
      </c>
      <c r="O23" s="2"/>
      <c r="P23" s="2"/>
    </row>
    <row r="24" spans="2:22" x14ac:dyDescent="0.25">
      <c r="B24" t="s">
        <v>12</v>
      </c>
      <c r="C24" t="s">
        <v>7</v>
      </c>
      <c r="D24" s="4">
        <v>8.1930938753357196</v>
      </c>
      <c r="E24" s="4">
        <v>8.8311117902917395</v>
      </c>
      <c r="F24" s="4">
        <v>9.7681214529242215</v>
      </c>
      <c r="G24" s="4">
        <f t="shared" ref="G24:G78" si="2">AVERAGE(D24:F24)</f>
        <v>8.9307757061838942</v>
      </c>
      <c r="H24" s="4">
        <f t="shared" ref="H24:H78" si="3">STDEV(D24:F24)</f>
        <v>0.79222953721714695</v>
      </c>
      <c r="I24" s="4">
        <f>D6</f>
        <v>9.56134746841742</v>
      </c>
      <c r="J24" s="4">
        <v>0.86837415637080251</v>
      </c>
      <c r="K24" s="2" t="s">
        <v>58</v>
      </c>
      <c r="L24" s="16">
        <f t="shared" ref="L24:M78" si="4">1-G24/I24</f>
        <v>6.595009378295269E-2</v>
      </c>
      <c r="M24" s="46">
        <f t="shared" ref="M24:M25" si="5">L24</f>
        <v>6.595009378295269E-2</v>
      </c>
      <c r="N24" s="16">
        <v>0.11858235940979953</v>
      </c>
      <c r="O24" s="2"/>
      <c r="P24" s="2"/>
    </row>
    <row r="25" spans="2:22" x14ac:dyDescent="0.25">
      <c r="B25" t="s">
        <v>12</v>
      </c>
      <c r="C25" t="s">
        <v>8</v>
      </c>
      <c r="D25" s="4">
        <v>10.644788458447019</v>
      </c>
      <c r="E25" s="4">
        <v>10.101942246367521</v>
      </c>
      <c r="F25" s="4">
        <v>11.00017713900726</v>
      </c>
      <c r="G25" s="4">
        <f t="shared" si="2"/>
        <v>10.582302614607267</v>
      </c>
      <c r="H25" s="4">
        <f t="shared" si="3"/>
        <v>0.45236582662614455</v>
      </c>
      <c r="I25" s="4">
        <f>E6</f>
        <v>11.72499367205708</v>
      </c>
      <c r="J25" s="4">
        <v>1.2794787412829496</v>
      </c>
      <c r="K25" s="2" t="s">
        <v>58</v>
      </c>
      <c r="L25" s="16">
        <f t="shared" si="4"/>
        <v>9.7457712081590819E-2</v>
      </c>
      <c r="M25" s="46">
        <f t="shared" si="5"/>
        <v>9.7457712081590819E-2</v>
      </c>
      <c r="N25" s="16">
        <v>0.10577624925106026</v>
      </c>
      <c r="O25" s="2"/>
      <c r="P25" s="2"/>
    </row>
    <row r="26" spans="2:22" x14ac:dyDescent="0.25">
      <c r="B26" t="s">
        <v>12</v>
      </c>
      <c r="C26" t="s">
        <v>9</v>
      </c>
      <c r="D26" s="4" t="s">
        <v>61</v>
      </c>
      <c r="E26" s="4">
        <v>10.317231090637902</v>
      </c>
      <c r="F26" s="4">
        <v>10.046584612760681</v>
      </c>
      <c r="G26" s="4">
        <f t="shared" si="2"/>
        <v>10.181907851699291</v>
      </c>
      <c r="H26" s="4">
        <f t="shared" si="3"/>
        <v>0.19137595981123826</v>
      </c>
      <c r="I26" s="4">
        <f>F6</f>
        <v>7.7226657460747612</v>
      </c>
      <c r="J26" s="4">
        <v>0.81498855075556209</v>
      </c>
      <c r="K26" s="2" t="s">
        <v>58</v>
      </c>
      <c r="L26" s="36">
        <f t="shared" si="4"/>
        <v>-0.31844471669313168</v>
      </c>
      <c r="M26" s="46">
        <v>0</v>
      </c>
      <c r="N26" s="16">
        <v>0.14132771747758519</v>
      </c>
      <c r="O26" s="38" t="s">
        <v>63</v>
      </c>
      <c r="P26" s="2"/>
    </row>
    <row r="27" spans="2:22" x14ac:dyDescent="0.25">
      <c r="B27" t="s">
        <v>12</v>
      </c>
      <c r="C27" t="s">
        <v>10</v>
      </c>
      <c r="D27" s="4">
        <v>10.40941776458936</v>
      </c>
      <c r="E27" s="4">
        <v>9.8981224003940014</v>
      </c>
      <c r="F27" s="4">
        <v>9.8203387257728227</v>
      </c>
      <c r="G27" s="4">
        <f t="shared" si="2"/>
        <v>10.042626296918728</v>
      </c>
      <c r="H27" s="4">
        <f t="shared" si="3"/>
        <v>0.32002275009188896</v>
      </c>
      <c r="I27" s="4">
        <f>G6</f>
        <v>10.15845965014114</v>
      </c>
      <c r="J27" s="4">
        <v>1.6712173754840649</v>
      </c>
      <c r="K27" s="2" t="s">
        <v>58</v>
      </c>
      <c r="L27" s="16">
        <f t="shared" si="4"/>
        <v>1.1402649339735449E-2</v>
      </c>
      <c r="M27" s="46">
        <f>L27</f>
        <v>1.1402649339735449E-2</v>
      </c>
      <c r="N27" s="16">
        <v>0.16566190713584869</v>
      </c>
      <c r="O27" s="2"/>
      <c r="P27" s="2"/>
    </row>
    <row r="28" spans="2:22" x14ac:dyDescent="0.25">
      <c r="B28" t="s">
        <v>12</v>
      </c>
      <c r="C28" t="s">
        <v>17</v>
      </c>
      <c r="D28" s="4">
        <v>9.5549150424877016</v>
      </c>
      <c r="E28" s="4">
        <v>10.35651446653166</v>
      </c>
      <c r="F28" s="4">
        <v>11.647765621540021</v>
      </c>
      <c r="G28" s="4">
        <f t="shared" si="2"/>
        <v>10.519731710186461</v>
      </c>
      <c r="H28" s="4">
        <f t="shared" si="3"/>
        <v>1.0559288745126776</v>
      </c>
      <c r="I28" s="4">
        <f>H6</f>
        <v>11.930101252693598</v>
      </c>
      <c r="J28" s="4">
        <v>1.5867678620861263</v>
      </c>
      <c r="K28" s="2" t="s">
        <v>58</v>
      </c>
      <c r="L28" s="16">
        <f t="shared" si="4"/>
        <v>0.1182194109365754</v>
      </c>
      <c r="M28" s="46">
        <f t="shared" ref="M28:M50" si="6">L28</f>
        <v>0.1182194109365754</v>
      </c>
      <c r="N28" s="16">
        <v>0.14693169681446075</v>
      </c>
      <c r="O28" s="2"/>
      <c r="P28" s="2"/>
    </row>
    <row r="29" spans="2:22" x14ac:dyDescent="0.25">
      <c r="B29" t="s">
        <v>12</v>
      </c>
      <c r="C29" t="s">
        <v>11</v>
      </c>
      <c r="D29" s="4">
        <v>10.6985157092597</v>
      </c>
      <c r="E29" s="4">
        <v>10.326714030381538</v>
      </c>
      <c r="F29" s="4">
        <v>11.055337205440141</v>
      </c>
      <c r="G29" s="4">
        <f t="shared" si="2"/>
        <v>10.693522315027126</v>
      </c>
      <c r="H29" s="4">
        <f t="shared" si="3"/>
        <v>0.36433725214091311</v>
      </c>
      <c r="I29" s="4">
        <f>I6</f>
        <v>12.587465724693882</v>
      </c>
      <c r="J29" s="4">
        <v>1.8147658112027323</v>
      </c>
      <c r="K29" s="2" t="s">
        <v>58</v>
      </c>
      <c r="L29" s="16">
        <f t="shared" si="4"/>
        <v>0.15046264681787769</v>
      </c>
      <c r="M29" s="46">
        <f t="shared" si="6"/>
        <v>0.15046264681787769</v>
      </c>
      <c r="N29" s="16">
        <v>0.12585349863332385</v>
      </c>
      <c r="O29" s="2"/>
      <c r="P29" s="2"/>
    </row>
    <row r="30" spans="2:22" x14ac:dyDescent="0.25">
      <c r="B30" t="s">
        <v>13</v>
      </c>
      <c r="C30" t="s">
        <v>6</v>
      </c>
      <c r="D30" s="4">
        <v>3.4014495556973006</v>
      </c>
      <c r="E30" s="4">
        <v>2.4188282672667403</v>
      </c>
      <c r="F30" s="4">
        <v>3.0469939145979805</v>
      </c>
      <c r="G30" s="4">
        <f t="shared" si="2"/>
        <v>2.9557572458540071</v>
      </c>
      <c r="H30" s="4">
        <f t="shared" si="3"/>
        <v>0.49762359913076842</v>
      </c>
      <c r="I30" s="4">
        <f>C7</f>
        <v>8.4630649089894998</v>
      </c>
      <c r="J30" s="4">
        <v>1.378529979973762</v>
      </c>
      <c r="K30" s="2" t="s">
        <v>58</v>
      </c>
      <c r="L30" s="16">
        <f t="shared" si="4"/>
        <v>0.6507462393778416</v>
      </c>
      <c r="M30" s="46">
        <f t="shared" si="6"/>
        <v>0.6507462393778416</v>
      </c>
      <c r="N30" s="16">
        <v>8.1815365643651494E-2</v>
      </c>
      <c r="O30" s="2"/>
      <c r="P30" s="2"/>
      <c r="V30" s="2">
        <v>8</v>
      </c>
    </row>
    <row r="31" spans="2:22" x14ac:dyDescent="0.25">
      <c r="B31" t="s">
        <v>13</v>
      </c>
      <c r="C31" t="s">
        <v>7</v>
      </c>
      <c r="D31" s="4">
        <v>3.7515961092199404</v>
      </c>
      <c r="E31" s="4">
        <v>3.0625367642281396</v>
      </c>
      <c r="F31" s="4">
        <v>3.59369391381956</v>
      </c>
      <c r="G31" s="4">
        <f t="shared" si="2"/>
        <v>3.4692755957558798</v>
      </c>
      <c r="H31" s="4">
        <f t="shared" si="3"/>
        <v>0.36098564186471277</v>
      </c>
      <c r="I31" s="4">
        <f>D7</f>
        <v>8.7481441113621798</v>
      </c>
      <c r="J31" s="4">
        <v>0.79451795760035537</v>
      </c>
      <c r="K31" s="2" t="s">
        <v>58</v>
      </c>
      <c r="L31" s="16">
        <f t="shared" si="4"/>
        <v>0.60342724678598414</v>
      </c>
      <c r="M31" s="46">
        <f t="shared" si="6"/>
        <v>0.60342724678598414</v>
      </c>
      <c r="N31" s="16">
        <v>5.4772088051891939E-2</v>
      </c>
      <c r="O31" s="2"/>
      <c r="P31" s="2"/>
      <c r="V31" s="2">
        <v>0</v>
      </c>
    </row>
    <row r="32" spans="2:22" x14ac:dyDescent="0.25">
      <c r="B32" t="s">
        <v>13</v>
      </c>
      <c r="C32" t="s">
        <v>8</v>
      </c>
      <c r="D32" s="4">
        <v>3.6547279827076595</v>
      </c>
      <c r="E32" s="4">
        <v>3.9899352755055402</v>
      </c>
      <c r="F32" s="4">
        <v>4.17910801668312</v>
      </c>
      <c r="G32" s="4">
        <f t="shared" si="2"/>
        <v>3.9412570916321066</v>
      </c>
      <c r="H32" s="4">
        <f t="shared" si="3"/>
        <v>0.26555748755577979</v>
      </c>
      <c r="I32" s="4">
        <f>E7</f>
        <v>10.381045660703478</v>
      </c>
      <c r="J32" s="4">
        <v>1.132821697534222</v>
      </c>
      <c r="K32" s="2" t="s">
        <v>58</v>
      </c>
      <c r="L32" s="16">
        <f t="shared" si="4"/>
        <v>0.62034103110138661</v>
      </c>
      <c r="M32" s="46">
        <f t="shared" si="6"/>
        <v>0.62034103110138661</v>
      </c>
      <c r="N32" s="16">
        <v>4.8691126895816186E-2</v>
      </c>
      <c r="O32" s="2"/>
      <c r="P32" s="2"/>
      <c r="V32" s="2">
        <v>0</v>
      </c>
    </row>
    <row r="33" spans="2:22" x14ac:dyDescent="0.25">
      <c r="B33" t="s">
        <v>13</v>
      </c>
      <c r="C33" t="s">
        <v>9</v>
      </c>
      <c r="D33" s="4">
        <v>1.8080851086402721</v>
      </c>
      <c r="E33" s="4">
        <v>2.4079011279142604</v>
      </c>
      <c r="F33" s="4">
        <v>2.0787927902783303</v>
      </c>
      <c r="G33" s="4">
        <f t="shared" si="2"/>
        <v>2.0982596756109544</v>
      </c>
      <c r="H33" s="4">
        <f t="shared" si="3"/>
        <v>0.30038148072548976</v>
      </c>
      <c r="I33" s="4">
        <f>F7</f>
        <v>7.6427262583476807</v>
      </c>
      <c r="J33" s="4">
        <v>0.80655237477786301</v>
      </c>
      <c r="K33" s="2" t="s">
        <v>58</v>
      </c>
      <c r="L33" s="16">
        <f t="shared" si="4"/>
        <v>0.72545664927889386</v>
      </c>
      <c r="M33" s="46">
        <f t="shared" si="6"/>
        <v>0.72545664927889386</v>
      </c>
      <c r="N33" s="16">
        <v>4.8827872935539605E-2</v>
      </c>
      <c r="O33" s="2"/>
      <c r="P33" s="2"/>
      <c r="V33" s="2">
        <v>9</v>
      </c>
    </row>
    <row r="34" spans="2:22" x14ac:dyDescent="0.25">
      <c r="B34" t="s">
        <v>13</v>
      </c>
      <c r="C34" t="s">
        <v>10</v>
      </c>
      <c r="D34" s="4">
        <v>3.6582376803108798</v>
      </c>
      <c r="E34" s="4">
        <v>4.67856730900772</v>
      </c>
      <c r="F34" s="4">
        <v>4.2792103954015008</v>
      </c>
      <c r="G34" s="4">
        <f t="shared" si="2"/>
        <v>4.2053384615733664</v>
      </c>
      <c r="H34" s="4">
        <f t="shared" si="3"/>
        <v>0.51416041733566875</v>
      </c>
      <c r="I34" s="4">
        <f>G7</f>
        <v>9.0096647370168199</v>
      </c>
      <c r="J34" s="4">
        <v>1.4822235628587035</v>
      </c>
      <c r="K34" s="2" t="s">
        <v>58</v>
      </c>
      <c r="L34" s="16">
        <f t="shared" si="4"/>
        <v>0.5332414041672997</v>
      </c>
      <c r="M34" s="46">
        <f t="shared" si="6"/>
        <v>0.5332414041672997</v>
      </c>
      <c r="N34" s="16">
        <v>9.567248254393243E-2</v>
      </c>
      <c r="O34" s="2"/>
      <c r="P34" s="2"/>
      <c r="V34" s="2">
        <v>13</v>
      </c>
    </row>
    <row r="35" spans="2:22" x14ac:dyDescent="0.25">
      <c r="B35" t="s">
        <v>13</v>
      </c>
      <c r="C35" t="s">
        <v>17</v>
      </c>
      <c r="D35" s="4">
        <v>3.4482042469726593</v>
      </c>
      <c r="E35" s="4">
        <v>2.4860360289741998</v>
      </c>
      <c r="F35" s="4">
        <v>6.163334374014501</v>
      </c>
      <c r="G35" s="4">
        <f t="shared" si="2"/>
        <v>4.0325248833204528</v>
      </c>
      <c r="H35" s="4">
        <f t="shared" si="3"/>
        <v>1.9070143507995565</v>
      </c>
      <c r="I35" s="4">
        <f>H7</f>
        <v>9.1920770969773198</v>
      </c>
      <c r="J35" s="4">
        <v>1.2225958702578796</v>
      </c>
      <c r="K35" s="2" t="s">
        <v>58</v>
      </c>
      <c r="L35" s="16">
        <f t="shared" si="4"/>
        <v>0.56130427967727892</v>
      </c>
      <c r="M35" s="46">
        <f t="shared" si="6"/>
        <v>0.56130427967727892</v>
      </c>
      <c r="N35" s="16">
        <v>0.21551199698045839</v>
      </c>
      <c r="O35" s="2"/>
      <c r="P35" s="2"/>
      <c r="V35" s="2">
        <v>16</v>
      </c>
    </row>
    <row r="36" spans="2:22" x14ac:dyDescent="0.25">
      <c r="B36" t="s">
        <v>13</v>
      </c>
      <c r="C36" t="s">
        <v>11</v>
      </c>
      <c r="D36" s="4">
        <v>2.9636257056127202</v>
      </c>
      <c r="E36" s="4">
        <v>2.91977552263406</v>
      </c>
      <c r="F36" s="4">
        <v>4.36694503782988</v>
      </c>
      <c r="G36" s="4">
        <f t="shared" si="2"/>
        <v>3.4167820886922207</v>
      </c>
      <c r="H36" s="4">
        <f t="shared" si="3"/>
        <v>0.82315729485457134</v>
      </c>
      <c r="I36" s="4">
        <f>I7</f>
        <v>8.4390200808529006</v>
      </c>
      <c r="J36" s="4">
        <v>1.216674226388617</v>
      </c>
      <c r="K36" s="2" t="s">
        <v>58</v>
      </c>
      <c r="L36" s="16">
        <f t="shared" si="4"/>
        <v>0.59512099083109438</v>
      </c>
      <c r="M36" s="46">
        <f t="shared" si="6"/>
        <v>0.59512099083109438</v>
      </c>
      <c r="N36" s="16">
        <v>0.11367383959591726</v>
      </c>
      <c r="O36" s="2"/>
      <c r="P36" s="2"/>
      <c r="V36" s="2">
        <v>24</v>
      </c>
    </row>
    <row r="37" spans="2:22" x14ac:dyDescent="0.25">
      <c r="B37" t="s">
        <v>14</v>
      </c>
      <c r="C37" t="s">
        <v>6</v>
      </c>
      <c r="D37" s="4">
        <v>10.02234791613634</v>
      </c>
      <c r="E37" s="4">
        <v>8.7839877857150803</v>
      </c>
      <c r="F37" s="4">
        <v>9.0924602484539001</v>
      </c>
      <c r="G37" s="4">
        <f t="shared" si="2"/>
        <v>9.2995986501017729</v>
      </c>
      <c r="H37" s="4">
        <f t="shared" si="3"/>
        <v>0.64464229711691012</v>
      </c>
      <c r="I37" s="4">
        <f>C8</f>
        <v>9.2711478418327609</v>
      </c>
      <c r="J37" s="4">
        <v>1.5101568268913959</v>
      </c>
      <c r="K37" s="2" t="s">
        <v>58</v>
      </c>
      <c r="L37" s="16">
        <f t="shared" si="4"/>
        <v>-3.0687471232675456E-3</v>
      </c>
      <c r="M37" s="46">
        <f t="shared" si="6"/>
        <v>-3.0687471232675456E-3</v>
      </c>
      <c r="N37" s="16">
        <v>0.17756755871546462</v>
      </c>
      <c r="O37" s="2"/>
      <c r="P37" s="2"/>
    </row>
    <row r="38" spans="2:22" x14ac:dyDescent="0.25">
      <c r="B38" t="s">
        <v>14</v>
      </c>
      <c r="C38" t="s">
        <v>7</v>
      </c>
      <c r="D38" s="4">
        <v>8.2600400890445389</v>
      </c>
      <c r="E38" s="4">
        <v>9.7817701410903606</v>
      </c>
      <c r="F38" s="4">
        <v>8.3364264086683004</v>
      </c>
      <c r="G38" s="4">
        <f t="shared" si="2"/>
        <v>8.7927455462677333</v>
      </c>
      <c r="H38" s="4">
        <f t="shared" si="3"/>
        <v>0.85737153809154543</v>
      </c>
      <c r="I38" s="4">
        <f>D8</f>
        <v>10.0243826369977</v>
      </c>
      <c r="J38" s="4">
        <v>0.9104276195687534</v>
      </c>
      <c r="K38" s="2" t="s">
        <v>58</v>
      </c>
      <c r="L38" s="16">
        <f t="shared" si="4"/>
        <v>0.1228641339152674</v>
      </c>
      <c r="M38" s="46">
        <f t="shared" si="6"/>
        <v>0.1228641339152674</v>
      </c>
      <c r="N38" s="16">
        <v>0.11688147290530956</v>
      </c>
      <c r="O38" s="2"/>
      <c r="P38" s="2"/>
    </row>
    <row r="39" spans="2:22" x14ac:dyDescent="0.25">
      <c r="B39" t="s">
        <v>14</v>
      </c>
      <c r="C39" t="s">
        <v>8</v>
      </c>
      <c r="D39" s="4">
        <v>9.2160754039100592</v>
      </c>
      <c r="E39" s="4">
        <v>6.2659406706702807</v>
      </c>
      <c r="F39" s="4">
        <v>8.6570270663500999</v>
      </c>
      <c r="G39" s="4">
        <f t="shared" si="2"/>
        <v>8.0463477136434793</v>
      </c>
      <c r="H39" s="4">
        <f t="shared" si="3"/>
        <v>1.567010111624539</v>
      </c>
      <c r="I39" s="4">
        <f>E8</f>
        <v>8.9331940975783404</v>
      </c>
      <c r="J39" s="4">
        <v>0.97482627788919862</v>
      </c>
      <c r="K39" s="2" t="s">
        <v>58</v>
      </c>
      <c r="L39" s="16">
        <f t="shared" si="4"/>
        <v>9.9275396263389437E-2</v>
      </c>
      <c r="M39" s="46">
        <f t="shared" si="6"/>
        <v>9.9275396263389437E-2</v>
      </c>
      <c r="N39" s="16">
        <v>0.2010752237624821</v>
      </c>
      <c r="O39" s="2"/>
      <c r="P39" s="2"/>
    </row>
    <row r="40" spans="2:22" x14ac:dyDescent="0.25">
      <c r="B40" t="s">
        <v>14</v>
      </c>
      <c r="C40" t="s">
        <v>9</v>
      </c>
      <c r="D40" s="4">
        <v>7.3710025930097407</v>
      </c>
      <c r="E40" s="4">
        <v>8.9488054617795605</v>
      </c>
      <c r="F40" s="4">
        <v>9.5700715366681397</v>
      </c>
      <c r="G40" s="4">
        <f t="shared" si="2"/>
        <v>8.6299598638191473</v>
      </c>
      <c r="H40" s="4">
        <f t="shared" si="3"/>
        <v>1.1336767357782049</v>
      </c>
      <c r="I40" s="4">
        <f>F8</f>
        <v>9.2570620978923994</v>
      </c>
      <c r="J40" s="4">
        <v>0.97691650415534304</v>
      </c>
      <c r="K40" s="2" t="s">
        <v>58</v>
      </c>
      <c r="L40" s="16">
        <f t="shared" si="4"/>
        <v>6.7743116276170134E-2</v>
      </c>
      <c r="M40" s="46">
        <f t="shared" si="6"/>
        <v>6.7743116276170134E-2</v>
      </c>
      <c r="N40" s="16">
        <v>0.15708966695959403</v>
      </c>
      <c r="O40" s="2"/>
      <c r="P40" s="2"/>
    </row>
    <row r="41" spans="2:22" x14ac:dyDescent="0.25">
      <c r="B41" t="s">
        <v>14</v>
      </c>
      <c r="C41" t="s">
        <v>10</v>
      </c>
      <c r="D41" s="4">
        <v>11.064440062249281</v>
      </c>
      <c r="E41" s="4">
        <v>11.65973201546212</v>
      </c>
      <c r="F41" s="4">
        <v>10.051774215366141</v>
      </c>
      <c r="G41" s="4">
        <f t="shared" si="2"/>
        <v>10.925315431025846</v>
      </c>
      <c r="H41" s="4">
        <f t="shared" si="3"/>
        <v>0.8129568370966368</v>
      </c>
      <c r="I41" s="4">
        <f>G8</f>
        <v>11.981446379348759</v>
      </c>
      <c r="J41" s="4">
        <v>1.9711257476245507</v>
      </c>
      <c r="K41" s="2" t="s">
        <v>58</v>
      </c>
      <c r="L41" s="16">
        <f t="shared" si="4"/>
        <v>8.8147199835844736E-2</v>
      </c>
      <c r="M41" s="46">
        <f t="shared" si="6"/>
        <v>8.8147199835844736E-2</v>
      </c>
      <c r="N41" s="16">
        <v>0.16464445348716311</v>
      </c>
      <c r="O41" s="2"/>
      <c r="P41" s="2"/>
    </row>
    <row r="42" spans="2:22" x14ac:dyDescent="0.25">
      <c r="B42" t="s">
        <v>14</v>
      </c>
      <c r="C42" t="s">
        <v>17</v>
      </c>
      <c r="D42" s="4">
        <v>7.6568498114202406</v>
      </c>
      <c r="E42" s="4">
        <v>7.4180703827674792</v>
      </c>
      <c r="F42" s="4">
        <v>8.6461795108236394</v>
      </c>
      <c r="G42" s="4">
        <f t="shared" si="2"/>
        <v>7.9070332350037864</v>
      </c>
      <c r="H42" s="4">
        <f t="shared" si="3"/>
        <v>0.6511580581400368</v>
      </c>
      <c r="I42" s="4">
        <f>H8</f>
        <v>10.059933934350401</v>
      </c>
      <c r="J42" s="4">
        <v>1.3380255140862913</v>
      </c>
      <c r="K42" s="2" t="s">
        <v>58</v>
      </c>
      <c r="L42" s="16">
        <f t="shared" si="4"/>
        <v>0.21400743915378739</v>
      </c>
      <c r="M42" s="46">
        <f t="shared" si="6"/>
        <v>0.21400743915378739</v>
      </c>
      <c r="N42" s="16">
        <v>0.12295759546617509</v>
      </c>
      <c r="O42" s="2"/>
      <c r="P42" s="2"/>
    </row>
    <row r="43" spans="2:22" x14ac:dyDescent="0.25">
      <c r="B43" t="s">
        <v>14</v>
      </c>
      <c r="C43" t="s">
        <v>11</v>
      </c>
      <c r="D43" s="4">
        <v>13.874399461937459</v>
      </c>
      <c r="E43" s="4">
        <v>13.033959910909859</v>
      </c>
      <c r="F43" s="4">
        <v>11.252254262508803</v>
      </c>
      <c r="G43" s="4">
        <f t="shared" si="2"/>
        <v>12.720204545118706</v>
      </c>
      <c r="H43" s="4">
        <f t="shared" si="3"/>
        <v>1.338933599508856</v>
      </c>
      <c r="I43" s="4">
        <f>I8</f>
        <v>12.916657051500161</v>
      </c>
      <c r="J43" s="4">
        <v>1.8622261323109377</v>
      </c>
      <c r="K43" s="2" t="s">
        <v>58</v>
      </c>
      <c r="L43" s="16">
        <f t="shared" si="4"/>
        <v>1.5209237622256011E-2</v>
      </c>
      <c r="M43" s="46">
        <f t="shared" si="6"/>
        <v>1.5209237622256011E-2</v>
      </c>
      <c r="N43" s="16">
        <v>0.17579396267769504</v>
      </c>
      <c r="O43" s="2"/>
      <c r="P43" s="2"/>
    </row>
    <row r="44" spans="2:22" x14ac:dyDescent="0.25">
      <c r="B44" t="s">
        <v>51</v>
      </c>
      <c r="C44" t="s">
        <v>6</v>
      </c>
      <c r="D44" s="4">
        <v>6.2803174843066802</v>
      </c>
      <c r="E44" s="4">
        <v>7.3578474910742999</v>
      </c>
      <c r="F44" s="4">
        <v>7.0975949090507608</v>
      </c>
      <c r="G44" s="4">
        <f t="shared" si="2"/>
        <v>6.9119199614772482</v>
      </c>
      <c r="H44" s="4">
        <f t="shared" si="3"/>
        <v>0.56224916050491081</v>
      </c>
      <c r="I44" s="4">
        <f>C9</f>
        <v>7.4876748513076805</v>
      </c>
      <c r="J44" s="4">
        <v>1.2196508444427936</v>
      </c>
      <c r="K44" s="2" t="s">
        <v>58</v>
      </c>
      <c r="L44" s="16">
        <f t="shared" si="4"/>
        <v>7.6893682119474005E-2</v>
      </c>
      <c r="M44" s="46">
        <f t="shared" si="6"/>
        <v>7.6893682119474005E-2</v>
      </c>
      <c r="N44" s="16">
        <v>0.16806980253441861</v>
      </c>
      <c r="O44" s="2"/>
      <c r="P44" s="2"/>
    </row>
    <row r="45" spans="2:22" x14ac:dyDescent="0.25">
      <c r="B45" t="s">
        <v>51</v>
      </c>
      <c r="C45" t="s">
        <v>7</v>
      </c>
      <c r="D45" s="4">
        <v>6.5154833613287408</v>
      </c>
      <c r="E45" s="4">
        <v>7.207493048891159</v>
      </c>
      <c r="F45" s="4">
        <v>6.4773883317849208</v>
      </c>
      <c r="G45" s="4">
        <f t="shared" si="2"/>
        <v>6.7334549140016078</v>
      </c>
      <c r="H45" s="4">
        <f t="shared" si="3"/>
        <v>0.41097070797826951</v>
      </c>
      <c r="I45" s="4">
        <f>D9</f>
        <v>7.5951982356506598</v>
      </c>
      <c r="J45" s="4">
        <v>0.68980589630677047</v>
      </c>
      <c r="K45" s="2" t="s">
        <v>58</v>
      </c>
      <c r="L45" s="16">
        <f t="shared" si="4"/>
        <v>0.11345896379691123</v>
      </c>
      <c r="M45" s="46">
        <f t="shared" si="6"/>
        <v>0.11345896379691123</v>
      </c>
      <c r="N45" s="16">
        <v>9.7009138809362017E-2</v>
      </c>
      <c r="O45" s="2"/>
      <c r="P45" s="2"/>
    </row>
    <row r="46" spans="2:22" x14ac:dyDescent="0.25">
      <c r="B46" t="s">
        <v>51</v>
      </c>
      <c r="C46" t="s">
        <v>8</v>
      </c>
      <c r="D46" s="4">
        <v>11.60564417034176</v>
      </c>
      <c r="E46" s="4">
        <v>10.125611112327361</v>
      </c>
      <c r="F46" s="4">
        <v>9.0073105150603201</v>
      </c>
      <c r="G46" s="4">
        <f t="shared" si="2"/>
        <v>10.246188599243148</v>
      </c>
      <c r="H46" s="4">
        <f t="shared" si="3"/>
        <v>1.303356683262578</v>
      </c>
      <c r="I46" s="4">
        <f>E9</f>
        <v>10.255242816505781</v>
      </c>
      <c r="J46" s="4">
        <v>1.1190935822579222</v>
      </c>
      <c r="K46" s="2" t="s">
        <v>58</v>
      </c>
      <c r="L46" s="16">
        <f t="shared" si="4"/>
        <v>8.8288667802782772E-4</v>
      </c>
      <c r="M46" s="46">
        <f t="shared" si="6"/>
        <v>8.8288667802782772E-4</v>
      </c>
      <c r="N46" s="16">
        <v>0.16744954683938346</v>
      </c>
      <c r="O46" s="2"/>
      <c r="P46" s="2"/>
    </row>
    <row r="47" spans="2:22" x14ac:dyDescent="0.25">
      <c r="B47" t="s">
        <v>51</v>
      </c>
      <c r="C47" t="s">
        <v>9</v>
      </c>
      <c r="D47" s="4">
        <v>6.0378254115550192</v>
      </c>
      <c r="E47" s="4">
        <v>7.2707586257035599</v>
      </c>
      <c r="F47" s="4">
        <v>8.0123623962853596</v>
      </c>
      <c r="G47" s="4">
        <f t="shared" si="2"/>
        <v>7.1069821445146459</v>
      </c>
      <c r="H47" s="4">
        <f t="shared" si="3"/>
        <v>0.99740469612888971</v>
      </c>
      <c r="I47" s="4">
        <f>F9</f>
        <v>8.6097406189076988</v>
      </c>
      <c r="J47" s="4">
        <v>0.90860335797277858</v>
      </c>
      <c r="K47" s="2" t="s">
        <v>58</v>
      </c>
      <c r="L47" s="16">
        <f t="shared" si="4"/>
        <v>0.17454166634159352</v>
      </c>
      <c r="M47" s="46">
        <f t="shared" si="6"/>
        <v>0.17454166634159352</v>
      </c>
      <c r="N47" s="16">
        <v>0.14494435154456031</v>
      </c>
      <c r="O47" s="2"/>
      <c r="P47" s="2"/>
    </row>
    <row r="48" spans="2:22" x14ac:dyDescent="0.25">
      <c r="B48" t="s">
        <v>51</v>
      </c>
      <c r="C48" t="s">
        <v>10</v>
      </c>
      <c r="D48" s="4">
        <v>9.708209118982241</v>
      </c>
      <c r="E48" s="4">
        <v>8.2367913244534794</v>
      </c>
      <c r="F48" s="4">
        <v>9.0552111930512797</v>
      </c>
      <c r="G48" s="4">
        <f t="shared" si="2"/>
        <v>9.0000705454956673</v>
      </c>
      <c r="H48" s="4">
        <f t="shared" si="3"/>
        <v>0.7372570445737433</v>
      </c>
      <c r="I48" s="4">
        <f>G9</f>
        <v>9.4227297851002003</v>
      </c>
      <c r="J48" s="4">
        <v>1.55017889362113</v>
      </c>
      <c r="K48" s="2" t="s">
        <v>58</v>
      </c>
      <c r="L48" s="16">
        <f t="shared" si="4"/>
        <v>4.485528602049782E-2</v>
      </c>
      <c r="M48" s="46">
        <f t="shared" si="6"/>
        <v>4.485528602049782E-2</v>
      </c>
      <c r="N48" s="16">
        <v>0.17553755542913355</v>
      </c>
      <c r="O48" s="2"/>
      <c r="P48" s="2"/>
    </row>
    <row r="49" spans="2:16" x14ac:dyDescent="0.25">
      <c r="B49" t="s">
        <v>51</v>
      </c>
      <c r="C49" t="s">
        <v>17</v>
      </c>
      <c r="D49" s="4">
        <v>5.7111046268267796</v>
      </c>
      <c r="E49" s="4">
        <v>7.0920920527450999</v>
      </c>
      <c r="F49" s="4">
        <v>6.6026743364339406</v>
      </c>
      <c r="G49" s="4">
        <f t="shared" si="2"/>
        <v>6.4686236720019394</v>
      </c>
      <c r="H49" s="4">
        <f t="shared" si="3"/>
        <v>0.70018479925811206</v>
      </c>
      <c r="I49" s="4">
        <f>H9</f>
        <v>7.4201890736235798</v>
      </c>
      <c r="J49" s="4">
        <v>0.98692519897684372</v>
      </c>
      <c r="K49" s="2" t="s">
        <v>58</v>
      </c>
      <c r="L49" s="16">
        <f t="shared" si="4"/>
        <v>0.12824004781820908</v>
      </c>
      <c r="M49" s="46">
        <f t="shared" si="6"/>
        <v>0.12824004781820908</v>
      </c>
      <c r="N49" s="16">
        <v>0.14949357772037483</v>
      </c>
      <c r="O49" s="2"/>
      <c r="P49" s="2"/>
    </row>
    <row r="50" spans="2:16" x14ac:dyDescent="0.25">
      <c r="B50" t="s">
        <v>51</v>
      </c>
      <c r="C50" t="s">
        <v>11</v>
      </c>
      <c r="D50" s="4">
        <v>10.581309358852062</v>
      </c>
      <c r="E50" s="4">
        <v>8.6450432843807494</v>
      </c>
      <c r="F50" s="4">
        <v>7.9253947399863618</v>
      </c>
      <c r="G50" s="4">
        <f t="shared" si="2"/>
        <v>9.0505824610730574</v>
      </c>
      <c r="H50" s="4">
        <f t="shared" si="3"/>
        <v>1.3736146233752529</v>
      </c>
      <c r="I50" s="4">
        <f>I9</f>
        <v>9.0355297663130809</v>
      </c>
      <c r="J50" s="4">
        <v>1.30267449100906</v>
      </c>
      <c r="K50" s="2" t="s">
        <v>58</v>
      </c>
      <c r="L50" s="16">
        <f t="shared" si="4"/>
        <v>-1.6659449029869933E-3</v>
      </c>
      <c r="M50" s="46">
        <f t="shared" si="6"/>
        <v>-1.6659449029869933E-3</v>
      </c>
      <c r="N50" s="16">
        <v>0.20968121867488737</v>
      </c>
      <c r="O50" s="2"/>
      <c r="P50" s="2"/>
    </row>
    <row r="51" spans="2:16" x14ac:dyDescent="0.25">
      <c r="B51" t="s">
        <v>52</v>
      </c>
      <c r="C51" t="s">
        <v>6</v>
      </c>
      <c r="D51" s="4">
        <v>0.36037521622005003</v>
      </c>
      <c r="E51" s="4">
        <v>0.62699515494549407</v>
      </c>
      <c r="F51" s="4">
        <v>0.547449372180706</v>
      </c>
      <c r="G51" s="4">
        <f t="shared" si="2"/>
        <v>0.51160658111541668</v>
      </c>
      <c r="H51" s="4">
        <f t="shared" si="3"/>
        <v>0.13687613811399871</v>
      </c>
      <c r="I51" s="4">
        <f>C10</f>
        <v>7.9932435589846813</v>
      </c>
      <c r="J51" s="4">
        <v>1.3020018163382168</v>
      </c>
      <c r="K51" s="2" t="s">
        <v>58</v>
      </c>
      <c r="L51" s="37">
        <f t="shared" si="4"/>
        <v>0.93599512171246757</v>
      </c>
      <c r="M51" s="46"/>
      <c r="N51" s="16">
        <v>2.0048044473122632E-2</v>
      </c>
      <c r="O51" s="38" t="s">
        <v>64</v>
      </c>
      <c r="P51" s="2"/>
    </row>
    <row r="52" spans="2:16" x14ac:dyDescent="0.25">
      <c r="B52" t="s">
        <v>52</v>
      </c>
      <c r="C52" t="s">
        <v>7</v>
      </c>
      <c r="D52" s="4">
        <v>0.63101183712112996</v>
      </c>
      <c r="E52" s="4">
        <v>0.52938376283798005</v>
      </c>
      <c r="F52" s="4">
        <v>0.53381483983626599</v>
      </c>
      <c r="G52" s="4">
        <f t="shared" si="2"/>
        <v>0.56473681326512537</v>
      </c>
      <c r="H52" s="4">
        <f t="shared" si="3"/>
        <v>5.7438599401244725E-2</v>
      </c>
      <c r="I52" s="4">
        <f>D10</f>
        <v>10.358974687397781</v>
      </c>
      <c r="J52" s="4">
        <v>0.94081570978870221</v>
      </c>
      <c r="K52" s="2">
        <v>0.56568852011736792</v>
      </c>
      <c r="L52" s="37">
        <f t="shared" si="4"/>
        <v>0.94548332916073674</v>
      </c>
      <c r="M52" s="46"/>
      <c r="N52" s="16">
        <v>7.4337141716986294E-3</v>
      </c>
      <c r="O52" s="38" t="s">
        <v>64</v>
      </c>
      <c r="P52" s="2"/>
    </row>
    <row r="53" spans="2:16" x14ac:dyDescent="0.25">
      <c r="B53" t="s">
        <v>52</v>
      </c>
      <c r="C53" t="s">
        <v>8</v>
      </c>
      <c r="D53" s="4">
        <v>8.6196095637839214</v>
      </c>
      <c r="E53" s="4">
        <v>9.1321945275792</v>
      </c>
      <c r="F53" s="4">
        <v>8.0646610857672005</v>
      </c>
      <c r="G53" s="4">
        <f t="shared" si="2"/>
        <v>8.6054883923767722</v>
      </c>
      <c r="H53" s="4">
        <f t="shared" si="3"/>
        <v>0.53390679707058986</v>
      </c>
      <c r="I53" s="4">
        <f>E10</f>
        <v>8.9268942255231796</v>
      </c>
      <c r="J53" s="4">
        <v>0.97413881036530647</v>
      </c>
      <c r="K53" s="2" t="s">
        <v>58</v>
      </c>
      <c r="L53" s="16">
        <f t="shared" si="4"/>
        <v>3.6004216587160354E-2</v>
      </c>
      <c r="M53" s="46">
        <f t="shared" ref="M53" si="7">L53</f>
        <v>3.6004216587160354E-2</v>
      </c>
      <c r="N53" s="16">
        <v>0.12100869920914439</v>
      </c>
      <c r="O53" s="2"/>
      <c r="P53" s="2"/>
    </row>
    <row r="54" spans="2:16" x14ac:dyDescent="0.25">
      <c r="B54" t="s">
        <v>52</v>
      </c>
      <c r="C54" t="s">
        <v>9</v>
      </c>
      <c r="D54" s="4">
        <v>0.21414843533496597</v>
      </c>
      <c r="E54" s="4">
        <v>0.47710791049916201</v>
      </c>
      <c r="F54" s="4">
        <v>0.53498613329702804</v>
      </c>
      <c r="G54" s="4">
        <f t="shared" si="2"/>
        <v>0.40874749304371871</v>
      </c>
      <c r="H54" s="4">
        <f t="shared" si="3"/>
        <v>0.17099434819435014</v>
      </c>
      <c r="I54" s="4">
        <f>F10</f>
        <v>9.9718130332929</v>
      </c>
      <c r="J54" s="4">
        <v>1.0523456173847112</v>
      </c>
      <c r="K54" s="2">
        <v>1.8692905198234837</v>
      </c>
      <c r="L54" s="37">
        <f t="shared" si="4"/>
        <v>0.95900971150591841</v>
      </c>
      <c r="M54" s="46"/>
      <c r="N54" s="16">
        <v>1.7684977545125619E-2</v>
      </c>
      <c r="O54" s="38" t="s">
        <v>64</v>
      </c>
      <c r="P54" s="2"/>
    </row>
    <row r="55" spans="2:16" x14ac:dyDescent="0.25">
      <c r="B55" t="s">
        <v>52</v>
      </c>
      <c r="C55" t="s">
        <v>10</v>
      </c>
      <c r="D55" s="4">
        <v>9.1035377997776195</v>
      </c>
      <c r="E55" s="4">
        <v>8.4837638542093199</v>
      </c>
      <c r="F55" s="4">
        <v>9.1765829513154014</v>
      </c>
      <c r="G55" s="4">
        <f t="shared" si="2"/>
        <v>8.9212948684341153</v>
      </c>
      <c r="H55" s="4">
        <f t="shared" si="3"/>
        <v>0.38066906867675343</v>
      </c>
      <c r="I55" s="4">
        <f>G10</f>
        <v>9.2849929954475989</v>
      </c>
      <c r="J55" s="4">
        <v>1.5275191475534649</v>
      </c>
      <c r="K55" s="2" t="s">
        <v>58</v>
      </c>
      <c r="L55" s="16">
        <f t="shared" si="4"/>
        <v>3.917053326715525E-2</v>
      </c>
      <c r="M55" s="46">
        <f t="shared" ref="M55:M57" si="8">L55</f>
        <v>3.917053326715525E-2</v>
      </c>
      <c r="N55" s="16">
        <v>0.16330098063770759</v>
      </c>
      <c r="O55" s="2"/>
      <c r="P55" s="2"/>
    </row>
    <row r="56" spans="2:16" x14ac:dyDescent="0.25">
      <c r="B56" t="s">
        <v>52</v>
      </c>
      <c r="C56" t="s">
        <v>17</v>
      </c>
      <c r="D56" s="4">
        <v>7.4753895157016794</v>
      </c>
      <c r="E56" s="4">
        <v>8.6972174465992591</v>
      </c>
      <c r="F56" s="4">
        <v>10.67237813631974</v>
      </c>
      <c r="G56" s="4">
        <f t="shared" si="2"/>
        <v>8.9483283662068924</v>
      </c>
      <c r="H56" s="4">
        <f t="shared" si="3"/>
        <v>1.6132193218995243</v>
      </c>
      <c r="I56" s="4">
        <f>H10</f>
        <v>10.766398211144541</v>
      </c>
      <c r="J56" s="4">
        <v>1.4319890762040695</v>
      </c>
      <c r="K56" s="2" t="s">
        <v>58</v>
      </c>
      <c r="L56" s="16">
        <f t="shared" si="4"/>
        <v>0.16886518678602502</v>
      </c>
      <c r="M56" s="46">
        <f t="shared" si="8"/>
        <v>0.16886518678602502</v>
      </c>
      <c r="N56" s="16">
        <v>0.18620370463343386</v>
      </c>
      <c r="O56" s="2"/>
      <c r="P56" s="2"/>
    </row>
    <row r="57" spans="2:16" x14ac:dyDescent="0.25">
      <c r="B57" t="s">
        <v>52</v>
      </c>
      <c r="C57" t="s">
        <v>11</v>
      </c>
      <c r="D57" s="4">
        <v>9.0582592176159604</v>
      </c>
      <c r="E57" s="4">
        <v>9.9290278811375803</v>
      </c>
      <c r="F57" s="4">
        <v>9.3443926526495815</v>
      </c>
      <c r="G57" s="4">
        <f t="shared" si="2"/>
        <v>9.443893250467708</v>
      </c>
      <c r="H57" s="4">
        <f t="shared" si="3"/>
        <v>0.44382968925865057</v>
      </c>
      <c r="I57" s="4">
        <f>I10</f>
        <v>11.282937699183659</v>
      </c>
      <c r="J57" s="4">
        <v>1.6266888056934019</v>
      </c>
      <c r="K57" s="2" t="s">
        <v>58</v>
      </c>
      <c r="L57" s="16">
        <f t="shared" si="4"/>
        <v>0.16299340630490311</v>
      </c>
      <c r="M57" s="46">
        <f t="shared" si="8"/>
        <v>0.16299340630490311</v>
      </c>
      <c r="N57" s="16">
        <v>0.12692278358478726</v>
      </c>
      <c r="O57" s="2"/>
      <c r="P57" s="2"/>
    </row>
    <row r="58" spans="2:16" x14ac:dyDescent="0.25">
      <c r="B58" t="s">
        <v>53</v>
      </c>
      <c r="C58" t="s">
        <v>6</v>
      </c>
      <c r="D58" s="4">
        <v>4.1413611950244409</v>
      </c>
      <c r="E58" s="4">
        <v>4.0898487316924408</v>
      </c>
      <c r="F58" s="4">
        <v>3.4689053419946196</v>
      </c>
      <c r="G58" s="4">
        <f t="shared" si="2"/>
        <v>3.9000384229038345</v>
      </c>
      <c r="H58" s="4">
        <f t="shared" si="3"/>
        <v>0.37425951365374255</v>
      </c>
      <c r="I58" s="4">
        <f>C11</f>
        <v>8.6602181845254602</v>
      </c>
      <c r="J58" s="4">
        <v>1.410643842256404</v>
      </c>
      <c r="K58" s="2" t="s">
        <v>58</v>
      </c>
      <c r="L58" s="37">
        <f t="shared" si="4"/>
        <v>0.54966048893864694</v>
      </c>
      <c r="M58" s="46"/>
      <c r="N58" s="16">
        <v>8.5138393452625777E-2</v>
      </c>
      <c r="O58" s="38" t="s">
        <v>64</v>
      </c>
      <c r="P58" s="2"/>
    </row>
    <row r="59" spans="2:16" x14ac:dyDescent="0.25">
      <c r="B59" t="s">
        <v>53</v>
      </c>
      <c r="C59" t="s">
        <v>7</v>
      </c>
      <c r="D59" s="4">
        <v>2.5230457553901404</v>
      </c>
      <c r="E59" s="4">
        <v>3.2758255298854801</v>
      </c>
      <c r="F59" s="4">
        <v>3.7669892579273405</v>
      </c>
      <c r="G59" s="4">
        <f t="shared" si="2"/>
        <v>3.1886201810676535</v>
      </c>
      <c r="H59" s="4">
        <f t="shared" si="3"/>
        <v>0.6265400538057857</v>
      </c>
      <c r="I59" s="4">
        <f>D11</f>
        <v>9.5602881825529593</v>
      </c>
      <c r="J59" s="4">
        <v>0.86827795063495361</v>
      </c>
      <c r="K59" s="2" t="s">
        <v>58</v>
      </c>
      <c r="L59" s="37">
        <f t="shared" si="4"/>
        <v>0.6664723782190245</v>
      </c>
      <c r="M59" s="46"/>
      <c r="N59" s="16">
        <v>7.2197619332465129E-2</v>
      </c>
      <c r="O59" s="38" t="s">
        <v>64</v>
      </c>
      <c r="P59" s="2"/>
    </row>
    <row r="60" spans="2:16" x14ac:dyDescent="0.25">
      <c r="B60" t="s">
        <v>53</v>
      </c>
      <c r="C60" t="s">
        <v>8</v>
      </c>
      <c r="D60" s="4">
        <v>11.310289115609519</v>
      </c>
      <c r="E60" s="4">
        <v>9.7263580921854587</v>
      </c>
      <c r="F60" s="4">
        <v>9.8551277291657211</v>
      </c>
      <c r="G60" s="4">
        <f t="shared" si="2"/>
        <v>10.297258312320233</v>
      </c>
      <c r="H60" s="4">
        <f t="shared" si="3"/>
        <v>0.87966980234728398</v>
      </c>
      <c r="I60" s="4">
        <f>E11</f>
        <v>9.8923356538659206</v>
      </c>
      <c r="J60" s="4">
        <v>1.0794916845815417</v>
      </c>
      <c r="K60" s="2" t="s">
        <v>58</v>
      </c>
      <c r="L60" s="36">
        <f t="shared" si="4"/>
        <v>-4.0932967968597911E-2</v>
      </c>
      <c r="M60" s="46">
        <v>0</v>
      </c>
      <c r="N60" s="16">
        <v>0.14425816686691462</v>
      </c>
      <c r="O60" s="38" t="s">
        <v>63</v>
      </c>
      <c r="P60" s="2"/>
    </row>
    <row r="61" spans="2:16" x14ac:dyDescent="0.25">
      <c r="B61" t="s">
        <v>53</v>
      </c>
      <c r="C61" t="s">
        <v>9</v>
      </c>
      <c r="D61" s="4">
        <v>0.509927542082666</v>
      </c>
      <c r="E61" s="4">
        <v>3.7383537782958203</v>
      </c>
      <c r="F61" s="4">
        <v>2.8928922860547206</v>
      </c>
      <c r="G61" s="4">
        <f t="shared" si="2"/>
        <v>2.380391202144402</v>
      </c>
      <c r="H61" s="4">
        <f t="shared" si="3"/>
        <v>1.6741197721263246</v>
      </c>
      <c r="I61" s="4">
        <f>F11</f>
        <v>9.8845953512180795</v>
      </c>
      <c r="J61" s="4">
        <v>1.0431413588227572</v>
      </c>
      <c r="K61" s="2" t="s">
        <v>58</v>
      </c>
      <c r="L61" s="37">
        <f t="shared" si="4"/>
        <v>0.75918172494020542</v>
      </c>
      <c r="M61" s="46"/>
      <c r="N61" s="16">
        <v>0.17126266464157835</v>
      </c>
      <c r="O61" s="38" t="s">
        <v>64</v>
      </c>
      <c r="P61" s="2"/>
    </row>
    <row r="62" spans="2:16" x14ac:dyDescent="0.25">
      <c r="B62" t="s">
        <v>53</v>
      </c>
      <c r="C62" t="s">
        <v>10</v>
      </c>
      <c r="D62" s="4">
        <v>8.9125546892750211</v>
      </c>
      <c r="E62" s="4">
        <v>8.5166581823213203</v>
      </c>
      <c r="F62" s="4">
        <v>9.8534676220929001</v>
      </c>
      <c r="G62" s="4">
        <f t="shared" si="2"/>
        <v>9.0942268312297472</v>
      </c>
      <c r="H62" s="4">
        <f t="shared" si="3"/>
        <v>0.68667200681068596</v>
      </c>
      <c r="I62" s="4">
        <f>G11</f>
        <v>9.3759578410894004</v>
      </c>
      <c r="J62" s="4">
        <v>1.5424842146827804</v>
      </c>
      <c r="K62" s="2" t="s">
        <v>58</v>
      </c>
      <c r="L62" s="16">
        <f t="shared" si="4"/>
        <v>3.0048237698445002E-2</v>
      </c>
      <c r="M62" s="46">
        <f t="shared" ref="M62:M72" si="9">L62</f>
        <v>3.0048237698445002E-2</v>
      </c>
      <c r="N62" s="16">
        <v>0.17557558736343762</v>
      </c>
      <c r="O62" s="2"/>
      <c r="P62" s="2"/>
    </row>
    <row r="63" spans="2:16" x14ac:dyDescent="0.25">
      <c r="B63" t="s">
        <v>53</v>
      </c>
      <c r="C63" t="s">
        <v>17</v>
      </c>
      <c r="D63" s="4">
        <v>7.8511458092166206</v>
      </c>
      <c r="E63" s="4">
        <v>8.8955070857114205</v>
      </c>
      <c r="F63" s="4">
        <v>9.5604903112741404</v>
      </c>
      <c r="G63" s="4">
        <f t="shared" si="2"/>
        <v>8.7690477354007275</v>
      </c>
      <c r="H63" s="4">
        <f t="shared" si="3"/>
        <v>0.86166039257895544</v>
      </c>
      <c r="I63" s="4">
        <f>H11</f>
        <v>10.27027194493586</v>
      </c>
      <c r="J63" s="4">
        <v>1.3660016048421666</v>
      </c>
      <c r="K63" s="2" t="s">
        <v>58</v>
      </c>
      <c r="L63" s="16">
        <f t="shared" si="4"/>
        <v>0.14617180709371258</v>
      </c>
      <c r="M63" s="46">
        <f t="shared" si="9"/>
        <v>0.14617180709371258</v>
      </c>
      <c r="N63" s="16">
        <v>0.14119378607079189</v>
      </c>
      <c r="O63" s="2"/>
      <c r="P63" s="2"/>
    </row>
    <row r="64" spans="2:16" x14ac:dyDescent="0.25">
      <c r="B64" t="s">
        <v>53</v>
      </c>
      <c r="C64" t="s">
        <v>11</v>
      </c>
      <c r="D64" s="4">
        <v>9.4789896670295999</v>
      </c>
      <c r="E64" s="4">
        <v>8.6828126110207595</v>
      </c>
      <c r="F64" s="4">
        <v>9.8758701158302991</v>
      </c>
      <c r="G64" s="4">
        <f t="shared" si="2"/>
        <v>9.3458907979602195</v>
      </c>
      <c r="H64" s="4">
        <f t="shared" si="3"/>
        <v>0.60756319354965227</v>
      </c>
      <c r="I64" s="4">
        <f>I11</f>
        <v>10.48860280872794</v>
      </c>
      <c r="J64" s="4">
        <v>1.5121675959937773</v>
      </c>
      <c r="K64" s="2" t="s">
        <v>58</v>
      </c>
      <c r="L64" s="16">
        <f t="shared" si="4"/>
        <v>0.10894797253804189</v>
      </c>
      <c r="M64" s="46">
        <f t="shared" si="9"/>
        <v>0.10894797253804189</v>
      </c>
      <c r="N64" s="16">
        <v>0.1409209786087173</v>
      </c>
      <c r="O64" s="2"/>
      <c r="P64" s="2"/>
    </row>
    <row r="65" spans="2:16" x14ac:dyDescent="0.25">
      <c r="B65" t="s">
        <v>15</v>
      </c>
      <c r="C65" t="s">
        <v>6</v>
      </c>
      <c r="D65" s="4">
        <v>3.0029146199505399</v>
      </c>
      <c r="E65" s="4">
        <v>3.5202632595884</v>
      </c>
      <c r="F65" s="4">
        <v>3.9052340726195598</v>
      </c>
      <c r="G65" s="4">
        <f t="shared" si="2"/>
        <v>3.4761373173861667</v>
      </c>
      <c r="H65" s="4">
        <f t="shared" si="3"/>
        <v>0.45277524529025837</v>
      </c>
      <c r="I65" s="4">
        <f>C12</f>
        <v>10.891862517662004</v>
      </c>
      <c r="J65" s="4">
        <v>1.7741514663796134</v>
      </c>
      <c r="K65" s="2" t="s">
        <v>58</v>
      </c>
      <c r="L65" s="16">
        <f t="shared" si="4"/>
        <v>0.6808500555575927</v>
      </c>
      <c r="M65" s="46">
        <f t="shared" si="9"/>
        <v>0.6808500555575927</v>
      </c>
      <c r="N65" s="16">
        <v>6.6562562049443386E-2</v>
      </c>
      <c r="O65" s="2"/>
      <c r="P65" s="2"/>
    </row>
    <row r="66" spans="2:16" x14ac:dyDescent="0.25">
      <c r="B66" t="s">
        <v>15</v>
      </c>
      <c r="C66" t="s">
        <v>7</v>
      </c>
      <c r="D66" s="4"/>
      <c r="E66" s="4">
        <v>5.0826109375631603</v>
      </c>
      <c r="F66" s="4">
        <v>5.3114373121561593</v>
      </c>
      <c r="G66" s="4">
        <f t="shared" si="2"/>
        <v>5.1970241248596594</v>
      </c>
      <c r="H66" s="4">
        <f t="shared" si="3"/>
        <v>0.16180468118904273</v>
      </c>
      <c r="I66" s="4">
        <f>D12</f>
        <v>9.2585298240998206</v>
      </c>
      <c r="J66" s="4">
        <v>0.84087185951493759</v>
      </c>
      <c r="K66" s="2" t="s">
        <v>58</v>
      </c>
      <c r="L66" s="16">
        <f t="shared" si="4"/>
        <v>0.4386771740658133</v>
      </c>
      <c r="M66" s="46">
        <f t="shared" si="9"/>
        <v>0.4386771740658133</v>
      </c>
      <c r="N66" s="16">
        <v>5.389238119776061E-2</v>
      </c>
      <c r="O66" s="2"/>
      <c r="P66" s="2"/>
    </row>
    <row r="67" spans="2:16" x14ac:dyDescent="0.25">
      <c r="B67" t="s">
        <v>15</v>
      </c>
      <c r="C67" t="s">
        <v>8</v>
      </c>
      <c r="D67" s="4">
        <v>4.9277938942431598</v>
      </c>
      <c r="E67" s="4">
        <v>3.42265475672232</v>
      </c>
      <c r="F67" s="4">
        <v>4.9568542541755001</v>
      </c>
      <c r="G67" s="4">
        <f t="shared" si="2"/>
        <v>4.435767635046993</v>
      </c>
      <c r="H67" s="4">
        <f t="shared" si="3"/>
        <v>0.87750179732028777</v>
      </c>
      <c r="I67" s="4">
        <f>E12</f>
        <v>8.3144071653976894</v>
      </c>
      <c r="J67" s="4">
        <v>0.90730174463544777</v>
      </c>
      <c r="K67" s="2">
        <v>0.78184623583201207</v>
      </c>
      <c r="L67" s="16">
        <f t="shared" si="4"/>
        <v>0.46649622194262308</v>
      </c>
      <c r="M67" s="46">
        <f t="shared" si="9"/>
        <v>0.46649622194262308</v>
      </c>
      <c r="N67" s="16">
        <v>0.12053223220809342</v>
      </c>
      <c r="O67" s="2"/>
      <c r="P67" s="2"/>
    </row>
    <row r="68" spans="2:16" x14ac:dyDescent="0.25">
      <c r="B68" t="s">
        <v>15</v>
      </c>
      <c r="C68" t="s">
        <v>9</v>
      </c>
      <c r="D68" s="4">
        <v>3.8912966896359795</v>
      </c>
      <c r="E68" s="4">
        <v>3.3790578447122597</v>
      </c>
      <c r="F68" s="4">
        <v>3.98838386496098</v>
      </c>
      <c r="G68" s="4">
        <f t="shared" si="2"/>
        <v>3.75291279976974</v>
      </c>
      <c r="H68" s="4">
        <f t="shared" si="3"/>
        <v>0.32738681321781987</v>
      </c>
      <c r="I68" s="4">
        <f>F12</f>
        <v>9.8962157232156009</v>
      </c>
      <c r="J68" s="4">
        <v>1.0443676802051522</v>
      </c>
      <c r="K68" s="2" t="s">
        <v>58</v>
      </c>
      <c r="L68" s="16">
        <f t="shared" si="4"/>
        <v>0.62077293940089073</v>
      </c>
      <c r="M68" s="46">
        <f t="shared" si="9"/>
        <v>0.62077293940089073</v>
      </c>
      <c r="N68" s="16">
        <v>5.192367930745416E-2</v>
      </c>
      <c r="O68" s="2"/>
      <c r="P68" s="2"/>
    </row>
    <row r="69" spans="2:16" x14ac:dyDescent="0.25">
      <c r="B69" t="s">
        <v>15</v>
      </c>
      <c r="C69" t="s">
        <v>10</v>
      </c>
      <c r="D69" s="4">
        <v>0.48964269937029797</v>
      </c>
      <c r="E69" s="4">
        <v>0.83366406228103818</v>
      </c>
      <c r="F69" s="4">
        <v>1.4588190561705421</v>
      </c>
      <c r="G69" s="4">
        <f t="shared" si="2"/>
        <v>0.9273752726072928</v>
      </c>
      <c r="H69" s="4">
        <f t="shared" si="3"/>
        <v>0.49133699825146177</v>
      </c>
      <c r="I69" s="4">
        <f>G12</f>
        <v>13.0488400901041</v>
      </c>
      <c r="J69" s="4">
        <v>2.1467278543742641</v>
      </c>
      <c r="K69" s="2" t="s">
        <v>58</v>
      </c>
      <c r="L69" s="16">
        <f t="shared" si="4"/>
        <v>0.92893044391657542</v>
      </c>
      <c r="M69" s="46">
        <f t="shared" si="9"/>
        <v>0.92893044391657542</v>
      </c>
      <c r="N69" s="16">
        <v>3.9427189421537917E-2</v>
      </c>
      <c r="O69" s="2"/>
      <c r="P69" s="2"/>
    </row>
    <row r="70" spans="2:16" x14ac:dyDescent="0.25">
      <c r="B70" t="s">
        <v>15</v>
      </c>
      <c r="C70" t="s">
        <v>17</v>
      </c>
      <c r="D70" s="4">
        <v>5.3555723115881211</v>
      </c>
      <c r="E70" s="4">
        <v>3.2935521681777402</v>
      </c>
      <c r="F70" s="4">
        <v>3.6967685477633596</v>
      </c>
      <c r="G70" s="4">
        <f t="shared" si="2"/>
        <v>4.1152976758430739</v>
      </c>
      <c r="H70" s="4">
        <f t="shared" si="3"/>
        <v>1.0928662961432709</v>
      </c>
      <c r="I70" s="4">
        <f>H12</f>
        <v>9.5778733037769204</v>
      </c>
      <c r="J70" s="4">
        <v>1.2739088481863881</v>
      </c>
      <c r="K70" s="2" t="s">
        <v>58</v>
      </c>
      <c r="L70" s="16">
        <f t="shared" si="4"/>
        <v>0.57033283430255288</v>
      </c>
      <c r="M70" s="46">
        <f t="shared" si="9"/>
        <v>0.57033283430255288</v>
      </c>
      <c r="N70" s="16">
        <v>0.12761444803430558</v>
      </c>
      <c r="O70" s="2"/>
      <c r="P70" s="2"/>
    </row>
    <row r="71" spans="2:16" x14ac:dyDescent="0.25">
      <c r="B71" t="s">
        <v>15</v>
      </c>
      <c r="C71" t="s">
        <v>11</v>
      </c>
      <c r="D71" s="4">
        <v>4.46227644681312</v>
      </c>
      <c r="E71" s="4">
        <v>4.9395561286780199</v>
      </c>
      <c r="F71" s="4">
        <v>4.4248203915394795</v>
      </c>
      <c r="G71" s="4">
        <f t="shared" si="2"/>
        <v>4.6088843223435392</v>
      </c>
      <c r="H71" s="4">
        <f t="shared" si="3"/>
        <v>0.28698191867702472</v>
      </c>
      <c r="I71" s="4">
        <f>I12</f>
        <v>10.997611433222842</v>
      </c>
      <c r="J71" s="4">
        <v>1.5855526180104422</v>
      </c>
      <c r="K71" s="2" t="s">
        <v>58</v>
      </c>
      <c r="L71" s="16">
        <f t="shared" si="4"/>
        <v>0.58091951599412806</v>
      </c>
      <c r="M71" s="46">
        <f t="shared" si="9"/>
        <v>0.58091951599412806</v>
      </c>
      <c r="N71" s="16">
        <v>6.5814171042312297E-2</v>
      </c>
      <c r="O71" s="2"/>
      <c r="P71" s="2"/>
    </row>
    <row r="72" spans="2:16" x14ac:dyDescent="0.25">
      <c r="B72" t="s">
        <v>16</v>
      </c>
      <c r="C72" t="s">
        <v>6</v>
      </c>
      <c r="D72" s="4">
        <v>10.423449100645263</v>
      </c>
      <c r="E72" s="4">
        <v>10.16612198405792</v>
      </c>
      <c r="F72" s="4">
        <v>8.1848759386468402</v>
      </c>
      <c r="G72" s="4">
        <f t="shared" si="2"/>
        <v>9.5914823411166736</v>
      </c>
      <c r="H72" s="4">
        <f t="shared" si="3"/>
        <v>1.2249328511533346</v>
      </c>
      <c r="I72" s="4">
        <f>C13</f>
        <v>10.439758517955301</v>
      </c>
      <c r="J72" s="4">
        <v>1.7005092428631978</v>
      </c>
      <c r="K72" s="2" t="s">
        <v>58</v>
      </c>
      <c r="L72" s="16">
        <f t="shared" si="4"/>
        <v>8.1254386811694945E-2</v>
      </c>
      <c r="M72" s="46">
        <f t="shared" si="9"/>
        <v>8.1254386811694945E-2</v>
      </c>
      <c r="N72" s="16">
        <v>0.19016569776513606</v>
      </c>
      <c r="O72" s="2"/>
      <c r="P72" s="2"/>
    </row>
    <row r="73" spans="2:16" x14ac:dyDescent="0.25">
      <c r="B73" t="s">
        <v>16</v>
      </c>
      <c r="C73" t="s">
        <v>7</v>
      </c>
      <c r="D73" s="4">
        <v>11.333299295440399</v>
      </c>
      <c r="E73" s="4">
        <v>10.786237253995418</v>
      </c>
      <c r="F73" s="4"/>
      <c r="G73" s="4">
        <f t="shared" si="2"/>
        <v>11.059768274717909</v>
      </c>
      <c r="H73" s="4">
        <f t="shared" si="3"/>
        <v>0.38683127923550226</v>
      </c>
      <c r="I73" s="4">
        <f>D13</f>
        <v>9.3000000000000007</v>
      </c>
      <c r="J73" s="4">
        <v>0.84463823545000527</v>
      </c>
      <c r="K73" s="2" t="s">
        <v>58</v>
      </c>
      <c r="L73" s="36">
        <f t="shared" si="4"/>
        <v>-0.18922239513095795</v>
      </c>
      <c r="M73" s="46">
        <v>0</v>
      </c>
      <c r="N73" s="16">
        <v>0.1157392785033043</v>
      </c>
      <c r="O73" s="38" t="s">
        <v>63</v>
      </c>
      <c r="P73" s="2"/>
    </row>
    <row r="74" spans="2:16" x14ac:dyDescent="0.25">
      <c r="B74" t="s">
        <v>16</v>
      </c>
      <c r="C74" t="s">
        <v>8</v>
      </c>
      <c r="D74" s="4">
        <v>11.102332895080938</v>
      </c>
      <c r="E74" s="4">
        <v>10.745329367163599</v>
      </c>
      <c r="F74" s="4">
        <v>10.966895432388482</v>
      </c>
      <c r="G74" s="4">
        <f t="shared" si="2"/>
        <v>10.938185898211005</v>
      </c>
      <c r="H74" s="4">
        <f t="shared" si="3"/>
        <v>0.1802250197693768</v>
      </c>
      <c r="I74" s="4">
        <f>E13</f>
        <v>9.939113027360639</v>
      </c>
      <c r="J74" s="4">
        <v>1.0845962208084721</v>
      </c>
      <c r="K74" s="2" t="s">
        <v>58</v>
      </c>
      <c r="L74" s="36">
        <f t="shared" si="4"/>
        <v>-0.10051931878630338</v>
      </c>
      <c r="M74" s="46">
        <v>0</v>
      </c>
      <c r="N74" s="16">
        <v>0.12145435286403987</v>
      </c>
      <c r="O74" s="38" t="s">
        <v>63</v>
      </c>
      <c r="P74" s="2"/>
    </row>
    <row r="75" spans="2:16" x14ac:dyDescent="0.25">
      <c r="B75" t="s">
        <v>16</v>
      </c>
      <c r="C75" t="s">
        <v>9</v>
      </c>
      <c r="D75" s="4">
        <v>8.7633733284612418</v>
      </c>
      <c r="E75" s="4">
        <v>8.0915549937188391</v>
      </c>
      <c r="F75" s="4">
        <v>8.8722023466050608</v>
      </c>
      <c r="G75" s="4">
        <f t="shared" si="2"/>
        <v>8.5757102229283806</v>
      </c>
      <c r="H75" s="4">
        <f t="shared" si="3"/>
        <v>0.4228068746789066</v>
      </c>
      <c r="I75" s="4">
        <f>F13</f>
        <v>9.4333883105084411</v>
      </c>
      <c r="J75" s="4">
        <v>0.99552456634594155</v>
      </c>
      <c r="K75" s="2" t="s">
        <v>58</v>
      </c>
      <c r="L75" s="16">
        <f t="shared" si="4"/>
        <v>9.0919408737223262E-2</v>
      </c>
      <c r="M75" s="46">
        <f t="shared" si="4"/>
        <v>0.57529237452088888</v>
      </c>
      <c r="N75" s="16">
        <v>0.10589044048447058</v>
      </c>
      <c r="O75" s="2"/>
      <c r="P75" s="2"/>
    </row>
    <row r="76" spans="2:16" x14ac:dyDescent="0.25">
      <c r="B76" t="s">
        <v>16</v>
      </c>
      <c r="C76" t="s">
        <v>10</v>
      </c>
      <c r="D76" s="4">
        <v>6.6895577352403395</v>
      </c>
      <c r="E76" s="4">
        <v>6.6937279088142612</v>
      </c>
      <c r="F76" s="4">
        <v>7.6108061323879204</v>
      </c>
      <c r="G76" s="4">
        <f t="shared" si="2"/>
        <v>6.998030592147507</v>
      </c>
      <c r="H76" s="4">
        <f t="shared" si="3"/>
        <v>0.53068328089794481</v>
      </c>
      <c r="I76" s="4">
        <f>G13</f>
        <v>8.0831480580164801</v>
      </c>
      <c r="J76" s="4">
        <v>1.3297978186072463</v>
      </c>
      <c r="K76" s="2" t="s">
        <v>58</v>
      </c>
      <c r="L76" s="16">
        <f t="shared" si="4"/>
        <v>0.13424441295403533</v>
      </c>
      <c r="M76" s="46">
        <f t="shared" si="4"/>
        <v>0.60092934920456409</v>
      </c>
      <c r="N76" s="16">
        <v>0.15683279454931645</v>
      </c>
      <c r="O76" s="2"/>
      <c r="P76" s="2"/>
    </row>
    <row r="77" spans="2:16" x14ac:dyDescent="0.25">
      <c r="B77" t="s">
        <v>16</v>
      </c>
      <c r="C77" t="s">
        <v>17</v>
      </c>
      <c r="D77" s="4">
        <v>7.3325077983130011</v>
      </c>
      <c r="E77" s="4">
        <v>8.9270200475249606</v>
      </c>
      <c r="F77" s="4">
        <v>7.5983170994413003</v>
      </c>
      <c r="G77" s="4">
        <f t="shared" si="2"/>
        <v>7.952614981759754</v>
      </c>
      <c r="H77" s="4">
        <f t="shared" si="3"/>
        <v>0.85426141799992994</v>
      </c>
      <c r="I77" s="4">
        <f>H13</f>
        <v>9.4333883105084411</v>
      </c>
      <c r="J77" s="4">
        <v>1.2546915641905469</v>
      </c>
      <c r="K77" s="2" t="s">
        <v>58</v>
      </c>
      <c r="L77" s="16">
        <f t="shared" si="4"/>
        <v>0.15697152285135563</v>
      </c>
      <c r="M77" s="46">
        <f t="shared" si="4"/>
        <v>0.31914628074267071</v>
      </c>
      <c r="N77" s="16">
        <v>0.14412893515711406</v>
      </c>
      <c r="O77" s="2"/>
      <c r="P77" s="2"/>
    </row>
    <row r="78" spans="2:16" x14ac:dyDescent="0.25">
      <c r="B78" t="s">
        <v>16</v>
      </c>
      <c r="C78" t="s">
        <v>11</v>
      </c>
      <c r="D78" s="4">
        <v>7.6345028974164393</v>
      </c>
      <c r="E78" s="4">
        <v>9.1181035975079805</v>
      </c>
      <c r="F78" s="4">
        <v>9.8159934046980606</v>
      </c>
      <c r="G78" s="4">
        <f t="shared" si="2"/>
        <v>8.856199966540828</v>
      </c>
      <c r="H78" s="4">
        <f t="shared" si="3"/>
        <v>1.1140782478243025</v>
      </c>
      <c r="I78" s="4">
        <f>I13</f>
        <v>11.682564564499542</v>
      </c>
      <c r="J78" s="4">
        <v>1.6843039911703832</v>
      </c>
      <c r="K78" s="2" t="s">
        <v>58</v>
      </c>
      <c r="L78" s="16">
        <f t="shared" si="4"/>
        <v>0.24193015004148533</v>
      </c>
      <c r="M78" s="46">
        <f t="shared" si="4"/>
        <v>0.33855274720915685</v>
      </c>
      <c r="N78" s="16">
        <v>0.14504797540700412</v>
      </c>
      <c r="O78" s="2"/>
      <c r="P78" s="2"/>
    </row>
    <row r="79" spans="2:16" x14ac:dyDescent="0.2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</sheetData>
  <mergeCells count="2">
    <mergeCell ref="B2:I2"/>
    <mergeCell ref="B19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1"/>
  <sheetViews>
    <sheetView workbookViewId="0">
      <selection activeCell="N8" sqref="N8"/>
    </sheetView>
  </sheetViews>
  <sheetFormatPr defaultRowHeight="15" x14ac:dyDescent="0.25"/>
  <cols>
    <col min="2" max="2" width="18.140625" customWidth="1"/>
    <col min="3" max="3" width="14.140625" bestFit="1" customWidth="1"/>
    <col min="4" max="5" width="10.5703125" bestFit="1" customWidth="1"/>
    <col min="6" max="6" width="11.140625" bestFit="1" customWidth="1"/>
    <col min="7" max="7" width="10.5703125" bestFit="1" customWidth="1"/>
    <col min="8" max="8" width="12.42578125" bestFit="1" customWidth="1"/>
    <col min="9" max="9" width="10.5703125" bestFit="1" customWidth="1"/>
    <col min="14" max="14" width="11.140625" bestFit="1" customWidth="1"/>
    <col min="15" max="15" width="38" bestFit="1" customWidth="1"/>
  </cols>
  <sheetData>
    <row r="2" spans="1:20" x14ac:dyDescent="0.25">
      <c r="A2" s="22"/>
      <c r="B2" s="44" t="s">
        <v>65</v>
      </c>
      <c r="C2" s="44"/>
      <c r="D2" s="44"/>
      <c r="E2" s="44"/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30"/>
      <c r="K3" s="30"/>
      <c r="L3" s="30"/>
      <c r="M3" s="30"/>
      <c r="N3" s="30"/>
      <c r="O3" s="30"/>
      <c r="P3" s="30"/>
      <c r="Q3" s="31"/>
      <c r="R3" s="31"/>
      <c r="S3" s="22"/>
      <c r="T3" s="22"/>
    </row>
    <row r="4" spans="1:20" x14ac:dyDescent="0.25">
      <c r="A4" s="22"/>
      <c r="B4" s="32" t="s">
        <v>47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17</v>
      </c>
      <c r="I4" s="34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22"/>
      <c r="B5" s="32"/>
      <c r="C5" s="33" t="s">
        <v>20</v>
      </c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5">
      <c r="A6" s="22"/>
      <c r="B6" s="32" t="s">
        <v>12</v>
      </c>
      <c r="C6" s="35">
        <v>2.2000000000000002</v>
      </c>
      <c r="D6" s="35">
        <v>2.4</v>
      </c>
      <c r="E6" s="35">
        <v>1.52</v>
      </c>
      <c r="F6" s="35">
        <v>2.6</v>
      </c>
      <c r="G6" s="35">
        <v>2</v>
      </c>
      <c r="H6" s="35">
        <v>2.4</v>
      </c>
      <c r="I6" s="35">
        <v>1.8329913319042299</v>
      </c>
    </row>
    <row r="7" spans="1:20" x14ac:dyDescent="0.25">
      <c r="A7" s="22"/>
      <c r="B7" s="32" t="s">
        <v>13</v>
      </c>
      <c r="C7" s="35">
        <v>1.3505319783401279</v>
      </c>
      <c r="D7" s="35">
        <v>2.2000000000000002</v>
      </c>
      <c r="E7" s="35">
        <v>1.7571573150063342</v>
      </c>
      <c r="F7" s="35">
        <v>1.2375346152585478</v>
      </c>
      <c r="G7" s="35">
        <v>2.2000000000000002</v>
      </c>
      <c r="H7" s="35">
        <v>2.6</v>
      </c>
      <c r="I7" s="35">
        <v>2.4</v>
      </c>
    </row>
    <row r="8" spans="1:20" x14ac:dyDescent="0.25">
      <c r="A8" s="22"/>
      <c r="B8" s="32" t="s">
        <v>14</v>
      </c>
      <c r="C8" s="35">
        <v>1.6423475048679326</v>
      </c>
      <c r="D8" s="35">
        <v>2.2000000000000002</v>
      </c>
      <c r="E8" s="35">
        <v>1.7996213228692091</v>
      </c>
      <c r="F8" s="35">
        <v>1.76707235331346</v>
      </c>
      <c r="G8" s="35">
        <v>2.2000000000000002</v>
      </c>
      <c r="H8" s="35">
        <v>2.2099668442802987</v>
      </c>
      <c r="I8" s="35">
        <v>2.4</v>
      </c>
    </row>
    <row r="9" spans="1:20" x14ac:dyDescent="0.25">
      <c r="A9" s="22"/>
      <c r="B9" s="32" t="s">
        <v>51</v>
      </c>
      <c r="C9" s="35">
        <v>1.6</v>
      </c>
      <c r="D9" s="35">
        <v>2</v>
      </c>
      <c r="E9" s="35">
        <v>2.2000000000000002</v>
      </c>
      <c r="F9" s="35">
        <v>1.5335669928516387</v>
      </c>
      <c r="G9" s="35">
        <v>2.4</v>
      </c>
      <c r="H9" s="35">
        <v>2</v>
      </c>
      <c r="I9" s="35">
        <v>2.2000000000000002</v>
      </c>
    </row>
    <row r="10" spans="1:20" x14ac:dyDescent="0.25">
      <c r="A10" s="22"/>
      <c r="B10" s="32" t="s">
        <v>52</v>
      </c>
      <c r="C10" s="35">
        <v>0.72</v>
      </c>
      <c r="D10" s="35">
        <v>0.84</v>
      </c>
      <c r="E10" s="35">
        <v>1.6600000000000001</v>
      </c>
      <c r="F10" s="35">
        <v>0.48</v>
      </c>
      <c r="G10" s="35">
        <v>1.62</v>
      </c>
      <c r="H10" s="35">
        <v>2</v>
      </c>
      <c r="I10" s="35">
        <v>1.68</v>
      </c>
    </row>
    <row r="11" spans="1:20" x14ac:dyDescent="0.25">
      <c r="A11" s="22"/>
      <c r="B11" s="32" t="s">
        <v>53</v>
      </c>
      <c r="C11" s="35">
        <v>0.46</v>
      </c>
      <c r="D11" s="35">
        <v>0.92</v>
      </c>
      <c r="E11" s="35">
        <v>0.57999999999999996</v>
      </c>
      <c r="F11" s="35">
        <v>0.3</v>
      </c>
      <c r="G11" s="35">
        <v>2.4</v>
      </c>
      <c r="H11" s="35">
        <v>1.72</v>
      </c>
      <c r="I11" s="35">
        <v>2.4</v>
      </c>
      <c r="Q11" s="22"/>
    </row>
    <row r="12" spans="1:20" x14ac:dyDescent="0.25">
      <c r="A12" s="22"/>
      <c r="B12" s="32" t="s">
        <v>15</v>
      </c>
      <c r="C12" s="35">
        <v>1.4</v>
      </c>
      <c r="D12" s="35">
        <v>1.74</v>
      </c>
      <c r="E12" s="35">
        <v>1.62</v>
      </c>
      <c r="F12" s="35">
        <v>2</v>
      </c>
      <c r="G12" s="35">
        <v>3</v>
      </c>
      <c r="H12" s="35">
        <v>2.16</v>
      </c>
      <c r="I12" s="35">
        <v>1.6600000000000001</v>
      </c>
      <c r="Q12" s="22"/>
      <c r="S12" s="22"/>
      <c r="T12" s="22"/>
    </row>
    <row r="13" spans="1:20" x14ac:dyDescent="0.25">
      <c r="A13" s="22"/>
      <c r="B13" s="32" t="s">
        <v>16</v>
      </c>
      <c r="C13" s="35">
        <v>1.8327603243133448</v>
      </c>
      <c r="D13" s="35">
        <v>2.6</v>
      </c>
      <c r="E13" s="35">
        <v>1.84</v>
      </c>
      <c r="F13" s="35">
        <v>1.8155964603105614</v>
      </c>
      <c r="G13" s="35">
        <v>2.2000000000000002</v>
      </c>
      <c r="H13" s="35">
        <v>2.2000000000000002</v>
      </c>
      <c r="I13" s="35">
        <v>1.9769427496328218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5" spans="1:20" x14ac:dyDescent="0.25">
      <c r="B15" s="32" t="s">
        <v>37</v>
      </c>
      <c r="C15" s="7">
        <f>AVERAGE(C6:C13)</f>
        <v>1.4007049759401757</v>
      </c>
      <c r="D15" s="7">
        <f t="shared" ref="D15:I15" si="0">AVERAGE(D6:D13)</f>
        <v>1.8625</v>
      </c>
      <c r="E15" s="7">
        <f t="shared" si="0"/>
        <v>1.622097329734443</v>
      </c>
      <c r="F15" s="7">
        <f t="shared" si="0"/>
        <v>1.4667213027167763</v>
      </c>
      <c r="G15" s="7">
        <f t="shared" si="0"/>
        <v>2.2525000000000004</v>
      </c>
      <c r="H15" s="7">
        <f t="shared" si="0"/>
        <v>2.1612458555350376</v>
      </c>
      <c r="I15" s="7">
        <f t="shared" si="0"/>
        <v>2.0687417601921312</v>
      </c>
    </row>
    <row r="16" spans="1:20" x14ac:dyDescent="0.25">
      <c r="B16" s="32" t="s">
        <v>54</v>
      </c>
      <c r="C16" s="7">
        <f>STDEV(C6:C13)</f>
        <v>0.57001966390315151</v>
      </c>
      <c r="D16" s="7">
        <f t="shared" ref="D16:I16" si="1">STDEV(D6:D13)</f>
        <v>0.65773963585253747</v>
      </c>
      <c r="E16" s="7">
        <f t="shared" si="1"/>
        <v>0.46736965461015562</v>
      </c>
      <c r="F16" s="7">
        <f t="shared" si="1"/>
        <v>0.77205512528192033</v>
      </c>
      <c r="G16" s="7">
        <f t="shared" si="1"/>
        <v>0.39176341257009922</v>
      </c>
      <c r="H16" s="7">
        <f t="shared" si="1"/>
        <v>0.26728376260853154</v>
      </c>
      <c r="I16" s="7">
        <f t="shared" si="1"/>
        <v>0.32262762596686878</v>
      </c>
    </row>
    <row r="17" spans="2:22" x14ac:dyDescent="0.25">
      <c r="B17" s="32"/>
    </row>
    <row r="19" spans="2:22" x14ac:dyDescent="0.25">
      <c r="B19" s="44" t="s">
        <v>66</v>
      </c>
      <c r="C19" s="44"/>
      <c r="D19" s="44"/>
      <c r="E19" s="44"/>
      <c r="F19" s="44"/>
      <c r="G19" s="44"/>
      <c r="H19" s="44"/>
      <c r="I19" s="44"/>
    </row>
    <row r="20" spans="2:22" x14ac:dyDescent="0.25">
      <c r="K20" t="s">
        <v>60</v>
      </c>
    </row>
    <row r="21" spans="2:22" ht="45" customHeight="1" x14ac:dyDescent="0.25">
      <c r="B21" t="s">
        <v>47</v>
      </c>
      <c r="C21" t="s">
        <v>31</v>
      </c>
      <c r="D21" s="2" t="s">
        <v>33</v>
      </c>
      <c r="E21" s="2" t="s">
        <v>34</v>
      </c>
      <c r="F21" s="2" t="s">
        <v>35</v>
      </c>
      <c r="G21" s="2" t="s">
        <v>48</v>
      </c>
      <c r="H21" s="2" t="s">
        <v>19</v>
      </c>
      <c r="I21" s="2" t="s">
        <v>57</v>
      </c>
      <c r="J21" s="2" t="s">
        <v>19</v>
      </c>
      <c r="K21" s="2" t="s">
        <v>49</v>
      </c>
      <c r="L21" s="2" t="s">
        <v>59</v>
      </c>
      <c r="M21" s="45" t="s">
        <v>67</v>
      </c>
      <c r="N21" s="2" t="s">
        <v>50</v>
      </c>
      <c r="O21" s="2" t="s">
        <v>62</v>
      </c>
    </row>
    <row r="22" spans="2:22" x14ac:dyDescent="0.25">
      <c r="D22" s="2" t="s">
        <v>20</v>
      </c>
      <c r="E22" s="2" t="s">
        <v>20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27</v>
      </c>
      <c r="M22" s="42" t="s">
        <v>27</v>
      </c>
      <c r="N22" s="2" t="s">
        <v>27</v>
      </c>
    </row>
    <row r="23" spans="2:22" x14ac:dyDescent="0.25">
      <c r="B23" t="s">
        <v>12</v>
      </c>
      <c r="C23" t="s">
        <v>6</v>
      </c>
      <c r="D23" s="4">
        <v>2</v>
      </c>
      <c r="E23" s="4">
        <v>2</v>
      </c>
      <c r="F23" s="4">
        <v>2.2000000000000002</v>
      </c>
      <c r="G23" s="4">
        <f>AVERAGE(D23:F23)</f>
        <v>2.0666666666666669</v>
      </c>
      <c r="H23" s="4">
        <f>STDEV(D23:F23)</f>
        <v>0.11547005383792526</v>
      </c>
      <c r="I23" s="4">
        <f>C6</f>
        <v>2.2000000000000002</v>
      </c>
      <c r="J23" s="4">
        <v>1.928918938317089</v>
      </c>
      <c r="K23" s="4">
        <v>3.4000000000000002E-2</v>
      </c>
      <c r="L23" s="19">
        <f>1-G23/I23</f>
        <v>6.0606060606060552E-2</v>
      </c>
      <c r="M23" s="46">
        <f>L23</f>
        <v>6.0606060606060552E-2</v>
      </c>
      <c r="N23" s="16">
        <v>0.38587447071413145</v>
      </c>
      <c r="O23" s="2"/>
      <c r="P23" s="2"/>
      <c r="Q23" s="2"/>
      <c r="R23" s="2"/>
      <c r="S23" s="2"/>
    </row>
    <row r="24" spans="2:22" x14ac:dyDescent="0.25">
      <c r="B24" t="s">
        <v>12</v>
      </c>
      <c r="C24" t="s">
        <v>7</v>
      </c>
      <c r="D24" s="4">
        <v>2.2000000000000002</v>
      </c>
      <c r="E24" s="4">
        <v>2.4</v>
      </c>
      <c r="F24" s="4">
        <v>2.6</v>
      </c>
      <c r="G24" s="4">
        <f t="shared" ref="G24:G78" si="2">AVERAGE(D24:F24)</f>
        <v>2.4</v>
      </c>
      <c r="H24" s="4">
        <f t="shared" ref="H24:H78" si="3">STDEV(D24:F24)</f>
        <v>0.19999999999999996</v>
      </c>
      <c r="I24" s="4">
        <f>D6</f>
        <v>2.4</v>
      </c>
      <c r="J24" s="4">
        <v>0.86837415637080251</v>
      </c>
      <c r="K24" s="4">
        <v>0.03</v>
      </c>
      <c r="L24" s="19">
        <f>1-G24/I24</f>
        <v>0</v>
      </c>
      <c r="M24" s="46">
        <f>L24</f>
        <v>0</v>
      </c>
      <c r="N24" s="16">
        <v>0.36284778876697449</v>
      </c>
      <c r="O24" s="2"/>
      <c r="P24" s="2"/>
      <c r="Q24" s="2"/>
      <c r="R24" s="2"/>
      <c r="S24" s="2"/>
    </row>
    <row r="25" spans="2:22" x14ac:dyDescent="0.25">
      <c r="B25" t="s">
        <v>12</v>
      </c>
      <c r="C25" t="s">
        <v>8</v>
      </c>
      <c r="D25" s="4">
        <v>1.48</v>
      </c>
      <c r="E25" s="4">
        <v>1.76</v>
      </c>
      <c r="F25" s="4">
        <v>1.7</v>
      </c>
      <c r="G25" s="4">
        <f t="shared" si="2"/>
        <v>1.6466666666666667</v>
      </c>
      <c r="H25" s="4">
        <f t="shared" si="3"/>
        <v>0.14742229591663988</v>
      </c>
      <c r="I25" s="4">
        <f>E6</f>
        <v>1.52</v>
      </c>
      <c r="J25" s="4">
        <v>1.2794787412829496</v>
      </c>
      <c r="K25" s="4" t="s">
        <v>58</v>
      </c>
      <c r="L25" s="36">
        <f>1-G25/I25</f>
        <v>-8.3333333333333259E-2</v>
      </c>
      <c r="M25" s="46">
        <v>0</v>
      </c>
      <c r="N25" s="16">
        <v>0.32685845851137824</v>
      </c>
      <c r="O25" s="38" t="s">
        <v>63</v>
      </c>
      <c r="P25" s="2"/>
      <c r="Q25" s="2"/>
      <c r="R25" s="2"/>
      <c r="S25" s="2"/>
    </row>
    <row r="26" spans="2:22" x14ac:dyDescent="0.25">
      <c r="B26" t="s">
        <v>12</v>
      </c>
      <c r="C26" t="s">
        <v>9</v>
      </c>
      <c r="D26" s="4">
        <v>2.4</v>
      </c>
      <c r="E26" s="4">
        <v>2.6</v>
      </c>
      <c r="F26" s="4">
        <v>2.8000000000000003</v>
      </c>
      <c r="G26" s="4">
        <f t="shared" si="2"/>
        <v>2.6</v>
      </c>
      <c r="H26" s="4">
        <f t="shared" si="3"/>
        <v>0.20000000000000018</v>
      </c>
      <c r="I26" s="4">
        <f>F6</f>
        <v>2.6</v>
      </c>
      <c r="J26" s="4">
        <v>0.81498855075556209</v>
      </c>
      <c r="K26" s="4">
        <v>2.4E-2</v>
      </c>
      <c r="L26" s="19">
        <f>1-G26/I26</f>
        <v>0</v>
      </c>
      <c r="M26" s="46">
        <f>L26</f>
        <v>0</v>
      </c>
      <c r="N26" s="16">
        <v>0.53197252031068332</v>
      </c>
      <c r="O26" s="38"/>
      <c r="P26" s="2"/>
      <c r="Q26" s="2"/>
      <c r="R26" s="2"/>
      <c r="S26" s="2"/>
    </row>
    <row r="27" spans="2:22" x14ac:dyDescent="0.25">
      <c r="B27" t="s">
        <v>12</v>
      </c>
      <c r="C27" t="s">
        <v>10</v>
      </c>
      <c r="D27" s="4">
        <v>1.96</v>
      </c>
      <c r="E27" s="4">
        <v>2.2000000000000002</v>
      </c>
      <c r="F27" s="4">
        <v>2.2000000000000002</v>
      </c>
      <c r="G27" s="4">
        <f t="shared" si="2"/>
        <v>2.12</v>
      </c>
      <c r="H27" s="4">
        <f t="shared" si="3"/>
        <v>0.1385640646055103</v>
      </c>
      <c r="I27" s="4">
        <f>G6</f>
        <v>2</v>
      </c>
      <c r="J27" s="4">
        <v>1.6712173754840649</v>
      </c>
      <c r="K27" s="4" t="s">
        <v>58</v>
      </c>
      <c r="L27" s="36">
        <f>1-G27/I27</f>
        <v>-6.0000000000000053E-2</v>
      </c>
      <c r="M27" s="46">
        <v>0</v>
      </c>
      <c r="N27" s="16">
        <v>0.19694754163784811</v>
      </c>
      <c r="O27" s="38" t="s">
        <v>63</v>
      </c>
      <c r="P27" s="2"/>
      <c r="Q27" s="2"/>
      <c r="R27" s="2"/>
      <c r="S27" s="2"/>
    </row>
    <row r="28" spans="2:22" x14ac:dyDescent="0.25">
      <c r="B28" t="s">
        <v>12</v>
      </c>
      <c r="C28" t="s">
        <v>17</v>
      </c>
      <c r="D28" s="4">
        <v>2.2000000000000002</v>
      </c>
      <c r="E28" s="4">
        <v>2.2000000000000002</v>
      </c>
      <c r="F28" s="4">
        <v>2.4</v>
      </c>
      <c r="G28" s="4">
        <f t="shared" si="2"/>
        <v>2.2666666666666671</v>
      </c>
      <c r="H28" s="4">
        <f t="shared" si="3"/>
        <v>0.115470053837925</v>
      </c>
      <c r="I28" s="4">
        <f>H6</f>
        <v>2.4</v>
      </c>
      <c r="J28" s="4">
        <v>1.5867678620861263</v>
      </c>
      <c r="K28" s="4" t="s">
        <v>58</v>
      </c>
      <c r="L28" s="19">
        <f>1-G28/I28</f>
        <v>5.5555555555555358E-2</v>
      </c>
      <c r="M28" s="46">
        <f>L28</f>
        <v>5.5555555555555358E-2</v>
      </c>
      <c r="N28" s="16">
        <v>0.12632172805846456</v>
      </c>
      <c r="O28" s="2"/>
      <c r="P28" s="2"/>
      <c r="Q28" s="2"/>
      <c r="R28" s="2"/>
      <c r="S28" s="2"/>
    </row>
    <row r="29" spans="2:22" x14ac:dyDescent="0.25">
      <c r="B29" t="s">
        <v>12</v>
      </c>
      <c r="C29" t="s">
        <v>11</v>
      </c>
      <c r="D29" s="4">
        <v>1.8279014646517222</v>
      </c>
      <c r="E29" s="4">
        <v>1.8848929623864012</v>
      </c>
      <c r="F29" s="4">
        <v>1.884909325424089</v>
      </c>
      <c r="G29" s="4">
        <f t="shared" si="2"/>
        <v>1.8659012508207375</v>
      </c>
      <c r="H29" s="4">
        <f t="shared" si="3"/>
        <v>3.290878117775578E-2</v>
      </c>
      <c r="I29" s="4">
        <f>I6</f>
        <v>1.8329913319042299</v>
      </c>
      <c r="J29" s="4">
        <v>1.8147658112027323</v>
      </c>
      <c r="K29" s="4" t="s">
        <v>58</v>
      </c>
      <c r="L29" s="36">
        <f>1-G29/I29</f>
        <v>-1.7954214154585646E-2</v>
      </c>
      <c r="M29" s="46">
        <v>0</v>
      </c>
      <c r="N29" s="16">
        <v>0.15976554474800789</v>
      </c>
      <c r="O29" s="38" t="s">
        <v>63</v>
      </c>
      <c r="P29" s="2"/>
      <c r="Q29" s="2"/>
      <c r="R29" s="2"/>
      <c r="S29" s="2"/>
    </row>
    <row r="30" spans="2:22" x14ac:dyDescent="0.25">
      <c r="B30" t="s">
        <v>13</v>
      </c>
      <c r="C30" t="s">
        <v>6</v>
      </c>
      <c r="D30" s="4" t="s">
        <v>68</v>
      </c>
      <c r="E30" s="4">
        <v>0.22566939047266374</v>
      </c>
      <c r="F30" s="4">
        <v>0.156162093970141</v>
      </c>
      <c r="G30" s="4">
        <f t="shared" si="2"/>
        <v>0.19091574222140237</v>
      </c>
      <c r="H30" s="4">
        <f t="shared" si="3"/>
        <v>4.9149080698877932E-2</v>
      </c>
      <c r="I30" s="4">
        <f>C7</f>
        <v>1.3505319783401279</v>
      </c>
      <c r="J30" s="4">
        <v>1.378529979973762</v>
      </c>
      <c r="K30" s="4" t="s">
        <v>58</v>
      </c>
      <c r="L30" s="37">
        <f>1-G30/I30</f>
        <v>0.85863663705612692</v>
      </c>
      <c r="M30" s="46"/>
      <c r="N30" s="16">
        <v>6.8072667693753849E-2</v>
      </c>
      <c r="O30" s="47" t="s">
        <v>64</v>
      </c>
      <c r="P30" s="2"/>
      <c r="V30" s="2"/>
    </row>
    <row r="31" spans="2:22" x14ac:dyDescent="0.25">
      <c r="B31" t="s">
        <v>13</v>
      </c>
      <c r="C31" t="s">
        <v>7</v>
      </c>
      <c r="D31" s="4">
        <v>1.1035434748236304</v>
      </c>
      <c r="E31" s="4">
        <v>1.0509651846064909</v>
      </c>
      <c r="F31" s="4">
        <v>0.95394873415603487</v>
      </c>
      <c r="G31" s="4">
        <f t="shared" si="2"/>
        <v>1.0361524645287188</v>
      </c>
      <c r="H31" s="4">
        <f t="shared" si="3"/>
        <v>7.5889453258856154E-2</v>
      </c>
      <c r="I31" s="4">
        <f>D7</f>
        <v>2.2000000000000002</v>
      </c>
      <c r="J31" s="4">
        <v>0.79451795760035537</v>
      </c>
      <c r="K31" s="4">
        <v>4.5999999999999999E-2</v>
      </c>
      <c r="L31" s="37">
        <f>1-G31/I31</f>
        <v>0.52902160703240053</v>
      </c>
      <c r="M31" s="46"/>
      <c r="N31" s="16">
        <v>0.16986487464705605</v>
      </c>
      <c r="O31" s="47" t="s">
        <v>64</v>
      </c>
      <c r="P31" s="2"/>
      <c r="V31" s="2"/>
    </row>
    <row r="32" spans="2:22" x14ac:dyDescent="0.25">
      <c r="B32" t="s">
        <v>13</v>
      </c>
      <c r="C32" t="s">
        <v>8</v>
      </c>
      <c r="D32" s="4">
        <v>1.6861321061253687</v>
      </c>
      <c r="E32" s="4">
        <v>1.8341040184669948</v>
      </c>
      <c r="F32" s="4">
        <v>0.9187422147734754</v>
      </c>
      <c r="G32" s="4">
        <f t="shared" si="2"/>
        <v>1.4796594464552797</v>
      </c>
      <c r="H32" s="4">
        <f t="shared" si="3"/>
        <v>0.49137056007527929</v>
      </c>
      <c r="I32" s="4">
        <f>E7</f>
        <v>1.7571573150063342</v>
      </c>
      <c r="J32" s="4">
        <v>1.132821697534222</v>
      </c>
      <c r="K32" s="4" t="s">
        <v>58</v>
      </c>
      <c r="L32" s="19">
        <f>1-G32/I32</f>
        <v>0.15792431683901575</v>
      </c>
      <c r="M32" s="46">
        <f>L32</f>
        <v>0.15792431683901575</v>
      </c>
      <c r="N32" s="16">
        <v>0.37022278118948748</v>
      </c>
      <c r="O32" s="2"/>
      <c r="P32" s="2"/>
      <c r="V32" s="2"/>
    </row>
    <row r="33" spans="2:22" x14ac:dyDescent="0.25">
      <c r="B33" t="s">
        <v>13</v>
      </c>
      <c r="C33" t="s">
        <v>9</v>
      </c>
      <c r="D33" s="4">
        <v>0.51122749888236052</v>
      </c>
      <c r="E33" s="4">
        <v>0.31671621976199016</v>
      </c>
      <c r="F33" s="4">
        <v>0.72907728240355441</v>
      </c>
      <c r="G33" s="4">
        <f t="shared" si="2"/>
        <v>0.51900700034930169</v>
      </c>
      <c r="H33" s="4">
        <f t="shared" si="3"/>
        <v>0.20629057656137764</v>
      </c>
      <c r="I33" s="4">
        <f>F7</f>
        <v>1.2375346152585478</v>
      </c>
      <c r="J33" s="4">
        <v>0.80655237477786301</v>
      </c>
      <c r="K33" s="4">
        <v>3.4000000000000002E-2</v>
      </c>
      <c r="L33" s="37">
        <f>1-G33/I33</f>
        <v>0.58061213484451102</v>
      </c>
      <c r="M33" s="46"/>
      <c r="N33" s="16">
        <v>0.27662479192657924</v>
      </c>
      <c r="O33" s="47" t="s">
        <v>64</v>
      </c>
      <c r="P33" s="2"/>
      <c r="V33" s="2"/>
    </row>
    <row r="34" spans="2:22" x14ac:dyDescent="0.25">
      <c r="B34" t="s">
        <v>13</v>
      </c>
      <c r="C34" t="s">
        <v>10</v>
      </c>
      <c r="D34" s="4">
        <v>1.6539623740313232</v>
      </c>
      <c r="E34" s="4">
        <v>1.6658756279996076</v>
      </c>
      <c r="F34" s="4">
        <v>2.2000000000000002</v>
      </c>
      <c r="G34" s="4">
        <f t="shared" si="2"/>
        <v>1.839946000676977</v>
      </c>
      <c r="H34" s="4">
        <f t="shared" si="3"/>
        <v>0.31187279975401105</v>
      </c>
      <c r="I34" s="4">
        <f>G7</f>
        <v>2.2000000000000002</v>
      </c>
      <c r="J34" s="4">
        <v>1.4822235628587035</v>
      </c>
      <c r="K34" s="4" t="s">
        <v>58</v>
      </c>
      <c r="L34" s="19">
        <f>1-G34/I34</f>
        <v>0.16366090878319239</v>
      </c>
      <c r="M34" s="46">
        <f>L34</f>
        <v>0.16366090878319239</v>
      </c>
      <c r="N34" s="16">
        <v>0.20311180776149498</v>
      </c>
      <c r="O34" s="2"/>
      <c r="P34" s="2"/>
      <c r="V34" s="2"/>
    </row>
    <row r="35" spans="2:22" x14ac:dyDescent="0.25">
      <c r="B35" t="s">
        <v>13</v>
      </c>
      <c r="C35" t="s">
        <v>17</v>
      </c>
      <c r="D35" s="4">
        <v>2.2000000000000002</v>
      </c>
      <c r="E35" s="4">
        <v>2.4</v>
      </c>
      <c r="F35" s="4">
        <v>2.4</v>
      </c>
      <c r="G35" s="4">
        <f t="shared" si="2"/>
        <v>2.3333333333333335</v>
      </c>
      <c r="H35" s="4">
        <f t="shared" si="3"/>
        <v>0.11547005383792501</v>
      </c>
      <c r="I35" s="4">
        <f>H7</f>
        <v>2.6</v>
      </c>
      <c r="J35" s="4">
        <v>1.2225958702578796</v>
      </c>
      <c r="K35" s="4" t="s">
        <v>58</v>
      </c>
      <c r="L35" s="19">
        <f>1-G35/I35</f>
        <v>0.10256410256410253</v>
      </c>
      <c r="M35" s="46">
        <f>L35</f>
        <v>0.10256410256410253</v>
      </c>
      <c r="N35" s="16">
        <v>0.11954281789195954</v>
      </c>
      <c r="O35" s="2"/>
      <c r="P35" s="2"/>
      <c r="V35" s="2"/>
    </row>
    <row r="36" spans="2:22" x14ac:dyDescent="0.25">
      <c r="B36" t="s">
        <v>13</v>
      </c>
      <c r="C36" t="s">
        <v>11</v>
      </c>
      <c r="D36" s="4">
        <v>1.8566647973118373</v>
      </c>
      <c r="E36" s="4">
        <v>1.9819113379001148</v>
      </c>
      <c r="F36" s="4">
        <v>2</v>
      </c>
      <c r="G36" s="4">
        <f t="shared" si="2"/>
        <v>1.9461920450706505</v>
      </c>
      <c r="H36" s="4">
        <f t="shared" si="3"/>
        <v>7.8058606140462963E-2</v>
      </c>
      <c r="I36" s="4">
        <f>I7</f>
        <v>2.4</v>
      </c>
      <c r="J36" s="4">
        <v>1.216674226388617</v>
      </c>
      <c r="K36" s="4" t="s">
        <v>58</v>
      </c>
      <c r="L36" s="19">
        <f>1-G36/I36</f>
        <v>0.18908664788722895</v>
      </c>
      <c r="M36" s="46">
        <f>L36</f>
        <v>0.18908664788722895</v>
      </c>
      <c r="N36" s="16">
        <v>0.13058019747393995</v>
      </c>
      <c r="O36" s="2"/>
      <c r="P36" s="2"/>
      <c r="V36" s="2"/>
    </row>
    <row r="37" spans="2:22" x14ac:dyDescent="0.25">
      <c r="B37" t="s">
        <v>14</v>
      </c>
      <c r="C37" t="s">
        <v>6</v>
      </c>
      <c r="D37" s="4">
        <v>1.569328892983952</v>
      </c>
      <c r="E37" s="4">
        <v>1.8532381847137043</v>
      </c>
      <c r="F37" s="4">
        <v>1.5799667925442233</v>
      </c>
      <c r="G37" s="4">
        <f t="shared" si="2"/>
        <v>1.6675112900806266</v>
      </c>
      <c r="H37" s="4">
        <f t="shared" si="3"/>
        <v>0.16093213094127096</v>
      </c>
      <c r="I37" s="4">
        <f>C8</f>
        <v>1.6423475048679326</v>
      </c>
      <c r="J37" s="4">
        <v>1.5101568268913959</v>
      </c>
      <c r="K37" s="4">
        <v>4.2080920274656805E-2</v>
      </c>
      <c r="L37" s="36">
        <f>1-G37/I37</f>
        <v>-1.5321839706949003E-2</v>
      </c>
      <c r="M37" s="46">
        <v>0</v>
      </c>
      <c r="N37" s="16">
        <v>0.42464756072316878</v>
      </c>
      <c r="O37" s="38" t="s">
        <v>63</v>
      </c>
      <c r="P37" s="2"/>
    </row>
    <row r="38" spans="2:22" x14ac:dyDescent="0.25">
      <c r="B38" t="s">
        <v>14</v>
      </c>
      <c r="C38" t="s">
        <v>7</v>
      </c>
      <c r="D38" s="4">
        <v>1.9418526965773337</v>
      </c>
      <c r="E38" s="4">
        <v>2</v>
      </c>
      <c r="F38" s="4">
        <v>2.2000000000000002</v>
      </c>
      <c r="G38" s="4">
        <f t="shared" si="2"/>
        <v>2.0472842321924447</v>
      </c>
      <c r="H38" s="4">
        <f t="shared" si="3"/>
        <v>0.13541364970570846</v>
      </c>
      <c r="I38" s="4">
        <f>D8</f>
        <v>2.2000000000000002</v>
      </c>
      <c r="J38" s="4">
        <v>0.9104276195687534</v>
      </c>
      <c r="K38" s="4" t="s">
        <v>58</v>
      </c>
      <c r="L38" s="19">
        <f>1-G38/I38</f>
        <v>6.9416258094343375E-2</v>
      </c>
      <c r="M38" s="46">
        <f>L38</f>
        <v>6.9416258094343375E-2</v>
      </c>
      <c r="N38" s="16">
        <v>0.33434901049530413</v>
      </c>
      <c r="O38" s="2"/>
      <c r="P38" s="2"/>
    </row>
    <row r="39" spans="2:22" x14ac:dyDescent="0.25">
      <c r="B39" t="s">
        <v>14</v>
      </c>
      <c r="C39" t="s">
        <v>8</v>
      </c>
      <c r="D39" s="4">
        <v>1.800040024127689</v>
      </c>
      <c r="E39" s="4">
        <v>1.0908178441607326</v>
      </c>
      <c r="F39" s="4">
        <v>2</v>
      </c>
      <c r="G39" s="4">
        <f t="shared" si="2"/>
        <v>1.6302859560961405</v>
      </c>
      <c r="H39" s="4">
        <f t="shared" si="3"/>
        <v>0.47777126413596682</v>
      </c>
      <c r="I39" s="4">
        <f>E8</f>
        <v>1.7996213228692091</v>
      </c>
      <c r="J39" s="4">
        <v>0.97482627788919862</v>
      </c>
      <c r="K39" s="4" t="s">
        <v>58</v>
      </c>
      <c r="L39" s="19">
        <f>1-G39/I39</f>
        <v>9.4094999109640698E-2</v>
      </c>
      <c r="M39" s="46">
        <f>L39</f>
        <v>9.4094999109640698E-2</v>
      </c>
      <c r="N39" s="16">
        <v>0.37230499500207598</v>
      </c>
      <c r="O39" s="2"/>
      <c r="P39" s="2"/>
    </row>
    <row r="40" spans="2:22" x14ac:dyDescent="0.25">
      <c r="B40" t="s">
        <v>14</v>
      </c>
      <c r="C40" t="s">
        <v>9</v>
      </c>
      <c r="D40" s="4">
        <v>1.2716255604834568</v>
      </c>
      <c r="E40" s="4">
        <v>1.3829096172659707</v>
      </c>
      <c r="F40" s="4">
        <v>1.3928150302568096</v>
      </c>
      <c r="G40" s="4">
        <f t="shared" si="2"/>
        <v>1.3491167360020793</v>
      </c>
      <c r="H40" s="4">
        <f t="shared" si="3"/>
        <v>6.7291834676082463E-2</v>
      </c>
      <c r="I40" s="4">
        <f>F8</f>
        <v>1.76707235331346</v>
      </c>
      <c r="J40" s="4">
        <v>0.97691650415534304</v>
      </c>
      <c r="K40" s="4">
        <v>0.13258006906725914</v>
      </c>
      <c r="L40" s="19">
        <f>1-G40/I40</f>
        <v>0.23652433729024558</v>
      </c>
      <c r="M40" s="46">
        <f>L40</f>
        <v>0.23652433729024558</v>
      </c>
      <c r="N40" s="16">
        <v>0.40367974179545879</v>
      </c>
      <c r="O40" s="2"/>
      <c r="P40" s="2"/>
    </row>
    <row r="41" spans="2:22" x14ac:dyDescent="0.25">
      <c r="B41" t="s">
        <v>14</v>
      </c>
      <c r="C41" t="s">
        <v>10</v>
      </c>
      <c r="D41" s="4">
        <v>2.0007788828856774</v>
      </c>
      <c r="E41" s="4">
        <v>2.2000000000000002</v>
      </c>
      <c r="F41" s="4">
        <v>1.9831992052193004</v>
      </c>
      <c r="G41" s="4">
        <f t="shared" si="2"/>
        <v>2.0613260293683258</v>
      </c>
      <c r="H41" s="4">
        <f t="shared" si="3"/>
        <v>0.12041641858475635</v>
      </c>
      <c r="I41" s="4">
        <f>G8</f>
        <v>2.2000000000000002</v>
      </c>
      <c r="J41" s="4">
        <v>1.9711257476245507</v>
      </c>
      <c r="K41" s="4" t="s">
        <v>58</v>
      </c>
      <c r="L41" s="19">
        <f>1-G41/I41</f>
        <v>6.3033623014397411E-2</v>
      </c>
      <c r="M41" s="46">
        <f>L41</f>
        <v>6.3033623014397411E-2</v>
      </c>
      <c r="N41" s="16">
        <v>0.17190725821950056</v>
      </c>
      <c r="O41" s="2"/>
      <c r="P41" s="2"/>
    </row>
    <row r="42" spans="2:22" x14ac:dyDescent="0.25">
      <c r="B42" t="s">
        <v>14</v>
      </c>
      <c r="C42" t="s">
        <v>17</v>
      </c>
      <c r="D42" s="4">
        <v>1.7641529948836461</v>
      </c>
      <c r="E42" s="4">
        <v>1.8665875358719928</v>
      </c>
      <c r="F42" s="4">
        <v>1.9435198013582229</v>
      </c>
      <c r="G42" s="4">
        <f t="shared" si="2"/>
        <v>1.8580867773712872</v>
      </c>
      <c r="H42" s="4">
        <f t="shared" si="3"/>
        <v>8.9985054245344323E-2</v>
      </c>
      <c r="I42" s="4">
        <f>H8</f>
        <v>2.2099668442802987</v>
      </c>
      <c r="J42" s="4">
        <v>1.3380255140862913</v>
      </c>
      <c r="K42" s="4" t="s">
        <v>58</v>
      </c>
      <c r="L42" s="19">
        <f>1-G42/I42</f>
        <v>0.15922413850674999</v>
      </c>
      <c r="M42" s="46">
        <f>L42</f>
        <v>0.15922413850674999</v>
      </c>
      <c r="N42" s="16">
        <v>0.11166791637782961</v>
      </c>
      <c r="O42" s="2"/>
      <c r="P42" s="2"/>
    </row>
    <row r="43" spans="2:22" x14ac:dyDescent="0.25">
      <c r="B43" t="s">
        <v>14</v>
      </c>
      <c r="C43" t="s">
        <v>11</v>
      </c>
      <c r="D43" s="4">
        <v>1.4496650358420713</v>
      </c>
      <c r="E43" s="4">
        <v>1.7873134309331622</v>
      </c>
      <c r="F43" s="4">
        <v>1.8672468700376448</v>
      </c>
      <c r="G43" s="4">
        <f t="shared" si="2"/>
        <v>1.7014084456042926</v>
      </c>
      <c r="H43" s="4">
        <f t="shared" si="3"/>
        <v>0.22164926559950685</v>
      </c>
      <c r="I43" s="4">
        <f>I8</f>
        <v>2.4</v>
      </c>
      <c r="J43" s="4">
        <v>1.8622261323109377</v>
      </c>
      <c r="K43" s="4" t="s">
        <v>58</v>
      </c>
      <c r="L43" s="19">
        <f>1-G43/I43</f>
        <v>0.29107981433154473</v>
      </c>
      <c r="M43" s="46">
        <f>L43</f>
        <v>0.29107981433154473</v>
      </c>
      <c r="N43" s="16">
        <v>0.14405708690809069</v>
      </c>
      <c r="O43" s="2"/>
      <c r="P43" s="2"/>
    </row>
    <row r="44" spans="2:22" x14ac:dyDescent="0.25">
      <c r="B44" t="s">
        <v>51</v>
      </c>
      <c r="C44" t="s">
        <v>6</v>
      </c>
      <c r="D44" s="4">
        <v>1.68</v>
      </c>
      <c r="E44" s="4">
        <v>1.86</v>
      </c>
      <c r="F44" s="4">
        <v>1.72</v>
      </c>
      <c r="G44" s="4">
        <f t="shared" si="2"/>
        <v>1.7533333333333332</v>
      </c>
      <c r="H44" s="4">
        <f t="shared" si="3"/>
        <v>9.4516312525052257E-2</v>
      </c>
      <c r="I44" s="4">
        <f>C9</f>
        <v>1.6</v>
      </c>
      <c r="J44" s="4">
        <v>1.2196508444427936</v>
      </c>
      <c r="K44" s="4">
        <v>5.4000000000000006E-2</v>
      </c>
      <c r="L44" s="36">
        <f>1-G44/I44</f>
        <v>-9.5833333333333215E-2</v>
      </c>
      <c r="M44" s="46">
        <v>0</v>
      </c>
      <c r="N44" s="16">
        <v>0.44984704509525858</v>
      </c>
      <c r="O44" s="38" t="s">
        <v>63</v>
      </c>
      <c r="P44" s="2"/>
    </row>
    <row r="45" spans="2:22" x14ac:dyDescent="0.25">
      <c r="B45" t="s">
        <v>51</v>
      </c>
      <c r="C45" t="s">
        <v>7</v>
      </c>
      <c r="D45" s="4">
        <v>2.2000000000000002</v>
      </c>
      <c r="E45" s="4">
        <v>2.4</v>
      </c>
      <c r="F45" s="4">
        <v>2.6</v>
      </c>
      <c r="G45" s="4">
        <f t="shared" si="2"/>
        <v>2.4</v>
      </c>
      <c r="H45" s="4">
        <f t="shared" si="3"/>
        <v>0.19999999999999996</v>
      </c>
      <c r="I45" s="4">
        <f>D9</f>
        <v>2</v>
      </c>
      <c r="J45" s="4">
        <v>0.68980589630677047</v>
      </c>
      <c r="K45" s="4">
        <v>0.11327553472227146</v>
      </c>
      <c r="L45" s="36">
        <f>1-G45/I45</f>
        <v>-0.19999999999999996</v>
      </c>
      <c r="M45" s="46">
        <v>0</v>
      </c>
      <c r="N45" s="16">
        <v>0.4354173465203694</v>
      </c>
      <c r="O45" s="38" t="s">
        <v>63</v>
      </c>
      <c r="P45" s="2"/>
    </row>
    <row r="46" spans="2:22" x14ac:dyDescent="0.25">
      <c r="B46" t="s">
        <v>51</v>
      </c>
      <c r="C46" t="s">
        <v>8</v>
      </c>
      <c r="D46" s="4">
        <v>1.8907528549418604</v>
      </c>
      <c r="E46" s="4">
        <v>1.717944738985171</v>
      </c>
      <c r="F46" s="4">
        <v>1.7850399312261989</v>
      </c>
      <c r="G46" s="4">
        <f t="shared" si="2"/>
        <v>1.7979125083844101</v>
      </c>
      <c r="H46" s="4">
        <f t="shared" si="3"/>
        <v>8.7120254058087612E-2</v>
      </c>
      <c r="I46" s="4">
        <f>E9</f>
        <v>2.2000000000000002</v>
      </c>
      <c r="J46" s="4">
        <v>1.1190935822579222</v>
      </c>
      <c r="K46" s="4" t="s">
        <v>58</v>
      </c>
      <c r="L46" s="19">
        <f>1-G46/I46</f>
        <v>0.18276704164345003</v>
      </c>
      <c r="M46" s="46">
        <f>L46</f>
        <v>0.18276704164345003</v>
      </c>
      <c r="N46" s="16">
        <v>0.23877338670459913</v>
      </c>
      <c r="O46" s="2"/>
      <c r="P46" s="2"/>
    </row>
    <row r="47" spans="2:22" x14ac:dyDescent="0.25">
      <c r="B47" t="s">
        <v>51</v>
      </c>
      <c r="C47" t="s">
        <v>9</v>
      </c>
      <c r="D47" s="4">
        <v>1.7478149830182781</v>
      </c>
      <c r="E47" s="4">
        <v>2</v>
      </c>
      <c r="F47" s="4">
        <v>2.4069720428506023</v>
      </c>
      <c r="G47" s="4">
        <f t="shared" si="2"/>
        <v>2.0515956752896272</v>
      </c>
      <c r="H47" s="4">
        <f t="shared" si="3"/>
        <v>0.3325937351531752</v>
      </c>
      <c r="I47" s="4">
        <f>F9</f>
        <v>1.5335669928516387</v>
      </c>
      <c r="J47" s="4">
        <v>0.90860335797277858</v>
      </c>
      <c r="K47" s="4">
        <v>8.7033072397693062E-2</v>
      </c>
      <c r="L47" s="36">
        <f>1-G47/I47</f>
        <v>-0.33779331770483934</v>
      </c>
      <c r="M47" s="46">
        <v>0</v>
      </c>
      <c r="N47" s="16">
        <v>0.73682999438540442</v>
      </c>
      <c r="O47" s="38" t="s">
        <v>63</v>
      </c>
      <c r="P47" s="2"/>
    </row>
    <row r="48" spans="2:22" x14ac:dyDescent="0.25">
      <c r="B48" t="s">
        <v>51</v>
      </c>
      <c r="C48" t="s">
        <v>10</v>
      </c>
      <c r="D48" s="4">
        <v>2.2000000000000002</v>
      </c>
      <c r="E48" s="4">
        <v>1.86</v>
      </c>
      <c r="F48" s="4">
        <v>2.2000000000000002</v>
      </c>
      <c r="G48" s="4">
        <f t="shared" si="2"/>
        <v>2.0866666666666669</v>
      </c>
      <c r="H48" s="4">
        <f t="shared" si="3"/>
        <v>0.19629909152447281</v>
      </c>
      <c r="I48" s="4">
        <f>G9</f>
        <v>2.4</v>
      </c>
      <c r="J48" s="4">
        <v>1.55017889362113</v>
      </c>
      <c r="K48" s="4" t="s">
        <v>58</v>
      </c>
      <c r="L48" s="19">
        <f>1-G48/I48</f>
        <v>0.13055555555555542</v>
      </c>
      <c r="M48" s="46">
        <f>L48</f>
        <v>0.13055555555555542</v>
      </c>
      <c r="N48" s="16">
        <v>0.17191982665717637</v>
      </c>
      <c r="O48" s="2"/>
      <c r="P48" s="2"/>
    </row>
    <row r="49" spans="2:19" x14ac:dyDescent="0.25">
      <c r="B49" t="s">
        <v>51</v>
      </c>
      <c r="C49" t="s">
        <v>17</v>
      </c>
      <c r="D49" s="4">
        <v>1.8194581372048619</v>
      </c>
      <c r="E49" s="4">
        <v>1.9476375116657547</v>
      </c>
      <c r="F49" s="4">
        <v>1.9139431294718656</v>
      </c>
      <c r="G49" s="4">
        <f t="shared" si="2"/>
        <v>1.8936795927808274</v>
      </c>
      <c r="H49" s="4">
        <f t="shared" si="3"/>
        <v>6.6448823907712853E-2</v>
      </c>
      <c r="I49" s="4">
        <f>H9</f>
        <v>2</v>
      </c>
      <c r="J49" s="4">
        <v>0.98692519897684372</v>
      </c>
      <c r="K49" s="4" t="s">
        <v>58</v>
      </c>
      <c r="L49" s="19">
        <f>1-G49/I49</f>
        <v>5.3160203609586287E-2</v>
      </c>
      <c r="M49" s="46">
        <f>L49</f>
        <v>5.3160203609586287E-2</v>
      </c>
      <c r="N49" s="16">
        <v>0.12171899810203397</v>
      </c>
      <c r="O49" s="2"/>
      <c r="P49" s="2"/>
    </row>
    <row r="50" spans="2:19" x14ac:dyDescent="0.25">
      <c r="B50" t="s">
        <v>51</v>
      </c>
      <c r="C50" t="s">
        <v>11</v>
      </c>
      <c r="D50" s="4">
        <v>1.9000000000000001</v>
      </c>
      <c r="E50" s="4">
        <v>1.98</v>
      </c>
      <c r="F50" s="4">
        <v>1.95717138744792</v>
      </c>
      <c r="G50" s="4">
        <f t="shared" si="2"/>
        <v>1.9457237958159732</v>
      </c>
      <c r="H50" s="4">
        <f t="shared" si="3"/>
        <v>4.1210259834522457E-2</v>
      </c>
      <c r="I50" s="4">
        <f>I9</f>
        <v>2.2000000000000002</v>
      </c>
      <c r="J50" s="4">
        <v>1.30267449100906</v>
      </c>
      <c r="K50" s="4" t="s">
        <v>58</v>
      </c>
      <c r="L50" s="19">
        <f>1-G50/I50</f>
        <v>0.1155800928109213</v>
      </c>
      <c r="M50" s="46">
        <f>L50</f>
        <v>0.1155800928109213</v>
      </c>
      <c r="N50" s="16">
        <v>0.13919459819506064</v>
      </c>
      <c r="O50" s="2"/>
      <c r="P50" s="2"/>
      <c r="Q50" s="22"/>
      <c r="R50" s="22"/>
      <c r="S50" s="22"/>
    </row>
    <row r="51" spans="2:19" x14ac:dyDescent="0.25">
      <c r="B51" t="s">
        <v>52</v>
      </c>
      <c r="C51" t="s">
        <v>6</v>
      </c>
      <c r="D51" s="4">
        <v>1.3800000000000001</v>
      </c>
      <c r="E51" s="4">
        <v>1.62</v>
      </c>
      <c r="F51" s="4">
        <v>1.6</v>
      </c>
      <c r="G51" s="4">
        <f t="shared" si="2"/>
        <v>1.5333333333333332</v>
      </c>
      <c r="H51" s="4">
        <f t="shared" si="3"/>
        <v>0.13316656236958785</v>
      </c>
      <c r="I51" s="4">
        <f>C10</f>
        <v>0.72</v>
      </c>
      <c r="J51" s="4">
        <v>1.3020018163382168</v>
      </c>
      <c r="K51" s="4">
        <v>4.8000000000000001E-2</v>
      </c>
      <c r="L51" s="36">
        <f>1-G51/I51</f>
        <v>-1.1296296296296298</v>
      </c>
      <c r="M51" s="46">
        <v>0</v>
      </c>
      <c r="N51" s="16">
        <v>0.88617276328876771</v>
      </c>
      <c r="O51" s="38" t="s">
        <v>63</v>
      </c>
      <c r="P51" s="2"/>
      <c r="Q51" s="22"/>
      <c r="R51" s="22"/>
      <c r="S51" s="22"/>
    </row>
    <row r="52" spans="2:19" x14ac:dyDescent="0.25">
      <c r="B52" t="s">
        <v>52</v>
      </c>
      <c r="C52" t="s">
        <v>7</v>
      </c>
      <c r="D52" s="4">
        <v>1.54</v>
      </c>
      <c r="E52" s="4">
        <v>1.6400000000000001</v>
      </c>
      <c r="F52" s="4">
        <v>1.56</v>
      </c>
      <c r="G52" s="4">
        <f t="shared" si="2"/>
        <v>1.58</v>
      </c>
      <c r="H52" s="4">
        <f t="shared" si="3"/>
        <v>5.2915026221291864E-2</v>
      </c>
      <c r="I52" s="4">
        <f>D10</f>
        <v>0.84</v>
      </c>
      <c r="J52" s="4">
        <v>0.94081570978870221</v>
      </c>
      <c r="K52" s="4">
        <v>0.106</v>
      </c>
      <c r="L52" s="36">
        <f>1-G52/I52</f>
        <v>-0.88095238095238115</v>
      </c>
      <c r="M52" s="46">
        <v>0</v>
      </c>
      <c r="N52" s="16">
        <v>0.66723637727545904</v>
      </c>
      <c r="O52" s="38" t="s">
        <v>63</v>
      </c>
      <c r="P52" s="2"/>
      <c r="Q52" s="18"/>
      <c r="R52" s="18"/>
      <c r="S52" s="18"/>
    </row>
    <row r="53" spans="2:19" x14ac:dyDescent="0.25">
      <c r="B53" t="s">
        <v>52</v>
      </c>
      <c r="C53" t="s">
        <v>8</v>
      </c>
      <c r="D53" s="4">
        <v>0.19600000000000001</v>
      </c>
      <c r="E53" s="4">
        <v>0.70000000000000007</v>
      </c>
      <c r="F53" s="4">
        <v>0.17</v>
      </c>
      <c r="G53" s="4">
        <f t="shared" si="2"/>
        <v>0.35533333333333333</v>
      </c>
      <c r="H53" s="4">
        <f t="shared" si="3"/>
        <v>0.29877304653086328</v>
      </c>
      <c r="I53" s="4">
        <f>E10</f>
        <v>1.6600000000000001</v>
      </c>
      <c r="J53" s="4">
        <v>0.97413881036530647</v>
      </c>
      <c r="K53" s="4">
        <v>0.26</v>
      </c>
      <c r="L53" s="19">
        <f>1-G53/I53</f>
        <v>0.78594377510040159</v>
      </c>
      <c r="M53" s="46">
        <f>L53</f>
        <v>0.78594377510040159</v>
      </c>
      <c r="N53" s="16">
        <v>0.19025772242888928</v>
      </c>
      <c r="O53" s="2"/>
      <c r="P53" s="2"/>
      <c r="Q53" s="18"/>
      <c r="R53" s="18"/>
      <c r="S53" s="18"/>
    </row>
    <row r="54" spans="2:19" x14ac:dyDescent="0.25">
      <c r="B54" t="s">
        <v>52</v>
      </c>
      <c r="C54" t="s">
        <v>9</v>
      </c>
      <c r="D54" s="4">
        <v>1.08</v>
      </c>
      <c r="E54" s="4">
        <v>1.44</v>
      </c>
      <c r="F54" s="4">
        <v>1.48</v>
      </c>
      <c r="G54" s="4">
        <f t="shared" si="2"/>
        <v>1.3333333333333333</v>
      </c>
      <c r="H54" s="4">
        <f t="shared" si="3"/>
        <v>0.22030282189144504</v>
      </c>
      <c r="I54" s="4">
        <f>F10</f>
        <v>0.48</v>
      </c>
      <c r="J54" s="4">
        <v>1.0523456173847112</v>
      </c>
      <c r="K54" s="4">
        <v>0.08</v>
      </c>
      <c r="L54" s="36">
        <f>1-G54/I54</f>
        <v>-1.7777777777777777</v>
      </c>
      <c r="M54" s="46">
        <v>0</v>
      </c>
      <c r="N54" s="16">
        <v>1.5325118637951027</v>
      </c>
      <c r="O54" s="38" t="s">
        <v>63</v>
      </c>
      <c r="P54" s="2"/>
      <c r="Q54" s="18"/>
      <c r="R54" s="18"/>
      <c r="S54" s="18"/>
    </row>
    <row r="55" spans="2:19" x14ac:dyDescent="0.25">
      <c r="B55" t="s">
        <v>52</v>
      </c>
      <c r="C55" t="s">
        <v>10</v>
      </c>
      <c r="D55" s="4">
        <v>1.1599999999999999</v>
      </c>
      <c r="E55" s="4">
        <v>0.96</v>
      </c>
      <c r="F55" s="4">
        <v>1.22</v>
      </c>
      <c r="G55" s="4">
        <f t="shared" si="2"/>
        <v>1.1133333333333333</v>
      </c>
      <c r="H55" s="4">
        <f t="shared" si="3"/>
        <v>0.13613718571108091</v>
      </c>
      <c r="I55" s="4">
        <f>G10</f>
        <v>1.62</v>
      </c>
      <c r="J55" s="4">
        <v>1.5275191475534649</v>
      </c>
      <c r="K55" s="4" t="s">
        <v>58</v>
      </c>
      <c r="L55" s="19">
        <f>1-G55/I55</f>
        <v>0.31275720164609055</v>
      </c>
      <c r="M55" s="46">
        <f>L55</f>
        <v>0.31275720164609055</v>
      </c>
      <c r="N55" s="16">
        <v>0.14611245445905746</v>
      </c>
      <c r="O55" s="2"/>
      <c r="P55" s="2"/>
      <c r="Q55" s="18"/>
      <c r="R55" s="18"/>
      <c r="S55" s="18"/>
    </row>
    <row r="56" spans="2:19" x14ac:dyDescent="0.25">
      <c r="B56" t="s">
        <v>52</v>
      </c>
      <c r="C56" t="s">
        <v>17</v>
      </c>
      <c r="D56" s="4">
        <v>1.24</v>
      </c>
      <c r="E56" s="4">
        <v>1.32</v>
      </c>
      <c r="F56" s="4">
        <v>0.98</v>
      </c>
      <c r="G56" s="4">
        <f t="shared" si="2"/>
        <v>1.18</v>
      </c>
      <c r="H56" s="4">
        <f t="shared" si="3"/>
        <v>0.17776388834631199</v>
      </c>
      <c r="I56" s="4">
        <f>H10</f>
        <v>2</v>
      </c>
      <c r="J56" s="4">
        <v>1.4319890762040695</v>
      </c>
      <c r="K56" s="4" t="s">
        <v>58</v>
      </c>
      <c r="L56" s="19">
        <f>1-G56/I56</f>
        <v>0.41000000000000003</v>
      </c>
      <c r="M56" s="46">
        <f>L56</f>
        <v>0.41000000000000003</v>
      </c>
      <c r="N56" s="16">
        <v>0.11499580038842236</v>
      </c>
      <c r="O56" s="2"/>
      <c r="P56" s="2"/>
      <c r="Q56" s="18"/>
      <c r="R56" s="18"/>
      <c r="S56" s="18"/>
    </row>
    <row r="57" spans="2:19" x14ac:dyDescent="0.25">
      <c r="B57" t="s">
        <v>52</v>
      </c>
      <c r="C57" t="s">
        <v>11</v>
      </c>
      <c r="D57" s="4">
        <v>0.96</v>
      </c>
      <c r="E57" s="4">
        <v>1.22</v>
      </c>
      <c r="F57" s="4">
        <v>0.94000000000000006</v>
      </c>
      <c r="G57" s="4">
        <f t="shared" si="2"/>
        <v>1.0399999999999998</v>
      </c>
      <c r="H57" s="4">
        <f t="shared" si="3"/>
        <v>0.15620499351813516</v>
      </c>
      <c r="I57" s="4">
        <f>I10</f>
        <v>1.68</v>
      </c>
      <c r="J57" s="4">
        <v>1.6266888056934019</v>
      </c>
      <c r="K57" s="4" t="s">
        <v>58</v>
      </c>
      <c r="L57" s="19">
        <f>1-G57/I57</f>
        <v>0.38095238095238104</v>
      </c>
      <c r="M57" s="46">
        <f>L57</f>
        <v>0.38095238095238104</v>
      </c>
      <c r="N57" s="16">
        <v>0.13403586400251474</v>
      </c>
      <c r="O57" s="2"/>
      <c r="P57" s="2"/>
      <c r="Q57" s="18"/>
      <c r="R57" s="18"/>
      <c r="S57" s="18"/>
    </row>
    <row r="58" spans="2:19" x14ac:dyDescent="0.25">
      <c r="B58" t="s">
        <v>53</v>
      </c>
      <c r="C58" t="s">
        <v>6</v>
      </c>
      <c r="D58" s="4">
        <v>0.36</v>
      </c>
      <c r="E58" s="4">
        <v>0.32</v>
      </c>
      <c r="F58" s="4">
        <v>0.86</v>
      </c>
      <c r="G58" s="4">
        <f t="shared" si="2"/>
        <v>0.51333333333333331</v>
      </c>
      <c r="H58" s="4">
        <f t="shared" si="3"/>
        <v>0.30088757590391346</v>
      </c>
      <c r="I58" s="4">
        <f>C11</f>
        <v>0.46</v>
      </c>
      <c r="J58" s="4">
        <v>1.410643842256404</v>
      </c>
      <c r="K58" s="4">
        <v>6.6000000000000003E-2</v>
      </c>
      <c r="L58" s="36">
        <f>1-G58/I58</f>
        <v>-0.1159420289855071</v>
      </c>
      <c r="M58" s="46">
        <v>0</v>
      </c>
      <c r="N58" s="16">
        <v>0.79629751054434994</v>
      </c>
      <c r="O58" s="38" t="s">
        <v>63</v>
      </c>
      <c r="P58" s="2"/>
      <c r="Q58" s="18"/>
      <c r="R58" s="18"/>
      <c r="S58" s="18"/>
    </row>
    <row r="59" spans="2:19" x14ac:dyDescent="0.25">
      <c r="B59" t="s">
        <v>53</v>
      </c>
      <c r="C59" t="s">
        <v>7</v>
      </c>
      <c r="D59" s="4">
        <v>0.24</v>
      </c>
      <c r="E59" s="4">
        <v>0.46</v>
      </c>
      <c r="F59" s="4">
        <v>0.42</v>
      </c>
      <c r="G59" s="4">
        <f t="shared" si="2"/>
        <v>0.37333333333333329</v>
      </c>
      <c r="H59" s="4">
        <f t="shared" si="3"/>
        <v>0.11718930554164649</v>
      </c>
      <c r="I59" s="4">
        <f>D11</f>
        <v>0.92</v>
      </c>
      <c r="J59" s="4">
        <v>0.86827795063495361</v>
      </c>
      <c r="K59" s="4">
        <v>5.2000000000000005E-2</v>
      </c>
      <c r="L59" s="19">
        <f>1-G59/I59</f>
        <v>0.59420289855072472</v>
      </c>
      <c r="M59" s="46">
        <f>L59</f>
        <v>0.59420289855072472</v>
      </c>
      <c r="N59" s="19">
        <v>0.19173525992183379</v>
      </c>
      <c r="O59" s="38"/>
      <c r="P59" s="2"/>
      <c r="Q59" s="22"/>
      <c r="R59" s="22"/>
      <c r="S59" s="22"/>
    </row>
    <row r="60" spans="2:19" x14ac:dyDescent="0.25">
      <c r="B60" t="s">
        <v>53</v>
      </c>
      <c r="C60" t="s">
        <v>8</v>
      </c>
      <c r="D60" s="4">
        <v>0.24</v>
      </c>
      <c r="E60" s="4">
        <v>0.2</v>
      </c>
      <c r="F60" s="4">
        <v>0.18600000000000003</v>
      </c>
      <c r="G60" s="4">
        <f t="shared" si="2"/>
        <v>0.20866666666666667</v>
      </c>
      <c r="H60" s="4">
        <f t="shared" si="3"/>
        <v>2.8023799409311583E-2</v>
      </c>
      <c r="I60" s="4">
        <f>E11</f>
        <v>0.57999999999999996</v>
      </c>
      <c r="J60" s="4">
        <v>1.0794916845815417</v>
      </c>
      <c r="K60" s="4" t="s">
        <v>58</v>
      </c>
      <c r="L60" s="19">
        <f>1-G60/I60</f>
        <v>0.64022988505747125</v>
      </c>
      <c r="M60" s="46">
        <f>L60</f>
        <v>0.64022988505747125</v>
      </c>
      <c r="N60" s="16">
        <v>0.11436692441490659</v>
      </c>
      <c r="O60" s="38"/>
      <c r="P60" s="2"/>
      <c r="Q60" s="22"/>
      <c r="R60" s="22"/>
      <c r="S60" s="22"/>
    </row>
    <row r="61" spans="2:19" x14ac:dyDescent="0.25">
      <c r="B61" t="s">
        <v>53</v>
      </c>
      <c r="C61" t="s">
        <v>9</v>
      </c>
      <c r="D61" s="4">
        <v>0.188</v>
      </c>
      <c r="E61" s="4">
        <v>0.5</v>
      </c>
      <c r="F61" s="4">
        <v>0.34</v>
      </c>
      <c r="G61" s="4">
        <f t="shared" si="2"/>
        <v>0.34266666666666667</v>
      </c>
      <c r="H61" s="4">
        <f t="shared" si="3"/>
        <v>0.15601709308064085</v>
      </c>
      <c r="I61" s="4">
        <f>F11</f>
        <v>0.3</v>
      </c>
      <c r="J61" s="4">
        <v>1.0431413588227572</v>
      </c>
      <c r="K61" s="4">
        <v>4.8000000000000001E-2</v>
      </c>
      <c r="L61" s="36">
        <f>1-G61/I61</f>
        <v>-0.14222222222222225</v>
      </c>
      <c r="M61" s="46">
        <v>0</v>
      </c>
      <c r="N61" s="16">
        <v>0.79495568413526296</v>
      </c>
      <c r="O61" s="38" t="s">
        <v>63</v>
      </c>
      <c r="P61" s="2"/>
    </row>
    <row r="62" spans="2:19" x14ac:dyDescent="0.25">
      <c r="B62" t="s">
        <v>53</v>
      </c>
      <c r="C62" t="s">
        <v>10</v>
      </c>
      <c r="D62" s="4">
        <v>0.78</v>
      </c>
      <c r="E62" s="4">
        <v>0.88</v>
      </c>
      <c r="F62" s="4">
        <v>1.18</v>
      </c>
      <c r="G62" s="4">
        <f t="shared" si="2"/>
        <v>0.94666666666666666</v>
      </c>
      <c r="H62" s="4">
        <f t="shared" si="3"/>
        <v>0.20816659994661302</v>
      </c>
      <c r="I62" s="4">
        <f>G11</f>
        <v>2.4</v>
      </c>
      <c r="J62" s="4">
        <v>1.5424842146827804</v>
      </c>
      <c r="K62" s="4" t="s">
        <v>58</v>
      </c>
      <c r="L62" s="19">
        <f>1-G62/I62</f>
        <v>0.60555555555555562</v>
      </c>
      <c r="M62" s="46">
        <f>L62</f>
        <v>0.60555555555555562</v>
      </c>
      <c r="N62" s="16">
        <v>0.11058733649318071</v>
      </c>
      <c r="O62" s="2"/>
      <c r="P62" s="2"/>
    </row>
    <row r="63" spans="2:19" x14ac:dyDescent="0.25">
      <c r="B63" t="s">
        <v>53</v>
      </c>
      <c r="C63" t="s">
        <v>17</v>
      </c>
      <c r="D63" s="4">
        <v>0.44</v>
      </c>
      <c r="E63" s="4">
        <v>0.57999999999999996</v>
      </c>
      <c r="F63" s="4">
        <v>0.5</v>
      </c>
      <c r="G63" s="4">
        <f t="shared" si="2"/>
        <v>0.50666666666666671</v>
      </c>
      <c r="H63" s="4">
        <f t="shared" si="3"/>
        <v>7.0237691685685014E-2</v>
      </c>
      <c r="I63" s="4">
        <f>H11</f>
        <v>1.72</v>
      </c>
      <c r="J63" s="4">
        <v>1.3660016048421666</v>
      </c>
      <c r="K63" s="4" t="s">
        <v>58</v>
      </c>
      <c r="L63" s="19">
        <f>1-G63/I63</f>
        <v>0.70542635658914721</v>
      </c>
      <c r="M63" s="46">
        <f>L63</f>
        <v>0.70542635658914721</v>
      </c>
      <c r="N63" s="16">
        <v>5.4724144679524946E-2</v>
      </c>
      <c r="O63" s="2"/>
      <c r="P63" s="2"/>
    </row>
    <row r="64" spans="2:19" x14ac:dyDescent="0.25">
      <c r="B64" t="s">
        <v>53</v>
      </c>
      <c r="C64" t="s">
        <v>11</v>
      </c>
      <c r="D64" s="4">
        <v>1.02</v>
      </c>
      <c r="E64" s="4">
        <v>0.86</v>
      </c>
      <c r="F64" s="4">
        <v>1</v>
      </c>
      <c r="G64" s="4">
        <f t="shared" si="2"/>
        <v>0.96</v>
      </c>
      <c r="H64" s="4">
        <f t="shared" si="3"/>
        <v>8.717797887081348E-2</v>
      </c>
      <c r="I64" s="4">
        <f>I11</f>
        <v>2.4</v>
      </c>
      <c r="J64" s="4">
        <v>1.5121675959937773</v>
      </c>
      <c r="K64" s="4" t="s">
        <v>58</v>
      </c>
      <c r="L64" s="19">
        <f>1-G64/I64</f>
        <v>0.6</v>
      </c>
      <c r="M64" s="46">
        <f>L64</f>
        <v>0.6</v>
      </c>
      <c r="N64" s="16">
        <v>7.2186467655424136E-2</v>
      </c>
      <c r="O64" s="2"/>
      <c r="P64" s="2"/>
    </row>
    <row r="65" spans="2:16" x14ac:dyDescent="0.25">
      <c r="B65" t="s">
        <v>15</v>
      </c>
      <c r="C65" t="s">
        <v>6</v>
      </c>
      <c r="D65" s="4">
        <v>1.78</v>
      </c>
      <c r="E65" s="4">
        <v>1.82</v>
      </c>
      <c r="F65" s="4">
        <v>1.6400000000000001</v>
      </c>
      <c r="G65" s="4">
        <f t="shared" si="2"/>
        <v>1.7466666666666668</v>
      </c>
      <c r="H65" s="4">
        <f t="shared" si="3"/>
        <v>9.4516312525052118E-2</v>
      </c>
      <c r="I65" s="4">
        <f>C12</f>
        <v>1.4</v>
      </c>
      <c r="J65" s="4">
        <v>1.7741514663796134</v>
      </c>
      <c r="K65" s="4" t="s">
        <v>58</v>
      </c>
      <c r="L65" s="36">
        <f>1-G65/I65</f>
        <v>-0.24761904761904785</v>
      </c>
      <c r="M65" s="46">
        <v>0</v>
      </c>
      <c r="N65" s="16"/>
      <c r="O65" s="38" t="s">
        <v>63</v>
      </c>
      <c r="P65" s="2"/>
    </row>
    <row r="66" spans="2:16" x14ac:dyDescent="0.25">
      <c r="B66" t="s">
        <v>15</v>
      </c>
      <c r="C66" t="s">
        <v>7</v>
      </c>
      <c r="D66" s="4">
        <v>3</v>
      </c>
      <c r="E66" s="4">
        <v>3.8000000000000003</v>
      </c>
      <c r="F66" s="4">
        <v>4</v>
      </c>
      <c r="G66" s="4">
        <f t="shared" si="2"/>
        <v>3.6</v>
      </c>
      <c r="H66" s="4">
        <f t="shared" si="3"/>
        <v>0.52915026221291583</v>
      </c>
      <c r="I66" s="4">
        <f>D12</f>
        <v>1.74</v>
      </c>
      <c r="J66" s="4">
        <v>0.84087185951493759</v>
      </c>
      <c r="K66" s="4" t="s">
        <v>58</v>
      </c>
      <c r="L66" s="36">
        <f>1-G66/I66</f>
        <v>-1.0689655172413794</v>
      </c>
      <c r="M66" s="46">
        <v>0</v>
      </c>
      <c r="N66" s="16">
        <v>0.79141382383223857</v>
      </c>
      <c r="O66" s="38" t="s">
        <v>63</v>
      </c>
      <c r="P66" s="2"/>
    </row>
    <row r="67" spans="2:16" x14ac:dyDescent="0.25">
      <c r="B67" t="s">
        <v>15</v>
      </c>
      <c r="C67" t="s">
        <v>8</v>
      </c>
      <c r="D67" s="4">
        <v>2.4</v>
      </c>
      <c r="E67" s="4">
        <v>2.8000000000000003</v>
      </c>
      <c r="F67" s="4">
        <v>2.2000000000000002</v>
      </c>
      <c r="G67" s="4">
        <f t="shared" si="2"/>
        <v>2.4666666666666668</v>
      </c>
      <c r="H67" s="4">
        <f t="shared" si="3"/>
        <v>0.30550504633038994</v>
      </c>
      <c r="I67" s="4">
        <f>E12</f>
        <v>1.62</v>
      </c>
      <c r="J67" s="4">
        <v>0.90730174463544777</v>
      </c>
      <c r="K67" s="4" t="s">
        <v>58</v>
      </c>
      <c r="L67" s="36">
        <f>1-G67/I67</f>
        <v>-0.52263374485596703</v>
      </c>
      <c r="M67" s="46">
        <v>0</v>
      </c>
      <c r="N67" s="16"/>
      <c r="O67" s="38" t="s">
        <v>63</v>
      </c>
      <c r="P67" s="2"/>
    </row>
    <row r="68" spans="2:16" x14ac:dyDescent="0.25">
      <c r="B68" t="s">
        <v>15</v>
      </c>
      <c r="C68" t="s">
        <v>9</v>
      </c>
      <c r="D68" s="4">
        <v>1.62</v>
      </c>
      <c r="E68" s="4">
        <v>1.48</v>
      </c>
      <c r="F68" s="4">
        <v>1.92</v>
      </c>
      <c r="G68" s="4">
        <f t="shared" si="2"/>
        <v>1.6733333333333331</v>
      </c>
      <c r="H68" s="4">
        <f t="shared" si="3"/>
        <v>0.22479620400116829</v>
      </c>
      <c r="I68" s="4">
        <f>F12</f>
        <v>2</v>
      </c>
      <c r="J68" s="4">
        <v>1.0443676802051522</v>
      </c>
      <c r="K68" s="4" t="s">
        <v>58</v>
      </c>
      <c r="L68" s="19">
        <f>1-G68/I68</f>
        <v>0.16333333333333344</v>
      </c>
      <c r="M68" s="46">
        <f>L68</f>
        <v>0.16333333333333344</v>
      </c>
      <c r="N68" s="16">
        <v>0.4545225338693708</v>
      </c>
      <c r="O68" s="2"/>
      <c r="P68" s="2"/>
    </row>
    <row r="69" spans="2:16" x14ac:dyDescent="0.25">
      <c r="B69" t="s">
        <v>15</v>
      </c>
      <c r="C69" t="s">
        <v>10</v>
      </c>
      <c r="D69" s="4">
        <v>12.8</v>
      </c>
      <c r="E69" s="4">
        <v>14.4</v>
      </c>
      <c r="F69" s="4">
        <v>15.4</v>
      </c>
      <c r="G69" s="4">
        <f t="shared" si="2"/>
        <v>14.200000000000001</v>
      </c>
      <c r="H69" s="4">
        <f t="shared" si="3"/>
        <v>1.3114877048604001</v>
      </c>
      <c r="I69" s="4">
        <f>G12</f>
        <v>3</v>
      </c>
      <c r="J69" s="4">
        <v>2.1467278543742641</v>
      </c>
      <c r="K69" s="4" t="s">
        <v>58</v>
      </c>
      <c r="L69" s="36">
        <f>1-G69/I69</f>
        <v>-3.7333333333333334</v>
      </c>
      <c r="M69" s="46">
        <v>0</v>
      </c>
      <c r="N69" s="16">
        <v>0.93211280042720279</v>
      </c>
      <c r="O69" s="38" t="s">
        <v>63</v>
      </c>
      <c r="P69" s="2"/>
    </row>
    <row r="70" spans="2:16" x14ac:dyDescent="0.25">
      <c r="B70" t="s">
        <v>15</v>
      </c>
      <c r="C70" t="s">
        <v>17</v>
      </c>
      <c r="D70" s="4">
        <v>10.4</v>
      </c>
      <c r="E70" s="4">
        <v>8.4</v>
      </c>
      <c r="F70" s="4">
        <v>11</v>
      </c>
      <c r="G70" s="4">
        <f t="shared" si="2"/>
        <v>9.9333333333333336</v>
      </c>
      <c r="H70" s="4">
        <f t="shared" si="3"/>
        <v>1.361371857110806</v>
      </c>
      <c r="I70" s="4">
        <f>H12</f>
        <v>2.16</v>
      </c>
      <c r="J70" s="4">
        <v>1.2739088481863881</v>
      </c>
      <c r="K70" s="4" t="s">
        <v>58</v>
      </c>
      <c r="L70" s="36">
        <f>1-G70/I70</f>
        <v>-3.598765432098765</v>
      </c>
      <c r="M70" s="46">
        <v>0</v>
      </c>
      <c r="N70" s="16"/>
      <c r="O70" s="38" t="s">
        <v>63</v>
      </c>
      <c r="P70" s="2"/>
    </row>
    <row r="71" spans="2:16" x14ac:dyDescent="0.25">
      <c r="B71" t="s">
        <v>15</v>
      </c>
      <c r="C71" t="s">
        <v>11</v>
      </c>
      <c r="D71" s="4">
        <v>14.8</v>
      </c>
      <c r="E71" s="4">
        <v>19.400000000000002</v>
      </c>
      <c r="F71" s="4">
        <v>22</v>
      </c>
      <c r="G71" s="4">
        <f t="shared" si="2"/>
        <v>18.733333333333334</v>
      </c>
      <c r="H71" s="4">
        <f t="shared" si="3"/>
        <v>3.6460023770334127</v>
      </c>
      <c r="I71" s="4">
        <f>I12</f>
        <v>1.6600000000000001</v>
      </c>
      <c r="J71" s="4">
        <v>1.5855526180104422</v>
      </c>
      <c r="K71" s="4" t="s">
        <v>58</v>
      </c>
      <c r="L71" s="36">
        <f>1-G71/I71</f>
        <v>-10.285140562248996</v>
      </c>
      <c r="M71" s="46">
        <v>0</v>
      </c>
      <c r="N71" s="16">
        <v>2.8145278550529405</v>
      </c>
      <c r="O71" s="38" t="s">
        <v>63</v>
      </c>
      <c r="P71" s="2"/>
    </row>
    <row r="72" spans="2:16" x14ac:dyDescent="0.25">
      <c r="B72" t="s">
        <v>16</v>
      </c>
      <c r="C72" t="s">
        <v>6</v>
      </c>
      <c r="D72" s="4">
        <v>3</v>
      </c>
      <c r="E72" s="4">
        <v>2.6</v>
      </c>
      <c r="F72" s="4">
        <v>2.6</v>
      </c>
      <c r="G72" s="4">
        <f t="shared" si="2"/>
        <v>2.7333333333333329</v>
      </c>
      <c r="H72" s="4">
        <f t="shared" si="3"/>
        <v>0.23094010767585027</v>
      </c>
      <c r="I72" s="4">
        <f>C13</f>
        <v>1.8327603243133448</v>
      </c>
      <c r="J72" s="4">
        <v>1.7005092428631978</v>
      </c>
      <c r="K72" s="4">
        <v>0.14599999999999999</v>
      </c>
      <c r="L72" s="36">
        <f>1-G72/I72</f>
        <v>-0.49137522079292806</v>
      </c>
      <c r="M72" s="46">
        <v>0</v>
      </c>
      <c r="N72" s="16">
        <v>0.61986068744012712</v>
      </c>
      <c r="O72" s="38" t="s">
        <v>63</v>
      </c>
      <c r="P72" s="2"/>
    </row>
    <row r="73" spans="2:16" x14ac:dyDescent="0.25">
      <c r="B73" t="s">
        <v>16</v>
      </c>
      <c r="C73" t="s">
        <v>7</v>
      </c>
      <c r="D73" s="4">
        <v>2.8000000000000003</v>
      </c>
      <c r="E73" s="4">
        <v>2.6</v>
      </c>
      <c r="F73" s="4">
        <v>2.6</v>
      </c>
      <c r="G73" s="4">
        <f t="shared" si="2"/>
        <v>2.6666666666666665</v>
      </c>
      <c r="H73" s="4">
        <f t="shared" si="3"/>
        <v>0.11547005383792526</v>
      </c>
      <c r="I73" s="4">
        <f>D13</f>
        <v>2.6</v>
      </c>
      <c r="J73" s="4">
        <v>0.84463823545000527</v>
      </c>
      <c r="K73" s="4">
        <v>7.0000000000000007E-2</v>
      </c>
      <c r="L73" s="36">
        <f>1-G73/I73</f>
        <v>-2.564102564102555E-2</v>
      </c>
      <c r="M73" s="46">
        <v>0</v>
      </c>
      <c r="N73" s="16">
        <v>0.36491649490127637</v>
      </c>
      <c r="O73" s="38" t="s">
        <v>63</v>
      </c>
      <c r="P73" s="2"/>
    </row>
    <row r="74" spans="2:16" x14ac:dyDescent="0.25">
      <c r="B74" t="s">
        <v>16</v>
      </c>
      <c r="C74" t="s">
        <v>8</v>
      </c>
      <c r="D74" s="4">
        <v>1.76</v>
      </c>
      <c r="E74" s="4">
        <v>1.2</v>
      </c>
      <c r="F74" s="4">
        <v>1.02</v>
      </c>
      <c r="G74" s="4">
        <f t="shared" si="2"/>
        <v>1.3266666666666667</v>
      </c>
      <c r="H74" s="4">
        <f t="shared" si="3"/>
        <v>0.38591881702416758</v>
      </c>
      <c r="I74" s="4">
        <f>E13</f>
        <v>1.84</v>
      </c>
      <c r="J74" s="4">
        <v>1.0845962208084721</v>
      </c>
      <c r="K74" s="4" t="s">
        <v>58</v>
      </c>
      <c r="L74" s="19">
        <f>1-G74/I74</f>
        <v>0.27898550724637683</v>
      </c>
      <c r="M74" s="46">
        <f>L74</f>
        <v>0.27898550724637683</v>
      </c>
      <c r="N74" s="16">
        <v>0.29520776601760174</v>
      </c>
      <c r="O74" s="38"/>
      <c r="P74" s="2"/>
    </row>
    <row r="75" spans="2:16" x14ac:dyDescent="0.25">
      <c r="B75" t="s">
        <v>16</v>
      </c>
      <c r="C75" t="s">
        <v>9</v>
      </c>
      <c r="D75" s="4">
        <v>2.4</v>
      </c>
      <c r="E75" s="4">
        <v>2.8000000000000003</v>
      </c>
      <c r="F75" s="4">
        <v>2.9915165384218372</v>
      </c>
      <c r="G75" s="4">
        <f t="shared" si="2"/>
        <v>2.7305055128072788</v>
      </c>
      <c r="H75" s="4">
        <f t="shared" si="3"/>
        <v>0.30181959283531062</v>
      </c>
      <c r="I75" s="4">
        <f>F13</f>
        <v>1.8155964603105614</v>
      </c>
      <c r="J75" s="4">
        <v>0.99552456634594155</v>
      </c>
      <c r="K75" s="4">
        <v>9.6000000000000002E-2</v>
      </c>
      <c r="L75" s="36">
        <f>1-G75/I75</f>
        <v>-0.50391652137293796</v>
      </c>
      <c r="M75" s="46">
        <v>0</v>
      </c>
      <c r="N75" s="16">
        <v>0.80889998716279332</v>
      </c>
      <c r="O75" s="38" t="s">
        <v>63</v>
      </c>
      <c r="P75" s="2"/>
    </row>
    <row r="76" spans="2:16" x14ac:dyDescent="0.25">
      <c r="B76" t="s">
        <v>16</v>
      </c>
      <c r="C76" t="s">
        <v>10</v>
      </c>
      <c r="D76" s="4">
        <v>2.2000000000000002</v>
      </c>
      <c r="E76" s="4">
        <v>2.7938385302430793</v>
      </c>
      <c r="F76" s="4">
        <v>2.8087625831459029</v>
      </c>
      <c r="G76" s="4">
        <f t="shared" si="2"/>
        <v>2.6008670377963274</v>
      </c>
      <c r="H76" s="4">
        <f t="shared" si="3"/>
        <v>0.34724122498986293</v>
      </c>
      <c r="I76" s="4">
        <f>G13</f>
        <v>2.2000000000000002</v>
      </c>
      <c r="J76" s="4">
        <v>1.3297978186072463</v>
      </c>
      <c r="K76" s="4" t="s">
        <v>58</v>
      </c>
      <c r="L76" s="36">
        <f>1-G76/I76</f>
        <v>-0.18221228990742144</v>
      </c>
      <c r="M76" s="46">
        <v>0</v>
      </c>
      <c r="N76" s="16">
        <v>0.25921028730017787</v>
      </c>
      <c r="O76" s="38" t="s">
        <v>63</v>
      </c>
      <c r="P76" s="2"/>
    </row>
    <row r="77" spans="2:16" x14ac:dyDescent="0.25">
      <c r="B77" t="s">
        <v>16</v>
      </c>
      <c r="C77" t="s">
        <v>17</v>
      </c>
      <c r="D77" s="4">
        <v>2.4</v>
      </c>
      <c r="E77" s="4">
        <v>2.6</v>
      </c>
      <c r="F77" s="4">
        <v>2.8000000000000003</v>
      </c>
      <c r="G77" s="4">
        <f t="shared" si="2"/>
        <v>2.6</v>
      </c>
      <c r="H77" s="4">
        <f t="shared" si="3"/>
        <v>0.20000000000000018</v>
      </c>
      <c r="I77" s="4">
        <f>H13</f>
        <v>2.2000000000000002</v>
      </c>
      <c r="J77" s="4">
        <v>1.2546915641905469</v>
      </c>
      <c r="K77" s="4" t="s">
        <v>58</v>
      </c>
      <c r="L77" s="36">
        <f>1-G77/I77</f>
        <v>-0.18181818181818166</v>
      </c>
      <c r="M77" s="46">
        <v>0</v>
      </c>
      <c r="N77" s="16">
        <v>0.17212285536031985</v>
      </c>
      <c r="O77" s="38" t="s">
        <v>63</v>
      </c>
      <c r="P77" s="2"/>
    </row>
    <row r="78" spans="2:16" x14ac:dyDescent="0.25">
      <c r="B78" t="s">
        <v>16</v>
      </c>
      <c r="C78" t="s">
        <v>11</v>
      </c>
      <c r="D78" s="4">
        <v>2.2000000000000002</v>
      </c>
      <c r="E78" s="4">
        <v>1.8996851484560946</v>
      </c>
      <c r="F78" s="4">
        <v>2</v>
      </c>
      <c r="G78" s="4">
        <f t="shared" si="2"/>
        <v>2.0332283828186983</v>
      </c>
      <c r="H78" s="4">
        <f t="shared" si="3"/>
        <v>0.15288998195767761</v>
      </c>
      <c r="I78" s="4">
        <f>I13</f>
        <v>1.9769427496328218</v>
      </c>
      <c r="J78" s="4">
        <v>1.6843039911703832</v>
      </c>
      <c r="K78" s="4" t="s">
        <v>58</v>
      </c>
      <c r="L78" s="36">
        <f>1-G78/I78</f>
        <v>-2.8471048641307561E-2</v>
      </c>
      <c r="M78" s="46">
        <v>0</v>
      </c>
      <c r="N78" s="16">
        <v>0.17806484537814682</v>
      </c>
      <c r="O78" s="38" t="s">
        <v>63</v>
      </c>
      <c r="P78" s="2"/>
    </row>
    <row r="79" spans="2:16" x14ac:dyDescent="0.25">
      <c r="D79" s="2"/>
      <c r="E79" s="2"/>
      <c r="F79" s="2"/>
      <c r="G79" s="2"/>
      <c r="H79" s="2"/>
      <c r="I79" s="2"/>
      <c r="J79" s="2"/>
      <c r="K79" s="2"/>
      <c r="L79" s="18"/>
      <c r="M79" s="2"/>
      <c r="N79" s="2"/>
      <c r="O79" s="2"/>
    </row>
    <row r="80" spans="2:16" x14ac:dyDescent="0.25">
      <c r="L80" s="22"/>
    </row>
    <row r="81" spans="12:12" x14ac:dyDescent="0.25">
      <c r="L81" s="22"/>
    </row>
  </sheetData>
  <mergeCells count="2">
    <mergeCell ref="B2:I2"/>
    <mergeCell ref="B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7"/>
  <sheetViews>
    <sheetView topLeftCell="A2" workbookViewId="0">
      <selection activeCell="M14" sqref="M14"/>
    </sheetView>
  </sheetViews>
  <sheetFormatPr defaultRowHeight="15" x14ac:dyDescent="0.25"/>
  <cols>
    <col min="2" max="2" width="19.140625" bestFit="1" customWidth="1"/>
    <col min="3" max="3" width="14.140625" bestFit="1" customWidth="1"/>
    <col min="4" max="4" width="10.5703125" bestFit="1" customWidth="1"/>
    <col min="5" max="5" width="11.140625" customWidth="1"/>
    <col min="6" max="6" width="11.140625" bestFit="1" customWidth="1"/>
    <col min="7" max="7" width="10.5703125" bestFit="1" customWidth="1"/>
    <col min="8" max="8" width="12.42578125" bestFit="1" customWidth="1"/>
    <col min="9" max="9" width="10.5703125" bestFit="1" customWidth="1"/>
    <col min="14" max="14" width="11.140625" bestFit="1" customWidth="1"/>
    <col min="15" max="15" width="38" bestFit="1" customWidth="1"/>
  </cols>
  <sheetData>
    <row r="2" spans="1:20" x14ac:dyDescent="0.25">
      <c r="A2" s="22"/>
      <c r="B2" s="44" t="s">
        <v>69</v>
      </c>
      <c r="C2" s="44"/>
      <c r="D2" s="44"/>
      <c r="E2" s="44"/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30"/>
      <c r="K3" s="30"/>
      <c r="L3" s="30"/>
      <c r="M3" s="30"/>
      <c r="N3" s="30"/>
      <c r="O3" s="30"/>
      <c r="P3" s="30"/>
      <c r="Q3" s="31"/>
      <c r="R3" s="31"/>
      <c r="S3" s="22"/>
      <c r="T3" s="22"/>
    </row>
    <row r="4" spans="1:20" x14ac:dyDescent="0.25">
      <c r="A4" s="22"/>
      <c r="B4" s="32" t="s">
        <v>47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17</v>
      </c>
      <c r="I4" s="34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22"/>
      <c r="B5" s="32"/>
      <c r="C5" s="33" t="s">
        <v>20</v>
      </c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5">
      <c r="A6" s="22"/>
      <c r="B6" s="32" t="s">
        <v>12</v>
      </c>
      <c r="C6" s="48" t="s">
        <v>71</v>
      </c>
      <c r="D6" s="35">
        <v>19.2</v>
      </c>
      <c r="E6" s="48" t="s">
        <v>71</v>
      </c>
      <c r="F6" s="48" t="s">
        <v>71</v>
      </c>
      <c r="G6" s="35">
        <v>8.8000000000000007</v>
      </c>
      <c r="H6" s="35">
        <v>6.8</v>
      </c>
      <c r="I6" s="35">
        <v>16.399999999999999</v>
      </c>
    </row>
    <row r="7" spans="1:20" x14ac:dyDescent="0.25">
      <c r="A7" s="22"/>
      <c r="B7" s="32" t="s">
        <v>13</v>
      </c>
      <c r="C7" s="48"/>
      <c r="D7" s="35">
        <v>16.8</v>
      </c>
      <c r="E7" s="48"/>
      <c r="F7" s="48"/>
      <c r="G7" s="35">
        <v>11.4</v>
      </c>
      <c r="H7" s="35">
        <v>12.8</v>
      </c>
      <c r="I7" s="35">
        <v>14.8</v>
      </c>
    </row>
    <row r="8" spans="1:20" x14ac:dyDescent="0.25">
      <c r="A8" s="22"/>
      <c r="B8" s="32" t="s">
        <v>14</v>
      </c>
      <c r="C8" s="48"/>
      <c r="D8" s="35">
        <v>20</v>
      </c>
      <c r="E8" s="48"/>
      <c r="F8" s="48"/>
      <c r="G8" s="35">
        <v>9.8000000000000007</v>
      </c>
      <c r="H8" s="35">
        <v>7.4</v>
      </c>
      <c r="I8" s="35">
        <v>16.2</v>
      </c>
    </row>
    <row r="9" spans="1:20" x14ac:dyDescent="0.25">
      <c r="A9" s="22"/>
      <c r="B9" s="32" t="s">
        <v>51</v>
      </c>
      <c r="C9" s="48"/>
      <c r="D9" s="35">
        <v>24</v>
      </c>
      <c r="E9" s="48"/>
      <c r="F9" s="48"/>
      <c r="G9" s="35">
        <v>11</v>
      </c>
      <c r="H9" s="35">
        <v>17.2</v>
      </c>
      <c r="I9" s="35">
        <v>18.400000000000002</v>
      </c>
    </row>
    <row r="10" spans="1:20" x14ac:dyDescent="0.25">
      <c r="A10" s="22"/>
      <c r="B10" s="32" t="s">
        <v>52</v>
      </c>
      <c r="C10" s="48"/>
      <c r="D10" s="35">
        <v>18.8</v>
      </c>
      <c r="E10" s="48"/>
      <c r="F10" s="48"/>
      <c r="G10" s="35">
        <v>13.8</v>
      </c>
      <c r="H10" s="35">
        <v>11.4</v>
      </c>
      <c r="I10" s="35">
        <v>18.400000000000002</v>
      </c>
    </row>
    <row r="11" spans="1:20" x14ac:dyDescent="0.25">
      <c r="A11" s="22"/>
      <c r="B11" s="32" t="s">
        <v>53</v>
      </c>
      <c r="C11" s="48"/>
      <c r="D11" s="35">
        <v>15.6</v>
      </c>
      <c r="E11" s="48"/>
      <c r="F11" s="48"/>
      <c r="G11" s="35">
        <v>12.6</v>
      </c>
      <c r="H11" s="35">
        <v>12.200000000000001</v>
      </c>
      <c r="I11" s="35">
        <v>16.600000000000001</v>
      </c>
    </row>
    <row r="12" spans="1:20" x14ac:dyDescent="0.25">
      <c r="A12" s="22"/>
      <c r="B12" s="32" t="s">
        <v>15</v>
      </c>
      <c r="C12" s="48"/>
      <c r="D12" s="35">
        <v>16.399999999999999</v>
      </c>
      <c r="E12" s="48"/>
      <c r="F12" s="48"/>
      <c r="G12" s="35">
        <v>8.8000000000000007</v>
      </c>
      <c r="H12" s="35">
        <v>11.200000000000001</v>
      </c>
      <c r="I12" s="35">
        <v>15.200000000000001</v>
      </c>
      <c r="S12" s="22"/>
      <c r="T12" s="22"/>
    </row>
    <row r="13" spans="1:20" x14ac:dyDescent="0.25">
      <c r="A13" s="22"/>
      <c r="B13" s="32" t="s">
        <v>16</v>
      </c>
      <c r="C13" s="48"/>
      <c r="D13" s="35">
        <v>17.8</v>
      </c>
      <c r="E13" s="48"/>
      <c r="F13" s="48"/>
      <c r="G13" s="35">
        <v>11.4</v>
      </c>
      <c r="H13" s="35">
        <v>13</v>
      </c>
      <c r="I13" s="35">
        <v>17.600000000000001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5" spans="1:20" x14ac:dyDescent="0.25">
      <c r="B15" s="32" t="s">
        <v>37</v>
      </c>
      <c r="C15" s="7"/>
      <c r="D15" s="7">
        <f t="shared" ref="D15:I15" si="0">AVERAGE(D6:D13)</f>
        <v>18.574999999999999</v>
      </c>
      <c r="E15" s="7"/>
      <c r="F15" s="7"/>
      <c r="G15" s="7">
        <f t="shared" si="0"/>
        <v>10.95</v>
      </c>
      <c r="H15" s="7">
        <f t="shared" si="0"/>
        <v>11.5</v>
      </c>
      <c r="I15" s="7">
        <f t="shared" si="0"/>
        <v>16.700000000000003</v>
      </c>
    </row>
    <row r="16" spans="1:20" x14ac:dyDescent="0.25">
      <c r="B16" s="32" t="s">
        <v>54</v>
      </c>
      <c r="C16" s="7"/>
      <c r="D16" s="7">
        <f t="shared" ref="D16:I16" si="1">STDEV(D6:D13)</f>
        <v>2.6520881260945144</v>
      </c>
      <c r="E16" s="7"/>
      <c r="F16" s="7"/>
      <c r="G16" s="7">
        <f t="shared" si="1"/>
        <v>1.7655432187128406</v>
      </c>
      <c r="H16" s="7">
        <f t="shared" si="1"/>
        <v>3.2932832076385865</v>
      </c>
      <c r="I16" s="7">
        <f t="shared" si="1"/>
        <v>1.3522468075656271</v>
      </c>
    </row>
    <row r="19" spans="2:19" x14ac:dyDescent="0.25">
      <c r="B19" s="44" t="s">
        <v>70</v>
      </c>
      <c r="C19" s="44"/>
      <c r="D19" s="44"/>
      <c r="E19" s="44"/>
      <c r="F19" s="44"/>
      <c r="G19" s="44"/>
      <c r="H19" s="44"/>
      <c r="I19" s="44"/>
    </row>
    <row r="20" spans="2:19" x14ac:dyDescent="0.25">
      <c r="K20" t="s">
        <v>75</v>
      </c>
    </row>
    <row r="21" spans="2:19" ht="45" customHeight="1" x14ac:dyDescent="0.25">
      <c r="B21" t="s">
        <v>47</v>
      </c>
      <c r="C21" t="s">
        <v>31</v>
      </c>
      <c r="D21" s="2" t="s">
        <v>33</v>
      </c>
      <c r="E21" s="2" t="s">
        <v>34</v>
      </c>
      <c r="F21" s="2" t="s">
        <v>35</v>
      </c>
      <c r="G21" s="2" t="s">
        <v>48</v>
      </c>
      <c r="H21" s="2" t="s">
        <v>19</v>
      </c>
      <c r="I21" s="2" t="s">
        <v>57</v>
      </c>
      <c r="J21" s="2" t="s">
        <v>19</v>
      </c>
      <c r="K21" s="2" t="s">
        <v>49</v>
      </c>
      <c r="L21" s="2" t="s">
        <v>59</v>
      </c>
      <c r="M21" s="45" t="s">
        <v>67</v>
      </c>
      <c r="N21" s="2" t="s">
        <v>50</v>
      </c>
      <c r="O21" s="2" t="s">
        <v>62</v>
      </c>
    </row>
    <row r="22" spans="2:19" x14ac:dyDescent="0.25">
      <c r="D22" s="2" t="s">
        <v>20</v>
      </c>
      <c r="E22" s="2" t="s">
        <v>20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27</v>
      </c>
      <c r="M22" s="2" t="s">
        <v>27</v>
      </c>
      <c r="N22" s="2" t="s">
        <v>27</v>
      </c>
    </row>
    <row r="23" spans="2:19" x14ac:dyDescent="0.25">
      <c r="B23" t="s">
        <v>12</v>
      </c>
      <c r="C23" t="s">
        <v>7</v>
      </c>
      <c r="D23" s="4">
        <v>16.399999999999999</v>
      </c>
      <c r="E23" s="4">
        <v>20</v>
      </c>
      <c r="F23" s="4">
        <v>19.8</v>
      </c>
      <c r="G23" s="4">
        <f t="shared" ref="G23:G54" si="2">AVERAGE(D23:F23)</f>
        <v>18.733333333333334</v>
      </c>
      <c r="H23" s="4">
        <f t="shared" ref="H23:H54" si="3">STDEV(D23:F23)</f>
        <v>2.0231987873991368</v>
      </c>
      <c r="I23" s="4">
        <f>D6</f>
        <v>19.2</v>
      </c>
      <c r="J23" s="4">
        <v>0.86837415637080251</v>
      </c>
      <c r="K23" s="2" t="s">
        <v>74</v>
      </c>
      <c r="L23" s="19">
        <f t="shared" ref="L23:L54" si="4">1-G23/I23</f>
        <v>2.4305555555555469E-2</v>
      </c>
      <c r="M23" s="46">
        <f>L23</f>
        <v>2.4305555555555469E-2</v>
      </c>
      <c r="N23" s="16">
        <v>0.17467203396895795</v>
      </c>
      <c r="O23" s="2"/>
      <c r="P23" s="2"/>
      <c r="Q23" s="2"/>
      <c r="R23" s="2"/>
      <c r="S23" s="2"/>
    </row>
    <row r="24" spans="2:19" x14ac:dyDescent="0.25">
      <c r="B24" t="s">
        <v>12</v>
      </c>
      <c r="C24" t="s">
        <v>10</v>
      </c>
      <c r="D24" s="4">
        <v>10</v>
      </c>
      <c r="E24" s="4">
        <v>13</v>
      </c>
      <c r="F24" s="4">
        <v>10.200000000000001</v>
      </c>
      <c r="G24" s="4">
        <f t="shared" si="2"/>
        <v>11.066666666666668</v>
      </c>
      <c r="H24" s="4">
        <f t="shared" si="3"/>
        <v>1.6772994167212079</v>
      </c>
      <c r="I24" s="4">
        <f>G6</f>
        <v>8.8000000000000007</v>
      </c>
      <c r="J24" s="4">
        <v>1.6712173754840649</v>
      </c>
      <c r="K24" s="2" t="s">
        <v>74</v>
      </c>
      <c r="L24" s="36">
        <f>1-G24/I24</f>
        <v>-0.25757575757575757</v>
      </c>
      <c r="M24" s="46">
        <v>0</v>
      </c>
      <c r="N24" s="16">
        <v>0.27828738476783804</v>
      </c>
      <c r="O24" s="38" t="s">
        <v>63</v>
      </c>
      <c r="P24" s="2"/>
      <c r="Q24" s="2"/>
      <c r="R24" s="2"/>
      <c r="S24" s="2"/>
    </row>
    <row r="25" spans="2:19" x14ac:dyDescent="0.25">
      <c r="B25" t="s">
        <v>12</v>
      </c>
      <c r="C25" t="s">
        <v>17</v>
      </c>
      <c r="D25" s="4">
        <v>12</v>
      </c>
      <c r="E25" s="4">
        <v>10.8</v>
      </c>
      <c r="F25" s="4">
        <v>11.200000000000001</v>
      </c>
      <c r="G25" s="4">
        <f t="shared" si="2"/>
        <v>11.333333333333334</v>
      </c>
      <c r="H25" s="4">
        <f t="shared" si="3"/>
        <v>0.61101009266077833</v>
      </c>
      <c r="I25" s="4">
        <f>H6</f>
        <v>6.8</v>
      </c>
      <c r="J25" s="4">
        <v>1.5867678620861263</v>
      </c>
      <c r="K25" s="2" t="s">
        <v>74</v>
      </c>
      <c r="L25" s="36">
        <f>1-G25/I25</f>
        <v>-0.66666666666666674</v>
      </c>
      <c r="M25" s="46">
        <v>0</v>
      </c>
      <c r="N25" s="16">
        <v>0.4856718031614537</v>
      </c>
      <c r="O25" s="38" t="s">
        <v>63</v>
      </c>
      <c r="P25" s="2"/>
      <c r="Q25" s="2"/>
      <c r="R25" s="2"/>
      <c r="S25" s="2"/>
    </row>
    <row r="26" spans="2:19" x14ac:dyDescent="0.25">
      <c r="B26" t="s">
        <v>12</v>
      </c>
      <c r="C26" t="s">
        <v>11</v>
      </c>
      <c r="D26" s="4">
        <v>13.8</v>
      </c>
      <c r="E26" s="4">
        <v>14.8</v>
      </c>
      <c r="F26" s="4">
        <v>14.6</v>
      </c>
      <c r="G26" s="4">
        <f t="shared" si="2"/>
        <v>14.4</v>
      </c>
      <c r="H26" s="4">
        <f t="shared" si="3"/>
        <v>0.52915026221291794</v>
      </c>
      <c r="I26" s="4">
        <f>I6</f>
        <v>16.399999999999999</v>
      </c>
      <c r="J26" s="4">
        <v>1.8147658112027323</v>
      </c>
      <c r="K26" s="2" t="s">
        <v>74</v>
      </c>
      <c r="L26" s="19">
        <f t="shared" si="4"/>
        <v>0.12195121951219501</v>
      </c>
      <c r="M26" s="46">
        <f>L26</f>
        <v>0.12195121951219501</v>
      </c>
      <c r="N26" s="16">
        <v>7.8076822058555623E-2</v>
      </c>
      <c r="O26" s="2"/>
      <c r="P26" s="2"/>
      <c r="Q26" s="2"/>
      <c r="R26" s="2"/>
      <c r="S26" s="2"/>
    </row>
    <row r="27" spans="2:19" x14ac:dyDescent="0.25">
      <c r="B27" t="s">
        <v>13</v>
      </c>
      <c r="C27" t="s">
        <v>7</v>
      </c>
      <c r="D27" s="4">
        <v>10.4</v>
      </c>
      <c r="E27" s="4">
        <v>12.200000000000001</v>
      </c>
      <c r="F27" s="4">
        <v>10</v>
      </c>
      <c r="G27" s="4">
        <f t="shared" si="2"/>
        <v>10.866666666666667</v>
      </c>
      <c r="H27" s="4">
        <f t="shared" si="3"/>
        <v>1.1718930554164635</v>
      </c>
      <c r="I27" s="4">
        <f>D7</f>
        <v>16.8</v>
      </c>
      <c r="J27" s="4">
        <v>0.79451795760035537</v>
      </c>
      <c r="K27" s="2" t="s">
        <v>74</v>
      </c>
      <c r="L27" s="19">
        <f t="shared" si="4"/>
        <v>0.35317460317460314</v>
      </c>
      <c r="M27" s="46">
        <f t="shared" ref="M27:M31" si="5">L27</f>
        <v>0.35317460317460314</v>
      </c>
      <c r="N27" s="16">
        <v>0.1157355723096037</v>
      </c>
      <c r="O27" s="2"/>
    </row>
    <row r="28" spans="2:19" x14ac:dyDescent="0.25">
      <c r="B28" t="s">
        <v>13</v>
      </c>
      <c r="C28" t="s">
        <v>10</v>
      </c>
      <c r="D28" s="4">
        <v>7.6000000000000005</v>
      </c>
      <c r="E28" s="4">
        <v>7.4</v>
      </c>
      <c r="F28" s="4">
        <v>8</v>
      </c>
      <c r="G28" s="4">
        <f t="shared" si="2"/>
        <v>7.666666666666667</v>
      </c>
      <c r="H28" s="4">
        <f t="shared" si="3"/>
        <v>0.30550504633038916</v>
      </c>
      <c r="I28" s="4">
        <f>G7</f>
        <v>11.4</v>
      </c>
      <c r="J28" s="4">
        <v>1.4822235628587035</v>
      </c>
      <c r="K28" s="2" t="s">
        <v>74</v>
      </c>
      <c r="L28" s="19">
        <f t="shared" si="4"/>
        <v>0.32748538011695905</v>
      </c>
      <c r="M28" s="46">
        <f t="shared" si="5"/>
        <v>0.32748538011695905</v>
      </c>
      <c r="N28" s="16">
        <v>0.1116965904732613</v>
      </c>
      <c r="O28" s="2"/>
      <c r="P28" s="2"/>
    </row>
    <row r="29" spans="2:19" x14ac:dyDescent="0.25">
      <c r="B29" t="s">
        <v>13</v>
      </c>
      <c r="C29" t="s">
        <v>17</v>
      </c>
      <c r="D29" s="4">
        <v>9.2000000000000011</v>
      </c>
      <c r="E29" s="4">
        <v>7.4</v>
      </c>
      <c r="F29" s="4">
        <v>9.4</v>
      </c>
      <c r="G29" s="4">
        <f t="shared" si="2"/>
        <v>8.6666666666666661</v>
      </c>
      <c r="H29" s="4">
        <f t="shared" si="3"/>
        <v>1.1015141094572292</v>
      </c>
      <c r="I29" s="4">
        <f>H7</f>
        <v>12.8</v>
      </c>
      <c r="J29" s="4">
        <v>1.2225958702578796</v>
      </c>
      <c r="K29" s="2" t="s">
        <v>74</v>
      </c>
      <c r="L29" s="19">
        <f t="shared" si="4"/>
        <v>0.32291666666666674</v>
      </c>
      <c r="M29" s="46">
        <f t="shared" si="5"/>
        <v>0.32291666666666674</v>
      </c>
      <c r="N29" s="16">
        <v>0.21213684064059032</v>
      </c>
      <c r="O29" s="2"/>
      <c r="P29" s="2"/>
    </row>
    <row r="30" spans="2:19" x14ac:dyDescent="0.25">
      <c r="B30" t="s">
        <v>13</v>
      </c>
      <c r="C30" t="s">
        <v>11</v>
      </c>
      <c r="D30" s="4">
        <v>11.8</v>
      </c>
      <c r="E30" s="4">
        <v>12.8</v>
      </c>
      <c r="F30" s="4">
        <v>10</v>
      </c>
      <c r="G30" s="4">
        <f t="shared" si="2"/>
        <v>11.533333333333333</v>
      </c>
      <c r="H30" s="4">
        <f t="shared" si="3"/>
        <v>1.4189197769195179</v>
      </c>
      <c r="I30" s="4">
        <f>I7</f>
        <v>14.8</v>
      </c>
      <c r="J30" s="4">
        <v>1.216674226388617</v>
      </c>
      <c r="K30" s="2" t="s">
        <v>74</v>
      </c>
      <c r="L30" s="19">
        <f t="shared" si="4"/>
        <v>0.2207207207207208</v>
      </c>
      <c r="M30" s="46">
        <f t="shared" si="5"/>
        <v>0.2207207207207208</v>
      </c>
      <c r="N30" s="16">
        <v>0.1147749706563778</v>
      </c>
      <c r="O30" s="2"/>
      <c r="P30" s="2"/>
    </row>
    <row r="31" spans="2:19" x14ac:dyDescent="0.25">
      <c r="B31" t="s">
        <v>14</v>
      </c>
      <c r="C31" t="s">
        <v>7</v>
      </c>
      <c r="D31" s="4">
        <v>17</v>
      </c>
      <c r="E31" s="4">
        <v>17.8</v>
      </c>
      <c r="F31" s="4">
        <v>15.200000000000001</v>
      </c>
      <c r="G31" s="4">
        <f t="shared" si="2"/>
        <v>16.666666666666668</v>
      </c>
      <c r="H31" s="4">
        <f t="shared" si="3"/>
        <v>1.3316656236958784</v>
      </c>
      <c r="I31" s="4">
        <f>D8</f>
        <v>20</v>
      </c>
      <c r="J31" s="4">
        <v>0.9104276195687534</v>
      </c>
      <c r="K31" s="2" t="s">
        <v>74</v>
      </c>
      <c r="L31" s="19">
        <f t="shared" si="4"/>
        <v>0.16666666666666663</v>
      </c>
      <c r="M31" s="46">
        <f t="shared" si="5"/>
        <v>0.16666666666666663</v>
      </c>
      <c r="N31" s="16">
        <v>0.13634452376549791</v>
      </c>
      <c r="O31" s="2"/>
      <c r="P31" s="2"/>
    </row>
    <row r="32" spans="2:19" x14ac:dyDescent="0.25">
      <c r="B32" t="s">
        <v>14</v>
      </c>
      <c r="C32" t="s">
        <v>10</v>
      </c>
      <c r="D32" s="4">
        <v>9.6</v>
      </c>
      <c r="E32" s="4">
        <v>11.4</v>
      </c>
      <c r="F32" s="4">
        <v>10.200000000000001</v>
      </c>
      <c r="G32" s="4">
        <f t="shared" si="2"/>
        <v>10.4</v>
      </c>
      <c r="H32" s="4">
        <f t="shared" si="3"/>
        <v>0.91651513899116821</v>
      </c>
      <c r="I32" s="4">
        <f>G8</f>
        <v>9.8000000000000007</v>
      </c>
      <c r="J32" s="4">
        <v>1.9711257476245507</v>
      </c>
      <c r="K32" s="2" t="s">
        <v>74</v>
      </c>
      <c r="L32" s="36">
        <f t="shared" si="4"/>
        <v>-6.1224489795918435E-2</v>
      </c>
      <c r="M32" s="46">
        <v>0</v>
      </c>
      <c r="N32" s="16">
        <v>0.19499862251878966</v>
      </c>
      <c r="O32" s="38" t="s">
        <v>63</v>
      </c>
      <c r="P32" s="2"/>
    </row>
    <row r="33" spans="2:19" x14ac:dyDescent="0.25">
      <c r="B33" t="s">
        <v>14</v>
      </c>
      <c r="C33" t="s">
        <v>17</v>
      </c>
      <c r="D33" s="4">
        <v>11.6</v>
      </c>
      <c r="E33" s="4">
        <v>10.6</v>
      </c>
      <c r="F33" s="4">
        <v>10.4</v>
      </c>
      <c r="G33" s="4">
        <f t="shared" si="2"/>
        <v>10.866666666666667</v>
      </c>
      <c r="H33" s="4">
        <f t="shared" si="3"/>
        <v>0.64291005073286345</v>
      </c>
      <c r="I33" s="4">
        <f>H8</f>
        <v>7.4</v>
      </c>
      <c r="J33" s="4">
        <v>1.3380255140862913</v>
      </c>
      <c r="K33" s="2" t="s">
        <v>74</v>
      </c>
      <c r="L33" s="36">
        <f t="shared" si="4"/>
        <v>-0.46846846846846857</v>
      </c>
      <c r="M33" s="46">
        <v>0</v>
      </c>
      <c r="N33" s="16">
        <v>0.42940966320806201</v>
      </c>
      <c r="O33" s="38" t="s">
        <v>63</v>
      </c>
      <c r="P33" s="2"/>
    </row>
    <row r="34" spans="2:19" x14ac:dyDescent="0.25">
      <c r="B34" t="s">
        <v>14</v>
      </c>
      <c r="C34" t="s">
        <v>11</v>
      </c>
      <c r="D34" s="4">
        <v>15.8</v>
      </c>
      <c r="E34" s="4">
        <v>15.200000000000001</v>
      </c>
      <c r="F34" s="4">
        <v>15.8</v>
      </c>
      <c r="G34" s="4">
        <f t="shared" si="2"/>
        <v>15.6</v>
      </c>
      <c r="H34" s="4">
        <f t="shared" si="3"/>
        <v>0.34641016151377524</v>
      </c>
      <c r="I34" s="4">
        <f>I8</f>
        <v>16.2</v>
      </c>
      <c r="J34" s="4">
        <v>1.8622261323109377</v>
      </c>
      <c r="K34" s="2" t="s">
        <v>74</v>
      </c>
      <c r="L34" s="19">
        <f t="shared" si="4"/>
        <v>3.7037037037036979E-2</v>
      </c>
      <c r="M34" s="46">
        <f>L34</f>
        <v>3.7037037037036979E-2</v>
      </c>
      <c r="N34" s="16">
        <v>8.0852776281870195E-2</v>
      </c>
      <c r="O34" s="2"/>
      <c r="P34" s="2"/>
    </row>
    <row r="35" spans="2:19" x14ac:dyDescent="0.25">
      <c r="B35" t="s">
        <v>51</v>
      </c>
      <c r="C35" t="s">
        <v>7</v>
      </c>
      <c r="D35" s="4">
        <v>19.400000000000002</v>
      </c>
      <c r="E35" s="4">
        <v>22</v>
      </c>
      <c r="F35" s="4">
        <v>17</v>
      </c>
      <c r="G35" s="4">
        <f t="shared" si="2"/>
        <v>19.466666666666669</v>
      </c>
      <c r="H35" s="4">
        <f t="shared" si="3"/>
        <v>2.5006665778014501</v>
      </c>
      <c r="I35" s="4">
        <f>D9</f>
        <v>24</v>
      </c>
      <c r="J35" s="4">
        <v>0.68980589630677047</v>
      </c>
      <c r="K35" s="2" t="s">
        <v>74</v>
      </c>
      <c r="L35" s="19">
        <f t="shared" si="4"/>
        <v>0.18888888888888877</v>
      </c>
      <c r="M35" s="46">
        <f t="shared" ref="M35:M54" si="6">L35</f>
        <v>0.18888888888888877</v>
      </c>
      <c r="N35" s="16">
        <v>0.15578199844547294</v>
      </c>
      <c r="O35" s="2"/>
      <c r="P35" s="2"/>
    </row>
    <row r="36" spans="2:19" x14ac:dyDescent="0.25">
      <c r="B36" t="s">
        <v>51</v>
      </c>
      <c r="C36" t="s">
        <v>10</v>
      </c>
      <c r="D36" s="4">
        <v>9.2000000000000011</v>
      </c>
      <c r="E36" s="4">
        <v>7.8</v>
      </c>
      <c r="F36" s="4">
        <v>11.8</v>
      </c>
      <c r="G36" s="4">
        <f t="shared" si="2"/>
        <v>9.6</v>
      </c>
      <c r="H36" s="4">
        <f t="shared" si="3"/>
        <v>2.0297783130184448</v>
      </c>
      <c r="I36" s="4">
        <f>G9</f>
        <v>11</v>
      </c>
      <c r="J36" s="4">
        <v>1.55017889362113</v>
      </c>
      <c r="K36" s="2" t="s">
        <v>74</v>
      </c>
      <c r="L36" s="19">
        <f t="shared" si="4"/>
        <v>0.12727272727272732</v>
      </c>
      <c r="M36" s="46">
        <f t="shared" si="6"/>
        <v>0.12727272727272732</v>
      </c>
      <c r="N36" s="16">
        <v>0.23205713875142275</v>
      </c>
      <c r="O36" s="2"/>
      <c r="P36" s="2"/>
    </row>
    <row r="37" spans="2:19" x14ac:dyDescent="0.25">
      <c r="B37" t="s">
        <v>51</v>
      </c>
      <c r="C37" t="s">
        <v>17</v>
      </c>
      <c r="D37" s="4">
        <v>11</v>
      </c>
      <c r="E37" s="4">
        <v>8.4</v>
      </c>
      <c r="F37" s="4">
        <v>12.8</v>
      </c>
      <c r="G37" s="4">
        <f t="shared" si="2"/>
        <v>10.733333333333334</v>
      </c>
      <c r="H37" s="4">
        <f t="shared" si="3"/>
        <v>2.2120880030716039</v>
      </c>
      <c r="I37" s="4">
        <f>H9</f>
        <v>17.2</v>
      </c>
      <c r="J37" s="4">
        <v>0.98692519897684372</v>
      </c>
      <c r="K37" s="2" t="s">
        <v>74</v>
      </c>
      <c r="L37" s="19">
        <f t="shared" si="4"/>
        <v>0.37596899224806191</v>
      </c>
      <c r="M37" s="46">
        <f t="shared" si="6"/>
        <v>0.37596899224806191</v>
      </c>
      <c r="N37" s="16">
        <v>0.22017278015642072</v>
      </c>
      <c r="O37" s="2"/>
      <c r="P37" s="2"/>
    </row>
    <row r="38" spans="2:19" x14ac:dyDescent="0.25">
      <c r="B38" t="s">
        <v>51</v>
      </c>
      <c r="C38" t="s">
        <v>11</v>
      </c>
      <c r="D38" s="4">
        <v>13.4</v>
      </c>
      <c r="E38" s="4">
        <v>12.8</v>
      </c>
      <c r="F38" s="4">
        <v>11.200000000000001</v>
      </c>
      <c r="G38" s="4">
        <f t="shared" si="2"/>
        <v>12.466666666666669</v>
      </c>
      <c r="H38" s="4">
        <f t="shared" si="3"/>
        <v>1.1372481406154651</v>
      </c>
      <c r="I38" s="4">
        <f>I9</f>
        <v>18.400000000000002</v>
      </c>
      <c r="J38" s="4">
        <v>1.30267449100906</v>
      </c>
      <c r="K38" s="2" t="s">
        <v>74</v>
      </c>
      <c r="L38" s="19">
        <f t="shared" si="4"/>
        <v>0.32246376811594202</v>
      </c>
      <c r="M38" s="46">
        <f t="shared" si="6"/>
        <v>0.32246376811594202</v>
      </c>
      <c r="N38" s="16">
        <v>8.2643482275367178E-2</v>
      </c>
      <c r="O38" s="2"/>
      <c r="P38" s="2"/>
    </row>
    <row r="39" spans="2:19" x14ac:dyDescent="0.25">
      <c r="B39" t="s">
        <v>52</v>
      </c>
      <c r="C39" t="s">
        <v>7</v>
      </c>
      <c r="D39" s="4">
        <v>15.200000000000001</v>
      </c>
      <c r="E39" s="4">
        <v>14</v>
      </c>
      <c r="F39" s="4">
        <v>13.8</v>
      </c>
      <c r="G39" s="4">
        <f t="shared" si="2"/>
        <v>14.333333333333334</v>
      </c>
      <c r="H39" s="4">
        <f t="shared" si="3"/>
        <v>0.7571877794400369</v>
      </c>
      <c r="I39" s="4">
        <f>D10</f>
        <v>18.8</v>
      </c>
      <c r="J39" s="4">
        <v>0.94081570978870221</v>
      </c>
      <c r="K39" s="2" t="s">
        <v>74</v>
      </c>
      <c r="L39" s="19">
        <f t="shared" si="4"/>
        <v>0.23758865248226946</v>
      </c>
      <c r="M39" s="46">
        <f t="shared" si="6"/>
        <v>0.23758865248226946</v>
      </c>
      <c r="N39" s="16">
        <v>0.11606708484308506</v>
      </c>
      <c r="O39" s="38"/>
      <c r="P39" s="2"/>
      <c r="Q39" s="2"/>
      <c r="R39" s="2"/>
      <c r="S39" s="2"/>
    </row>
    <row r="40" spans="2:19" x14ac:dyDescent="0.25">
      <c r="B40" t="s">
        <v>52</v>
      </c>
      <c r="C40" t="s">
        <v>10</v>
      </c>
      <c r="D40" s="4">
        <v>11.200000000000001</v>
      </c>
      <c r="E40" s="4">
        <v>12.200000000000001</v>
      </c>
      <c r="F40" s="4">
        <v>11.8</v>
      </c>
      <c r="G40" s="4">
        <f t="shared" si="2"/>
        <v>11.733333333333334</v>
      </c>
      <c r="H40" s="4">
        <f t="shared" si="3"/>
        <v>0.50332229568471665</v>
      </c>
      <c r="I40" s="4">
        <f>G10</f>
        <v>13.8</v>
      </c>
      <c r="J40" s="4">
        <v>1.5275191475534649</v>
      </c>
      <c r="K40" s="2" t="s">
        <v>74</v>
      </c>
      <c r="L40" s="19">
        <f t="shared" si="4"/>
        <v>0.14975845410628019</v>
      </c>
      <c r="M40" s="46">
        <f t="shared" si="6"/>
        <v>0.14975845410628019</v>
      </c>
      <c r="N40" s="16">
        <v>0.14185904392900947</v>
      </c>
      <c r="O40" s="2"/>
      <c r="P40" s="2"/>
      <c r="Q40" s="2"/>
      <c r="R40" s="2"/>
      <c r="S40" s="2"/>
    </row>
    <row r="41" spans="2:19" x14ac:dyDescent="0.25">
      <c r="B41" t="s">
        <v>52</v>
      </c>
      <c r="C41" t="s">
        <v>17</v>
      </c>
      <c r="D41" s="4">
        <v>8.6</v>
      </c>
      <c r="E41" s="4">
        <v>11.200000000000001</v>
      </c>
      <c r="F41" s="4">
        <v>6.4</v>
      </c>
      <c r="G41" s="4">
        <f t="shared" si="2"/>
        <v>8.7333333333333343</v>
      </c>
      <c r="H41" s="4">
        <f t="shared" si="3"/>
        <v>2.4027761721253453</v>
      </c>
      <c r="I41" s="4">
        <f>H10</f>
        <v>11.4</v>
      </c>
      <c r="J41" s="4">
        <v>1.4319890762040695</v>
      </c>
      <c r="K41" s="2" t="s">
        <v>74</v>
      </c>
      <c r="L41" s="19">
        <f t="shared" si="4"/>
        <v>0.23391812865497075</v>
      </c>
      <c r="M41" s="46">
        <f t="shared" si="6"/>
        <v>0.23391812865497075</v>
      </c>
      <c r="N41" s="16">
        <v>0.30422621757704033</v>
      </c>
      <c r="O41" s="2"/>
      <c r="P41" s="2"/>
      <c r="Q41" s="2"/>
      <c r="R41" s="2"/>
      <c r="S41" s="2"/>
    </row>
    <row r="42" spans="2:19" x14ac:dyDescent="0.25">
      <c r="B42" t="s">
        <v>52</v>
      </c>
      <c r="C42" t="s">
        <v>11</v>
      </c>
      <c r="D42" s="4">
        <v>10.4</v>
      </c>
      <c r="E42" s="4">
        <v>8.6</v>
      </c>
      <c r="F42" s="4">
        <v>15.200000000000001</v>
      </c>
      <c r="G42" s="4">
        <f t="shared" si="2"/>
        <v>11.4</v>
      </c>
      <c r="H42" s="4">
        <f t="shared" si="3"/>
        <v>3.4117444218463944</v>
      </c>
      <c r="I42" s="4">
        <f>I10</f>
        <v>18.400000000000002</v>
      </c>
      <c r="J42" s="4">
        <v>1.6266888056934019</v>
      </c>
      <c r="K42" s="2">
        <v>8.5999999999999993E-2</v>
      </c>
      <c r="L42" s="19">
        <f t="shared" si="4"/>
        <v>0.38043478260869568</v>
      </c>
      <c r="M42" s="46">
        <f t="shared" si="6"/>
        <v>0.38043478260869568</v>
      </c>
      <c r="N42" s="16">
        <v>0.19208782500721619</v>
      </c>
      <c r="O42" s="2"/>
      <c r="P42" s="2"/>
      <c r="Q42" s="2"/>
      <c r="R42" s="2"/>
      <c r="S42" s="2"/>
    </row>
    <row r="43" spans="2:19" x14ac:dyDescent="0.25">
      <c r="B43" t="s">
        <v>53</v>
      </c>
      <c r="C43" t="s">
        <v>7</v>
      </c>
      <c r="D43" s="4">
        <v>5.2</v>
      </c>
      <c r="E43" s="4">
        <v>8.1999999999999993</v>
      </c>
      <c r="F43" s="4">
        <v>8.4</v>
      </c>
      <c r="G43" s="4">
        <f t="shared" si="2"/>
        <v>7.2666666666666657</v>
      </c>
      <c r="H43" s="4">
        <f t="shared" si="3"/>
        <v>1.7925772879665056</v>
      </c>
      <c r="I43" s="4">
        <f>D11</f>
        <v>15.6</v>
      </c>
      <c r="J43" s="4">
        <v>0.86827795063495361</v>
      </c>
      <c r="K43" s="2" t="s">
        <v>74</v>
      </c>
      <c r="L43" s="19">
        <f t="shared" si="4"/>
        <v>0.53418803418803429</v>
      </c>
      <c r="M43" s="46">
        <f t="shared" si="6"/>
        <v>0.53418803418803429</v>
      </c>
      <c r="N43" s="16">
        <v>0.13276770163423515</v>
      </c>
      <c r="O43" s="38"/>
      <c r="P43" s="2"/>
    </row>
    <row r="44" spans="2:19" x14ac:dyDescent="0.25">
      <c r="B44" t="s">
        <v>53</v>
      </c>
      <c r="C44" t="s">
        <v>10</v>
      </c>
      <c r="D44" s="4">
        <v>9.4</v>
      </c>
      <c r="E44" s="4">
        <v>10.4</v>
      </c>
      <c r="F44" s="4">
        <v>10.8</v>
      </c>
      <c r="G44" s="4">
        <f t="shared" si="2"/>
        <v>10.200000000000001</v>
      </c>
      <c r="H44" s="4">
        <f t="shared" si="3"/>
        <v>0.72111025509279802</v>
      </c>
      <c r="I44" s="4">
        <f>G11</f>
        <v>12.6</v>
      </c>
      <c r="J44" s="4">
        <v>1.5424842146827804</v>
      </c>
      <c r="K44" s="2" t="s">
        <v>74</v>
      </c>
      <c r="L44" s="19">
        <f t="shared" si="4"/>
        <v>0.19047619047619035</v>
      </c>
      <c r="M44" s="46">
        <f t="shared" si="6"/>
        <v>0.19047619047619035</v>
      </c>
      <c r="N44" s="16">
        <v>0.14252077850014913</v>
      </c>
      <c r="O44" s="2"/>
      <c r="P44" s="2"/>
    </row>
    <row r="45" spans="2:19" x14ac:dyDescent="0.25">
      <c r="B45" t="s">
        <v>53</v>
      </c>
      <c r="C45" t="s">
        <v>17</v>
      </c>
      <c r="D45" s="4">
        <v>7.4</v>
      </c>
      <c r="E45" s="4">
        <v>8</v>
      </c>
      <c r="F45" s="4">
        <v>7.4</v>
      </c>
      <c r="G45" s="4">
        <f t="shared" si="2"/>
        <v>7.6000000000000005</v>
      </c>
      <c r="H45" s="4">
        <f t="shared" si="3"/>
        <v>0.34641016151377524</v>
      </c>
      <c r="I45" s="4">
        <f>H11</f>
        <v>12.200000000000001</v>
      </c>
      <c r="J45" s="4">
        <v>1.3660016048421666</v>
      </c>
      <c r="K45" s="2" t="s">
        <v>74</v>
      </c>
      <c r="L45" s="19">
        <f t="shared" si="4"/>
        <v>0.37704918032786883</v>
      </c>
      <c r="M45" s="46">
        <f t="shared" si="6"/>
        <v>0.37704918032786883</v>
      </c>
      <c r="N45" s="16">
        <v>0.18064149957213857</v>
      </c>
      <c r="O45" s="2"/>
      <c r="P45" s="2"/>
    </row>
    <row r="46" spans="2:19" x14ac:dyDescent="0.25">
      <c r="B46" t="s">
        <v>53</v>
      </c>
      <c r="C46" t="s">
        <v>11</v>
      </c>
      <c r="D46" s="4">
        <v>13.200000000000001</v>
      </c>
      <c r="E46" s="4">
        <v>13</v>
      </c>
      <c r="F46" s="4">
        <v>12</v>
      </c>
      <c r="G46" s="4">
        <f t="shared" si="2"/>
        <v>12.733333333333334</v>
      </c>
      <c r="H46" s="4">
        <f t="shared" si="3"/>
        <v>0.642910050732864</v>
      </c>
      <c r="I46" s="4">
        <f>I11</f>
        <v>16.600000000000001</v>
      </c>
      <c r="J46" s="4">
        <v>1.5121675959937773</v>
      </c>
      <c r="K46" s="2" t="s">
        <v>74</v>
      </c>
      <c r="L46" s="19">
        <f t="shared" si="4"/>
        <v>0.23293172690763053</v>
      </c>
      <c r="M46" s="46">
        <f t="shared" si="6"/>
        <v>0.23293172690763053</v>
      </c>
      <c r="N46" s="16">
        <v>7.3197273312842231E-2</v>
      </c>
      <c r="O46" s="2"/>
      <c r="P46" s="2"/>
    </row>
    <row r="47" spans="2:19" x14ac:dyDescent="0.25">
      <c r="B47" t="s">
        <v>15</v>
      </c>
      <c r="C47" t="s">
        <v>7</v>
      </c>
      <c r="D47" s="4">
        <v>1.06</v>
      </c>
      <c r="E47" s="4">
        <v>0.57999999999999996</v>
      </c>
      <c r="F47" s="4">
        <v>0.82000000000000006</v>
      </c>
      <c r="G47" s="4">
        <f t="shared" si="2"/>
        <v>0.82</v>
      </c>
      <c r="H47" s="4">
        <f t="shared" si="3"/>
        <v>0.24000000000000066</v>
      </c>
      <c r="I47" s="4">
        <f>D12</f>
        <v>16.399999999999999</v>
      </c>
      <c r="J47" s="4">
        <v>0.84087185951493759</v>
      </c>
      <c r="K47" s="2" t="s">
        <v>74</v>
      </c>
      <c r="L47" s="19">
        <f t="shared" si="4"/>
        <v>0.95</v>
      </c>
      <c r="M47" s="46">
        <f t="shared" si="6"/>
        <v>0.95</v>
      </c>
      <c r="N47" s="16">
        <v>1.6282555822793737E-2</v>
      </c>
      <c r="O47" s="2"/>
      <c r="P47" s="2"/>
    </row>
    <row r="48" spans="2:19" x14ac:dyDescent="0.25">
      <c r="B48" t="s">
        <v>15</v>
      </c>
      <c r="C48" t="s">
        <v>10</v>
      </c>
      <c r="D48" s="4">
        <v>7.8</v>
      </c>
      <c r="E48" s="4">
        <v>8.1999999999999993</v>
      </c>
      <c r="F48" s="4">
        <v>6.8</v>
      </c>
      <c r="G48" s="4">
        <f t="shared" si="2"/>
        <v>7.6000000000000005</v>
      </c>
      <c r="H48" s="4">
        <f t="shared" si="3"/>
        <v>0.72111025509279769</v>
      </c>
      <c r="I48" s="4">
        <f>G12</f>
        <v>8.8000000000000007</v>
      </c>
      <c r="J48" s="4">
        <v>2.1467278543742641</v>
      </c>
      <c r="K48" s="2" t="s">
        <v>74</v>
      </c>
      <c r="L48" s="19">
        <f t="shared" si="4"/>
        <v>0.13636363636363635</v>
      </c>
      <c r="M48" s="46">
        <f t="shared" si="6"/>
        <v>0.13636363636363635</v>
      </c>
      <c r="N48" s="16">
        <v>0.16157176142059648</v>
      </c>
      <c r="O48" s="2"/>
      <c r="P48" s="2"/>
    </row>
    <row r="49" spans="2:16" x14ac:dyDescent="0.25">
      <c r="B49" t="s">
        <v>15</v>
      </c>
      <c r="C49" t="s">
        <v>17</v>
      </c>
      <c r="D49" s="4">
        <v>10.6</v>
      </c>
      <c r="E49" s="4">
        <v>6.2</v>
      </c>
      <c r="F49" s="4">
        <v>5.8</v>
      </c>
      <c r="G49" s="4">
        <f t="shared" si="2"/>
        <v>7.5333333333333341</v>
      </c>
      <c r="H49" s="4">
        <f t="shared" si="3"/>
        <v>2.6633312473917545</v>
      </c>
      <c r="I49" s="4">
        <f>H12</f>
        <v>11.200000000000001</v>
      </c>
      <c r="J49" s="4">
        <v>1.2739088481863881</v>
      </c>
      <c r="K49" s="2" t="s">
        <v>74</v>
      </c>
      <c r="L49" s="19">
        <f t="shared" si="4"/>
        <v>0.32738095238095233</v>
      </c>
      <c r="M49" s="46">
        <f t="shared" si="6"/>
        <v>0.32738095238095233</v>
      </c>
      <c r="N49" s="16">
        <v>0.30602273844161942</v>
      </c>
      <c r="O49" s="2"/>
      <c r="P49" s="2"/>
    </row>
    <row r="50" spans="2:16" x14ac:dyDescent="0.25">
      <c r="B50" t="s">
        <v>15</v>
      </c>
      <c r="C50" t="s">
        <v>11</v>
      </c>
      <c r="D50" s="4">
        <v>11.4</v>
      </c>
      <c r="E50" s="4">
        <v>12.6</v>
      </c>
      <c r="F50" s="4">
        <v>11.4</v>
      </c>
      <c r="G50" s="4">
        <f t="shared" si="2"/>
        <v>11.799999999999999</v>
      </c>
      <c r="H50" s="4">
        <f t="shared" si="3"/>
        <v>0.69282032302755048</v>
      </c>
      <c r="I50" s="4">
        <f>I12</f>
        <v>15.200000000000001</v>
      </c>
      <c r="J50" s="4">
        <v>1.5855526180104422</v>
      </c>
      <c r="K50" s="2">
        <v>2.6000000000000002E-2</v>
      </c>
      <c r="L50" s="19">
        <f t="shared" si="4"/>
        <v>0.22368421052631593</v>
      </c>
      <c r="M50" s="46">
        <f t="shared" si="6"/>
        <v>0.22368421052631593</v>
      </c>
      <c r="N50" s="16">
        <v>7.7646675894998823E-2</v>
      </c>
      <c r="O50" s="2"/>
      <c r="P50" s="2"/>
    </row>
    <row r="51" spans="2:16" x14ac:dyDescent="0.25">
      <c r="B51" t="s">
        <v>16</v>
      </c>
      <c r="C51" t="s">
        <v>7</v>
      </c>
      <c r="D51" s="4">
        <v>13.8</v>
      </c>
      <c r="E51" s="4">
        <v>17</v>
      </c>
      <c r="F51" s="4">
        <v>13.200000000000001</v>
      </c>
      <c r="G51" s="4">
        <f t="shared" si="2"/>
        <v>14.666666666666666</v>
      </c>
      <c r="H51" s="4">
        <f t="shared" si="3"/>
        <v>2.0428737928059446</v>
      </c>
      <c r="I51" s="4">
        <f>D13</f>
        <v>17.8</v>
      </c>
      <c r="J51" s="4">
        <v>0.84463823545000527</v>
      </c>
      <c r="K51" s="2" t="s">
        <v>74</v>
      </c>
      <c r="L51" s="19">
        <f t="shared" si="4"/>
        <v>0.17602996254681658</v>
      </c>
      <c r="M51" s="46">
        <f t="shared" si="6"/>
        <v>0.17602996254681658</v>
      </c>
      <c r="N51" s="16">
        <v>0.16435296502245195</v>
      </c>
      <c r="O51" s="38"/>
      <c r="P51" s="2"/>
    </row>
    <row r="52" spans="2:16" x14ac:dyDescent="0.25">
      <c r="B52" t="s">
        <v>16</v>
      </c>
      <c r="C52" t="s">
        <v>10</v>
      </c>
      <c r="D52" s="4">
        <v>10.8</v>
      </c>
      <c r="E52" s="4">
        <v>4.2</v>
      </c>
      <c r="F52" s="4">
        <v>8.4</v>
      </c>
      <c r="G52" s="4">
        <f t="shared" si="2"/>
        <v>7.8</v>
      </c>
      <c r="H52" s="4">
        <f t="shared" si="3"/>
        <v>3.3406586176980171</v>
      </c>
      <c r="I52" s="4">
        <f>G13</f>
        <v>11.4</v>
      </c>
      <c r="J52" s="4">
        <v>1.3297978186072463</v>
      </c>
      <c r="K52" s="2" t="s">
        <v>74</v>
      </c>
      <c r="L52" s="19">
        <f t="shared" si="4"/>
        <v>0.31578947368421051</v>
      </c>
      <c r="M52" s="46">
        <f t="shared" si="6"/>
        <v>0.31578947368421051</v>
      </c>
      <c r="N52" s="16">
        <v>0.31311829005005809</v>
      </c>
      <c r="O52" s="2"/>
    </row>
    <row r="53" spans="2:16" x14ac:dyDescent="0.25">
      <c r="B53" t="s">
        <v>16</v>
      </c>
      <c r="C53" t="s">
        <v>17</v>
      </c>
      <c r="D53" s="4">
        <v>4.4000000000000004</v>
      </c>
      <c r="E53" s="4">
        <v>9.4</v>
      </c>
      <c r="F53" s="4">
        <v>5.2</v>
      </c>
      <c r="G53" s="4">
        <f t="shared" si="2"/>
        <v>6.333333333333333</v>
      </c>
      <c r="H53" s="4">
        <f t="shared" si="3"/>
        <v>2.6857649437978273</v>
      </c>
      <c r="I53" s="4">
        <f>H13</f>
        <v>13</v>
      </c>
      <c r="J53" s="4">
        <v>1.2546915641905469</v>
      </c>
      <c r="K53" s="2" t="s">
        <v>74</v>
      </c>
      <c r="L53" s="19">
        <f t="shared" si="4"/>
        <v>0.51282051282051277</v>
      </c>
      <c r="M53" s="46">
        <f t="shared" si="6"/>
        <v>0.51282051282051277</v>
      </c>
      <c r="N53" s="16">
        <v>0.24929264111426391</v>
      </c>
      <c r="O53" s="2"/>
    </row>
    <row r="54" spans="2:16" x14ac:dyDescent="0.25">
      <c r="B54" t="s">
        <v>16</v>
      </c>
      <c r="C54" t="s">
        <v>11</v>
      </c>
      <c r="D54" s="4">
        <v>16.600000000000001</v>
      </c>
      <c r="E54" s="4">
        <v>9.4</v>
      </c>
      <c r="F54" s="4">
        <v>13.6</v>
      </c>
      <c r="G54" s="4">
        <f t="shared" si="2"/>
        <v>13.200000000000001</v>
      </c>
      <c r="H54" s="4">
        <f t="shared" si="3"/>
        <v>3.6166282640050307</v>
      </c>
      <c r="I54" s="4">
        <f>I13</f>
        <v>17.600000000000001</v>
      </c>
      <c r="J54" s="4">
        <v>1.6843039911703832</v>
      </c>
      <c r="K54" s="2" t="s">
        <v>74</v>
      </c>
      <c r="L54" s="19">
        <f t="shared" si="4"/>
        <v>0.25</v>
      </c>
      <c r="M54" s="46">
        <f t="shared" si="6"/>
        <v>0.25</v>
      </c>
      <c r="N54" s="16">
        <v>0.214276292901938</v>
      </c>
      <c r="O54" s="2"/>
    </row>
    <row r="55" spans="2:16" x14ac:dyDescent="0.25">
      <c r="D55" s="2"/>
      <c r="E55" s="2"/>
      <c r="F55" s="2"/>
      <c r="G55" s="2"/>
      <c r="H55" s="2"/>
      <c r="I55" s="2"/>
      <c r="J55" s="2"/>
      <c r="L55" s="18"/>
      <c r="M55" s="2"/>
      <c r="O55" s="2"/>
    </row>
    <row r="56" spans="2:16" x14ac:dyDescent="0.25">
      <c r="L56" s="22"/>
    </row>
    <row r="57" spans="2:16" x14ac:dyDescent="0.25">
      <c r="L57" s="22"/>
    </row>
  </sheetData>
  <mergeCells count="5">
    <mergeCell ref="B2:I2"/>
    <mergeCell ref="B19:I19"/>
    <mergeCell ref="C6:C13"/>
    <mergeCell ref="E6:E13"/>
    <mergeCell ref="F6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workbookViewId="0">
      <selection activeCell="B2" sqref="B2:K2"/>
    </sheetView>
  </sheetViews>
  <sheetFormatPr defaultRowHeight="15" x14ac:dyDescent="0.25"/>
  <cols>
    <col min="2" max="2" width="14.7109375" bestFit="1" customWidth="1"/>
    <col min="3" max="3" width="14" bestFit="1" customWidth="1"/>
    <col min="13" max="13" width="11.140625" bestFit="1" customWidth="1"/>
  </cols>
  <sheetData>
    <row r="2" spans="2:14" x14ac:dyDescent="0.25">
      <c r="B2" s="44" t="s">
        <v>56</v>
      </c>
      <c r="C2" s="44"/>
      <c r="D2" s="44"/>
      <c r="E2" s="44"/>
      <c r="F2" s="44"/>
      <c r="G2" s="44"/>
      <c r="H2" s="44"/>
      <c r="I2" s="44"/>
      <c r="J2" s="44"/>
      <c r="K2" s="44"/>
    </row>
    <row r="3" spans="2:14" ht="60" x14ac:dyDescent="0.25">
      <c r="B3" t="s">
        <v>47</v>
      </c>
      <c r="C3" t="s">
        <v>31</v>
      </c>
      <c r="D3" s="2" t="s">
        <v>33</v>
      </c>
      <c r="E3" s="2" t="s">
        <v>34</v>
      </c>
      <c r="F3" s="2" t="s">
        <v>35</v>
      </c>
      <c r="G3" s="2" t="s">
        <v>48</v>
      </c>
      <c r="H3" s="2" t="s">
        <v>19</v>
      </c>
      <c r="I3" s="2" t="s">
        <v>57</v>
      </c>
      <c r="J3" s="2" t="s">
        <v>19</v>
      </c>
      <c r="K3" s="2" t="s">
        <v>49</v>
      </c>
      <c r="L3" s="45" t="s">
        <v>72</v>
      </c>
      <c r="M3" s="43" t="s">
        <v>50</v>
      </c>
      <c r="N3" s="2"/>
    </row>
    <row r="4" spans="2:14" x14ac:dyDescent="0.25">
      <c r="C4" s="2"/>
      <c r="D4" s="2" t="s">
        <v>20</v>
      </c>
      <c r="E4" s="2" t="s">
        <v>20</v>
      </c>
      <c r="F4" s="2" t="s">
        <v>20</v>
      </c>
      <c r="G4" s="2" t="s">
        <v>20</v>
      </c>
      <c r="H4" s="2" t="s">
        <v>20</v>
      </c>
      <c r="I4" s="2" t="s">
        <v>20</v>
      </c>
      <c r="J4" s="2" t="s">
        <v>20</v>
      </c>
      <c r="K4" s="2" t="s">
        <v>20</v>
      </c>
      <c r="L4" s="42" t="s">
        <v>27</v>
      </c>
      <c r="M4" s="42" t="s">
        <v>27</v>
      </c>
    </row>
    <row r="5" spans="2:14" x14ac:dyDescent="0.25">
      <c r="B5" t="str">
        <f>'Efficacy Data Malathion Fig2  '!B30</f>
        <v>Bleach</v>
      </c>
      <c r="C5" t="str">
        <f>'Efficacy Data Malathion Fig2  '!C30</f>
        <v>Butyl</v>
      </c>
      <c r="D5" s="4">
        <f>'Efficacy Data Malathion Fig2  '!D30</f>
        <v>3.4014495556973006</v>
      </c>
      <c r="E5" s="4">
        <f>'Efficacy Data Malathion Fig2  '!E30</f>
        <v>2.4188282672667403</v>
      </c>
      <c r="F5" s="4">
        <f>'Efficacy Data Malathion Fig2  '!F30</f>
        <v>3.0469939145979805</v>
      </c>
      <c r="G5" s="4">
        <f>'Efficacy Data Malathion Fig2  '!G30</f>
        <v>2.9557572458540071</v>
      </c>
      <c r="H5" s="4">
        <f>'Efficacy Data Malathion Fig2  '!H30</f>
        <v>0.49762359913076842</v>
      </c>
      <c r="I5" s="4">
        <f>'Efficacy Data Malathion Fig2  '!I30</f>
        <v>8.4630649089894998</v>
      </c>
      <c r="J5" s="4">
        <f>'Efficacy Data Malathion Fig2  '!J30</f>
        <v>1.378529979973762</v>
      </c>
      <c r="K5" s="2" t="str">
        <f>'Efficacy Data Malathion Fig2  '!K30</f>
        <v>&lt;0.02</v>
      </c>
      <c r="L5" s="46">
        <f>'Efficacy Data Malathion Fig2  '!L30</f>
        <v>0.6507462393778416</v>
      </c>
      <c r="M5" s="46">
        <f>'Efficacy Data Malathion Fig2  '!N30</f>
        <v>8.1815365643651494E-2</v>
      </c>
    </row>
    <row r="6" spans="2:14" x14ac:dyDescent="0.25">
      <c r="B6" t="str">
        <f>'Efficacy Data Malathion Fig2  '!B31</f>
        <v>Bleach</v>
      </c>
      <c r="C6" t="str">
        <f>'Efficacy Data Malathion Fig2  '!C31</f>
        <v>Neoprene</v>
      </c>
      <c r="D6" s="4">
        <f>'Efficacy Data Malathion Fig2  '!D31</f>
        <v>3.7515961092199404</v>
      </c>
      <c r="E6" s="4">
        <f>'Efficacy Data Malathion Fig2  '!E31</f>
        <v>3.0625367642281396</v>
      </c>
      <c r="F6" s="4">
        <f>'Efficacy Data Malathion Fig2  '!F31</f>
        <v>3.59369391381956</v>
      </c>
      <c r="G6" s="4">
        <f>'Efficacy Data Malathion Fig2  '!G31</f>
        <v>3.4692755957558798</v>
      </c>
      <c r="H6" s="4">
        <f>'Efficacy Data Malathion Fig2  '!H31</f>
        <v>0.36098564186471277</v>
      </c>
      <c r="I6" s="4">
        <f>'Efficacy Data Malathion Fig2  '!I31</f>
        <v>8.7481441113621798</v>
      </c>
      <c r="J6" s="4">
        <f>'Efficacy Data Malathion Fig2  '!J31</f>
        <v>0.79451795760035537</v>
      </c>
      <c r="K6" s="2" t="str">
        <f>'Efficacy Data Malathion Fig2  '!K31</f>
        <v>&lt;0.02</v>
      </c>
      <c r="L6" s="46">
        <f>'Efficacy Data Malathion Fig2  '!L31</f>
        <v>0.60342724678598414</v>
      </c>
      <c r="M6" s="46">
        <f>'Efficacy Data Malathion Fig2  '!N31</f>
        <v>5.4772088051891939E-2</v>
      </c>
    </row>
    <row r="7" spans="2:14" x14ac:dyDescent="0.25">
      <c r="B7" t="str">
        <f>'Efficacy Data Malathion Fig2  '!B32</f>
        <v>Bleach</v>
      </c>
      <c r="C7" t="str">
        <f>'Efficacy Data Malathion Fig2  '!C32</f>
        <v>Nitrile</v>
      </c>
      <c r="D7" s="4">
        <f>'Efficacy Data Malathion Fig2  '!D32</f>
        <v>3.6547279827076595</v>
      </c>
      <c r="E7" s="4">
        <f>'Efficacy Data Malathion Fig2  '!E32</f>
        <v>3.9899352755055402</v>
      </c>
      <c r="F7" s="4">
        <f>'Efficacy Data Malathion Fig2  '!F32</f>
        <v>4.17910801668312</v>
      </c>
      <c r="G7" s="4">
        <f>'Efficacy Data Malathion Fig2  '!G32</f>
        <v>3.9412570916321066</v>
      </c>
      <c r="H7" s="4">
        <f>'Efficacy Data Malathion Fig2  '!H32</f>
        <v>0.26555748755577979</v>
      </c>
      <c r="I7" s="4">
        <f>'Efficacy Data Malathion Fig2  '!I32</f>
        <v>10.381045660703478</v>
      </c>
      <c r="J7" s="4">
        <f>'Efficacy Data Malathion Fig2  '!J32</f>
        <v>1.132821697534222</v>
      </c>
      <c r="K7" s="2" t="str">
        <f>'Efficacy Data Malathion Fig2  '!K32</f>
        <v>&lt;0.02</v>
      </c>
      <c r="L7" s="46">
        <f>'Efficacy Data Malathion Fig2  '!L32</f>
        <v>0.62034103110138661</v>
      </c>
      <c r="M7" s="46">
        <f>'Efficacy Data Malathion Fig2  '!N32</f>
        <v>4.8691126895816186E-2</v>
      </c>
    </row>
    <row r="8" spans="2:14" x14ac:dyDescent="0.25">
      <c r="B8" t="str">
        <f>'Efficacy Data Malathion Fig2  '!B33</f>
        <v>Bleach</v>
      </c>
      <c r="C8" t="str">
        <f>'Efficacy Data Malathion Fig2  '!C33</f>
        <v>Polyethylene</v>
      </c>
      <c r="D8" s="4">
        <f>'Efficacy Data Malathion Fig2  '!D33</f>
        <v>1.8080851086402721</v>
      </c>
      <c r="E8" s="4">
        <f>'Efficacy Data Malathion Fig2  '!E33</f>
        <v>2.4079011279142604</v>
      </c>
      <c r="F8" s="4">
        <f>'Efficacy Data Malathion Fig2  '!F33</f>
        <v>2.0787927902783303</v>
      </c>
      <c r="G8" s="4">
        <f>'Efficacy Data Malathion Fig2  '!G33</f>
        <v>2.0982596756109544</v>
      </c>
      <c r="H8" s="4">
        <f>'Efficacy Data Malathion Fig2  '!H33</f>
        <v>0.30038148072548976</v>
      </c>
      <c r="I8" s="4">
        <f>'Efficacy Data Malathion Fig2  '!I33</f>
        <v>7.6427262583476807</v>
      </c>
      <c r="J8" s="4">
        <f>'Efficacy Data Malathion Fig2  '!J33</f>
        <v>0.80655237477786301</v>
      </c>
      <c r="K8" s="2" t="str">
        <f>'Efficacy Data Malathion Fig2  '!K33</f>
        <v>&lt;0.02</v>
      </c>
      <c r="L8" s="46">
        <f>'Efficacy Data Malathion Fig2  '!L33</f>
        <v>0.72545664927889386</v>
      </c>
      <c r="M8" s="46">
        <f>'Efficacy Data Malathion Fig2  '!N33</f>
        <v>4.8827872935539605E-2</v>
      </c>
    </row>
    <row r="9" spans="2:14" x14ac:dyDescent="0.25">
      <c r="B9" t="str">
        <f>'Efficacy Data Malathion Fig2  '!B34</f>
        <v>Bleach</v>
      </c>
      <c r="C9" t="str">
        <f>'Efficacy Data Malathion Fig2  '!C34</f>
        <v>Acrylic</v>
      </c>
      <c r="D9" s="4">
        <f>'Efficacy Data Malathion Fig2  '!D34</f>
        <v>3.6582376803108798</v>
      </c>
      <c r="E9" s="4">
        <f>'Efficacy Data Malathion Fig2  '!E34</f>
        <v>4.67856730900772</v>
      </c>
      <c r="F9" s="4">
        <f>'Efficacy Data Malathion Fig2  '!F34</f>
        <v>4.2792103954015008</v>
      </c>
      <c r="G9" s="4">
        <f>'Efficacy Data Malathion Fig2  '!G34</f>
        <v>4.2053384615733664</v>
      </c>
      <c r="H9" s="4">
        <f>'Efficacy Data Malathion Fig2  '!H34</f>
        <v>0.51416041733566875</v>
      </c>
      <c r="I9" s="4">
        <f>'Efficacy Data Malathion Fig2  '!I34</f>
        <v>9.0096647370168199</v>
      </c>
      <c r="J9" s="4">
        <f>'Efficacy Data Malathion Fig2  '!J34</f>
        <v>1.4822235628587035</v>
      </c>
      <c r="K9" s="2" t="str">
        <f>'Efficacy Data Malathion Fig2  '!K34</f>
        <v>&lt;0.02</v>
      </c>
      <c r="L9" s="46">
        <f>'Efficacy Data Malathion Fig2  '!L34</f>
        <v>0.5332414041672997</v>
      </c>
      <c r="M9" s="46">
        <f>'Efficacy Data Malathion Fig2  '!N34</f>
        <v>9.567248254393243E-2</v>
      </c>
    </row>
    <row r="10" spans="2:14" x14ac:dyDescent="0.25">
      <c r="B10" t="str">
        <f>'Efficacy Data Malathion Fig2  '!B35</f>
        <v>Bleach</v>
      </c>
      <c r="C10" t="str">
        <f>'Efficacy Data Malathion Fig2  '!C35</f>
        <v>Stainless Steel</v>
      </c>
      <c r="D10" s="4">
        <f>'Efficacy Data Malathion Fig2  '!D35</f>
        <v>3.4482042469726593</v>
      </c>
      <c r="E10" s="4">
        <f>'Efficacy Data Malathion Fig2  '!E35</f>
        <v>2.4860360289741998</v>
      </c>
      <c r="F10" s="4">
        <f>'Efficacy Data Malathion Fig2  '!F35</f>
        <v>6.163334374014501</v>
      </c>
      <c r="G10" s="4">
        <f>'Efficacy Data Malathion Fig2  '!G35</f>
        <v>4.0325248833204528</v>
      </c>
      <c r="H10" s="4">
        <f>'Efficacy Data Malathion Fig2  '!H35</f>
        <v>1.9070143507995565</v>
      </c>
      <c r="I10" s="4">
        <f>'Efficacy Data Malathion Fig2  '!I35</f>
        <v>9.1920770969773198</v>
      </c>
      <c r="J10" s="4">
        <f>'Efficacy Data Malathion Fig2  '!J35</f>
        <v>1.2225958702578796</v>
      </c>
      <c r="K10" s="2" t="str">
        <f>'Efficacy Data Malathion Fig2  '!K35</f>
        <v>&lt;0.02</v>
      </c>
      <c r="L10" s="46">
        <f>'Efficacy Data Malathion Fig2  '!L35</f>
        <v>0.56130427967727892</v>
      </c>
      <c r="M10" s="46">
        <f>'Efficacy Data Malathion Fig2  '!N35</f>
        <v>0.21551199698045839</v>
      </c>
    </row>
    <row r="11" spans="2:14" x14ac:dyDescent="0.25">
      <c r="B11" t="str">
        <f>'Efficacy Data Malathion Fig2  '!B36</f>
        <v>Bleach</v>
      </c>
      <c r="C11" t="str">
        <f>'Efficacy Data Malathion Fig2  '!C36</f>
        <v>Viton</v>
      </c>
      <c r="D11" s="4">
        <f>'Efficacy Data Malathion Fig2  '!D36</f>
        <v>2.9636257056127202</v>
      </c>
      <c r="E11" s="4">
        <f>'Efficacy Data Malathion Fig2  '!E36</f>
        <v>2.91977552263406</v>
      </c>
      <c r="F11" s="4">
        <f>'Efficacy Data Malathion Fig2  '!F36</f>
        <v>4.36694503782988</v>
      </c>
      <c r="G11" s="4">
        <f>'Efficacy Data Malathion Fig2  '!G36</f>
        <v>3.4167820886922207</v>
      </c>
      <c r="H11" s="4">
        <f>'Efficacy Data Malathion Fig2  '!H36</f>
        <v>0.82315729485457134</v>
      </c>
      <c r="I11" s="4">
        <f>'Efficacy Data Malathion Fig2  '!I36</f>
        <v>8.4390200808529006</v>
      </c>
      <c r="J11" s="4">
        <f>'Efficacy Data Malathion Fig2  '!J36</f>
        <v>1.216674226388617</v>
      </c>
      <c r="K11" s="2" t="str">
        <f>'Efficacy Data Malathion Fig2  '!K36</f>
        <v>&lt;0.02</v>
      </c>
      <c r="L11" s="46">
        <f>'Efficacy Data Malathion Fig2  '!L36</f>
        <v>0.59512099083109438</v>
      </c>
      <c r="M11" s="46">
        <f>'Efficacy Data Malathion Fig2  '!N36</f>
        <v>0.11367383959591726</v>
      </c>
    </row>
    <row r="12" spans="2:14" x14ac:dyDescent="0.25">
      <c r="B12" t="str">
        <f>'Efficacy Data Malathion Fig2  '!B65</f>
        <v>RSDL</v>
      </c>
      <c r="C12" t="str">
        <f>'Efficacy Data Malathion Fig2  '!C65</f>
        <v>Butyl</v>
      </c>
      <c r="D12" s="4">
        <f>'Efficacy Data Malathion Fig2  '!D65</f>
        <v>3.0029146199505399</v>
      </c>
      <c r="E12" s="4">
        <f>'Efficacy Data Malathion Fig2  '!E65</f>
        <v>3.5202632595884</v>
      </c>
      <c r="F12" s="4">
        <f>'Efficacy Data Malathion Fig2  '!F65</f>
        <v>3.9052340726195598</v>
      </c>
      <c r="G12" s="4">
        <f>'Efficacy Data Malathion Fig2  '!G65</f>
        <v>3.4761373173861667</v>
      </c>
      <c r="H12" s="4">
        <f>'Efficacy Data Malathion Fig2  '!H65</f>
        <v>0.45277524529025837</v>
      </c>
      <c r="I12" s="4">
        <f>'Efficacy Data Malathion Fig2  '!I65</f>
        <v>10.891862517662004</v>
      </c>
      <c r="J12" s="4">
        <f>'Efficacy Data Malathion Fig2  '!J65</f>
        <v>1.7741514663796134</v>
      </c>
      <c r="K12" s="2" t="str">
        <f>'Efficacy Data Malathion Fig2  '!K65</f>
        <v>&lt;0.02</v>
      </c>
      <c r="L12" s="46">
        <f>'Efficacy Data Malathion Fig2  '!L65</f>
        <v>0.6808500555575927</v>
      </c>
      <c r="M12" s="46">
        <f>'Efficacy Data Malathion Fig2  '!N65</f>
        <v>6.6562562049443386E-2</v>
      </c>
    </row>
    <row r="13" spans="2:14" x14ac:dyDescent="0.25">
      <c r="B13" t="str">
        <f>'Efficacy Data Malathion Fig2  '!B66</f>
        <v>RSDL</v>
      </c>
      <c r="C13" t="str">
        <f>'Efficacy Data Malathion Fig2  '!C66</f>
        <v>Neoprene</v>
      </c>
      <c r="D13" s="4">
        <f>'Efficacy Data Malathion Fig2  '!D66</f>
        <v>0</v>
      </c>
      <c r="E13" s="4">
        <f>'Efficacy Data Malathion Fig2  '!E66</f>
        <v>5.0826109375631603</v>
      </c>
      <c r="F13" s="4">
        <f>'Efficacy Data Malathion Fig2  '!F66</f>
        <v>5.3114373121561593</v>
      </c>
      <c r="G13" s="4">
        <f>'Efficacy Data Malathion Fig2  '!G66</f>
        <v>5.1970241248596594</v>
      </c>
      <c r="H13" s="4">
        <f>'Efficacy Data Malathion Fig2  '!H66</f>
        <v>0.16180468118904273</v>
      </c>
      <c r="I13" s="4">
        <f>'Efficacy Data Malathion Fig2  '!I66</f>
        <v>9.2585298240998206</v>
      </c>
      <c r="J13" s="4">
        <f>'Efficacy Data Malathion Fig2  '!J66</f>
        <v>0.84087185951493759</v>
      </c>
      <c r="K13" s="2" t="str">
        <f>'Efficacy Data Malathion Fig2  '!K66</f>
        <v>&lt;0.02</v>
      </c>
      <c r="L13" s="46">
        <f>'Efficacy Data Malathion Fig2  '!L66</f>
        <v>0.4386771740658133</v>
      </c>
      <c r="M13" s="46">
        <f>'Efficacy Data Malathion Fig2  '!N66</f>
        <v>5.389238119776061E-2</v>
      </c>
    </row>
    <row r="14" spans="2:14" x14ac:dyDescent="0.25">
      <c r="B14" t="str">
        <f>'Efficacy Data Malathion Fig2  '!B67</f>
        <v>RSDL</v>
      </c>
      <c r="C14" t="str">
        <f>'Efficacy Data Malathion Fig2  '!C67</f>
        <v>Nitrile</v>
      </c>
      <c r="D14" s="4">
        <f>'Efficacy Data Malathion Fig2  '!D67</f>
        <v>4.9277938942431598</v>
      </c>
      <c r="E14" s="4">
        <f>'Efficacy Data Malathion Fig2  '!E67</f>
        <v>3.42265475672232</v>
      </c>
      <c r="F14" s="4">
        <f>'Efficacy Data Malathion Fig2  '!F67</f>
        <v>4.9568542541755001</v>
      </c>
      <c r="G14" s="4">
        <f>'Efficacy Data Malathion Fig2  '!G67</f>
        <v>4.435767635046993</v>
      </c>
      <c r="H14" s="4">
        <f>'Efficacy Data Malathion Fig2  '!H67</f>
        <v>0.87750179732028777</v>
      </c>
      <c r="I14" s="4">
        <f>'Efficacy Data Malathion Fig2  '!I67</f>
        <v>8.3144071653976894</v>
      </c>
      <c r="J14" s="4">
        <f>'Efficacy Data Malathion Fig2  '!J67</f>
        <v>0.90730174463544777</v>
      </c>
      <c r="K14" s="4">
        <f>'Efficacy Data Malathion Fig2  '!K67</f>
        <v>0.78184623583201207</v>
      </c>
      <c r="L14" s="46">
        <f>'Efficacy Data Malathion Fig2  '!L67</f>
        <v>0.46649622194262308</v>
      </c>
      <c r="M14" s="46">
        <f>'Efficacy Data Malathion Fig2  '!N67</f>
        <v>0.12053223220809342</v>
      </c>
    </row>
    <row r="15" spans="2:14" x14ac:dyDescent="0.25">
      <c r="B15" t="str">
        <f>'Efficacy Data Malathion Fig2  '!B68</f>
        <v>RSDL</v>
      </c>
      <c r="C15" t="str">
        <f>'Efficacy Data Malathion Fig2  '!C68</f>
        <v>Polyethylene</v>
      </c>
      <c r="D15" s="4">
        <f>'Efficacy Data Malathion Fig2  '!D68</f>
        <v>3.8912966896359795</v>
      </c>
      <c r="E15" s="4">
        <f>'Efficacy Data Malathion Fig2  '!E68</f>
        <v>3.3790578447122597</v>
      </c>
      <c r="F15" s="4">
        <f>'Efficacy Data Malathion Fig2  '!F68</f>
        <v>3.98838386496098</v>
      </c>
      <c r="G15" s="4">
        <f>'Efficacy Data Malathion Fig2  '!G68</f>
        <v>3.75291279976974</v>
      </c>
      <c r="H15" s="4">
        <f>'Efficacy Data Malathion Fig2  '!H68</f>
        <v>0.32738681321781987</v>
      </c>
      <c r="I15" s="4">
        <f>'Efficacy Data Malathion Fig2  '!I68</f>
        <v>9.8962157232156009</v>
      </c>
      <c r="J15" s="4">
        <f>'Efficacy Data Malathion Fig2  '!J68</f>
        <v>1.0443676802051522</v>
      </c>
      <c r="K15" s="2" t="str">
        <f>'Efficacy Data Malathion Fig2  '!K68</f>
        <v>&lt;0.02</v>
      </c>
      <c r="L15" s="46">
        <f>'Efficacy Data Malathion Fig2  '!L68</f>
        <v>0.62077293940089073</v>
      </c>
      <c r="M15" s="46">
        <f>'Efficacy Data Malathion Fig2  '!N68</f>
        <v>5.192367930745416E-2</v>
      </c>
    </row>
    <row r="16" spans="2:14" x14ac:dyDescent="0.25">
      <c r="B16" t="str">
        <f>'Efficacy Data Malathion Fig2  '!B69</f>
        <v>RSDL</v>
      </c>
      <c r="C16" t="str">
        <f>'Efficacy Data Malathion Fig2  '!C69</f>
        <v>Acrylic</v>
      </c>
      <c r="D16" s="4">
        <f>'Efficacy Data Malathion Fig2  '!D69</f>
        <v>0.48964269937029797</v>
      </c>
      <c r="E16" s="4">
        <f>'Efficacy Data Malathion Fig2  '!E69</f>
        <v>0.83366406228103818</v>
      </c>
      <c r="F16" s="4">
        <f>'Efficacy Data Malathion Fig2  '!F69</f>
        <v>1.4588190561705421</v>
      </c>
      <c r="G16" s="4">
        <f>'Efficacy Data Malathion Fig2  '!G69</f>
        <v>0.9273752726072928</v>
      </c>
      <c r="H16" s="4">
        <f>'Efficacy Data Malathion Fig2  '!H69</f>
        <v>0.49133699825146177</v>
      </c>
      <c r="I16" s="4">
        <f>'Efficacy Data Malathion Fig2  '!I69</f>
        <v>13.0488400901041</v>
      </c>
      <c r="J16" s="4">
        <f>'Efficacy Data Malathion Fig2  '!J69</f>
        <v>2.1467278543742641</v>
      </c>
      <c r="K16" s="2" t="str">
        <f>'Efficacy Data Malathion Fig2  '!K69</f>
        <v>&lt;0.02</v>
      </c>
      <c r="L16" s="46">
        <f>'Efficacy Data Malathion Fig2  '!L69</f>
        <v>0.92893044391657542</v>
      </c>
      <c r="M16" s="46">
        <f>'Efficacy Data Malathion Fig2  '!N69</f>
        <v>3.9427189421537917E-2</v>
      </c>
    </row>
    <row r="17" spans="2:13" x14ac:dyDescent="0.25">
      <c r="B17" t="str">
        <f>'Efficacy Data Malathion Fig2  '!B70</f>
        <v>RSDL</v>
      </c>
      <c r="C17" t="str">
        <f>'Efficacy Data Malathion Fig2  '!C70</f>
        <v>Stainless Steel</v>
      </c>
      <c r="D17" s="4">
        <f>'Efficacy Data Malathion Fig2  '!D70</f>
        <v>5.3555723115881211</v>
      </c>
      <c r="E17" s="4">
        <f>'Efficacy Data Malathion Fig2  '!E70</f>
        <v>3.2935521681777402</v>
      </c>
      <c r="F17" s="4">
        <f>'Efficacy Data Malathion Fig2  '!F70</f>
        <v>3.6967685477633596</v>
      </c>
      <c r="G17" s="4">
        <f>'Efficacy Data Malathion Fig2  '!G70</f>
        <v>4.1152976758430739</v>
      </c>
      <c r="H17" s="4">
        <f>'Efficacy Data Malathion Fig2  '!H70</f>
        <v>1.0928662961432709</v>
      </c>
      <c r="I17" s="4">
        <f>'Efficacy Data Malathion Fig2  '!I70</f>
        <v>9.5778733037769204</v>
      </c>
      <c r="J17" s="4">
        <f>'Efficacy Data Malathion Fig2  '!J70</f>
        <v>1.2739088481863881</v>
      </c>
      <c r="K17" s="2" t="str">
        <f>'Efficacy Data Malathion Fig2  '!K70</f>
        <v>&lt;0.02</v>
      </c>
      <c r="L17" s="46">
        <f>'Efficacy Data Malathion Fig2  '!L70</f>
        <v>0.57033283430255288</v>
      </c>
      <c r="M17" s="46">
        <f>'Efficacy Data Malathion Fig2  '!N70</f>
        <v>0.12761444803430558</v>
      </c>
    </row>
    <row r="18" spans="2:13" x14ac:dyDescent="0.25">
      <c r="B18" t="str">
        <f>'Efficacy Data Malathion Fig2  '!B71</f>
        <v>RSDL</v>
      </c>
      <c r="C18" t="str">
        <f>'Efficacy Data Malathion Fig2  '!C71</f>
        <v>Viton</v>
      </c>
      <c r="D18" s="4">
        <f>'Efficacy Data Malathion Fig2  '!D71</f>
        <v>4.46227644681312</v>
      </c>
      <c r="E18" s="4">
        <f>'Efficacy Data Malathion Fig2  '!E71</f>
        <v>4.9395561286780199</v>
      </c>
      <c r="F18" s="4">
        <f>'Efficacy Data Malathion Fig2  '!F71</f>
        <v>4.4248203915394795</v>
      </c>
      <c r="G18" s="4">
        <f>'Efficacy Data Malathion Fig2  '!G71</f>
        <v>4.6088843223435392</v>
      </c>
      <c r="H18" s="4">
        <f>'Efficacy Data Malathion Fig2  '!H71</f>
        <v>0.28698191867702472</v>
      </c>
      <c r="I18" s="4">
        <f>'Efficacy Data Malathion Fig2  '!I71</f>
        <v>10.997611433222842</v>
      </c>
      <c r="J18" s="4">
        <f>'Efficacy Data Malathion Fig2  '!J71</f>
        <v>1.5855526180104422</v>
      </c>
      <c r="K18" s="2" t="str">
        <f>'Efficacy Data Malathion Fig2  '!K71</f>
        <v>&lt;0.02</v>
      </c>
      <c r="L18" s="46">
        <f>'Efficacy Data Malathion Fig2  '!L71</f>
        <v>0.58091951599412806</v>
      </c>
      <c r="M18" s="46">
        <f>'Efficacy Data Malathion Fig2  '!N71</f>
        <v>6.5814171042312297E-2</v>
      </c>
    </row>
  </sheetData>
  <mergeCells count="1"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2"/>
  <sheetViews>
    <sheetView workbookViewId="0">
      <selection activeCell="B2" sqref="B2:K2"/>
    </sheetView>
  </sheetViews>
  <sheetFormatPr defaultRowHeight="15" x14ac:dyDescent="0.25"/>
  <cols>
    <col min="2" max="2" width="14.7109375" bestFit="1" customWidth="1"/>
    <col min="3" max="3" width="14" bestFit="1" customWidth="1"/>
    <col min="12" max="12" width="10.5703125" customWidth="1"/>
    <col min="13" max="13" width="11.140625" bestFit="1" customWidth="1"/>
  </cols>
  <sheetData>
    <row r="2" spans="2:22" x14ac:dyDescent="0.25">
      <c r="B2" s="44" t="s">
        <v>66</v>
      </c>
      <c r="C2" s="44"/>
      <c r="D2" s="44"/>
      <c r="E2" s="44"/>
      <c r="F2" s="44"/>
      <c r="G2" s="44"/>
      <c r="H2" s="44"/>
      <c r="I2" s="44"/>
      <c r="J2" s="44"/>
      <c r="K2" s="44"/>
    </row>
    <row r="3" spans="2:22" ht="60" x14ac:dyDescent="0.25">
      <c r="B3" t="s">
        <v>47</v>
      </c>
      <c r="C3" t="s">
        <v>31</v>
      </c>
      <c r="D3" s="2" t="s">
        <v>33</v>
      </c>
      <c r="E3" s="2" t="s">
        <v>34</v>
      </c>
      <c r="F3" s="2" t="s">
        <v>35</v>
      </c>
      <c r="G3" s="2" t="s">
        <v>48</v>
      </c>
      <c r="H3" s="2" t="s">
        <v>19</v>
      </c>
      <c r="I3" s="2" t="s">
        <v>57</v>
      </c>
      <c r="J3" s="2" t="s">
        <v>19</v>
      </c>
      <c r="K3" s="2" t="s">
        <v>49</v>
      </c>
      <c r="L3" s="45" t="s">
        <v>73</v>
      </c>
      <c r="M3" s="43" t="s">
        <v>50</v>
      </c>
    </row>
    <row r="4" spans="2:22" x14ac:dyDescent="0.25">
      <c r="C4" s="2"/>
      <c r="D4" s="2" t="s">
        <v>20</v>
      </c>
      <c r="E4" s="2" t="s">
        <v>20</v>
      </c>
      <c r="F4" s="2" t="s">
        <v>20</v>
      </c>
      <c r="G4" s="2" t="s">
        <v>20</v>
      </c>
      <c r="H4" s="2" t="s">
        <v>20</v>
      </c>
      <c r="I4" s="2" t="s">
        <v>20</v>
      </c>
      <c r="J4" s="2" t="s">
        <v>20</v>
      </c>
      <c r="K4" s="2" t="s">
        <v>20</v>
      </c>
      <c r="L4" s="42" t="s">
        <v>27</v>
      </c>
      <c r="M4" s="42" t="s">
        <v>27</v>
      </c>
    </row>
    <row r="5" spans="2:22" x14ac:dyDescent="0.25">
      <c r="B5" t="str">
        <f>'Efficacy Data Carbaryl Fig2'!B53</f>
        <v>Easy Decon</v>
      </c>
      <c r="C5" t="str">
        <f>'Efficacy Data Carbaryl Fig2'!C53</f>
        <v>Nitrile</v>
      </c>
      <c r="D5" s="4">
        <f>'Efficacy Data Carbaryl Fig2'!D53</f>
        <v>0.19600000000000001</v>
      </c>
      <c r="E5" s="4">
        <f>'Efficacy Data Carbaryl Fig2'!E53</f>
        <v>0.70000000000000007</v>
      </c>
      <c r="F5" s="4">
        <f>'Efficacy Data Carbaryl Fig2'!F53</f>
        <v>0.17</v>
      </c>
      <c r="G5" s="4">
        <f>'Efficacy Data Carbaryl Fig2'!G53</f>
        <v>0.35533333333333333</v>
      </c>
      <c r="H5" s="4">
        <f>'Efficacy Data Carbaryl Fig2'!H53</f>
        <v>0.29877304653086328</v>
      </c>
      <c r="I5" s="4">
        <f>'Efficacy Data Carbaryl Fig2'!I53</f>
        <v>1.6600000000000001</v>
      </c>
      <c r="J5" s="4">
        <f>'Efficacy Data Carbaryl Fig2'!J53</f>
        <v>0.97413881036530647</v>
      </c>
      <c r="K5" s="4">
        <f>'Efficacy Data Carbaryl Fig2'!K53</f>
        <v>0.26</v>
      </c>
      <c r="L5" s="46">
        <f>'Efficacy Data Carbaryl Fig2'!L53</f>
        <v>0.78594377510040159</v>
      </c>
      <c r="M5" s="46">
        <f>'Efficacy Data Carbaryl Fig2'!N53</f>
        <v>0.19025772242888928</v>
      </c>
      <c r="O5" s="4"/>
    </row>
    <row r="6" spans="2:22" x14ac:dyDescent="0.25">
      <c r="B6" t="str">
        <f>'Efficacy Data Carbaryl Fig2'!B55</f>
        <v>Easy Decon</v>
      </c>
      <c r="C6" t="str">
        <f>'Efficacy Data Carbaryl Fig2'!C55</f>
        <v>Acrylic</v>
      </c>
      <c r="D6" s="4">
        <f>'Efficacy Data Carbaryl Fig2'!D55</f>
        <v>1.1599999999999999</v>
      </c>
      <c r="E6" s="4">
        <f>'Efficacy Data Carbaryl Fig2'!E55</f>
        <v>0.96</v>
      </c>
      <c r="F6" s="4">
        <f>'Efficacy Data Carbaryl Fig2'!F55</f>
        <v>1.22</v>
      </c>
      <c r="G6" s="4">
        <f>'Efficacy Data Carbaryl Fig2'!G55</f>
        <v>1.1133333333333333</v>
      </c>
      <c r="H6" s="4">
        <f>'Efficacy Data Carbaryl Fig2'!H55</f>
        <v>0.13613718571108091</v>
      </c>
      <c r="I6" s="4">
        <f>'Efficacy Data Carbaryl Fig2'!I55</f>
        <v>1.62</v>
      </c>
      <c r="J6" s="4">
        <f>'Efficacy Data Carbaryl Fig2'!J55</f>
        <v>1.5275191475534649</v>
      </c>
      <c r="K6" s="4" t="str">
        <f>'Efficacy Data Carbaryl Fig2'!K55</f>
        <v>&lt;0.02</v>
      </c>
      <c r="L6" s="46">
        <f>'Efficacy Data Carbaryl Fig2'!L55</f>
        <v>0.31275720164609055</v>
      </c>
      <c r="M6" s="46">
        <f>'Efficacy Data Carbaryl Fig2'!N55</f>
        <v>0.14611245445905746</v>
      </c>
      <c r="O6" s="4"/>
    </row>
    <row r="7" spans="2:22" x14ac:dyDescent="0.25">
      <c r="B7" t="str">
        <f>'Efficacy Data Carbaryl Fig2'!B56</f>
        <v>Easy Decon</v>
      </c>
      <c r="C7" t="str">
        <f>'Efficacy Data Carbaryl Fig2'!C56</f>
        <v>Stainless Steel</v>
      </c>
      <c r="D7" s="4">
        <f>'Efficacy Data Carbaryl Fig2'!D56</f>
        <v>1.24</v>
      </c>
      <c r="E7" s="4">
        <f>'Efficacy Data Carbaryl Fig2'!E56</f>
        <v>1.32</v>
      </c>
      <c r="F7" s="4">
        <f>'Efficacy Data Carbaryl Fig2'!F56</f>
        <v>0.98</v>
      </c>
      <c r="G7" s="4">
        <f>'Efficacy Data Carbaryl Fig2'!G56</f>
        <v>1.18</v>
      </c>
      <c r="H7" s="4">
        <f>'Efficacy Data Carbaryl Fig2'!H56</f>
        <v>0.17776388834631199</v>
      </c>
      <c r="I7" s="4">
        <f>'Efficacy Data Carbaryl Fig2'!I56</f>
        <v>2</v>
      </c>
      <c r="J7" s="4">
        <f>'Efficacy Data Carbaryl Fig2'!J56</f>
        <v>1.4319890762040695</v>
      </c>
      <c r="K7" s="4" t="str">
        <f>'Efficacy Data Carbaryl Fig2'!K56</f>
        <v>&lt;0.02</v>
      </c>
      <c r="L7" s="46">
        <f>'Efficacy Data Carbaryl Fig2'!L56</f>
        <v>0.41000000000000003</v>
      </c>
      <c r="M7" s="46">
        <f>'Efficacy Data Carbaryl Fig2'!N56</f>
        <v>0.11499580038842236</v>
      </c>
      <c r="O7" s="4"/>
      <c r="S7" s="3"/>
      <c r="T7" s="3"/>
      <c r="U7" s="3"/>
      <c r="V7" s="3"/>
    </row>
    <row r="8" spans="2:22" x14ac:dyDescent="0.25">
      <c r="B8" t="str">
        <f>'Efficacy Data Carbaryl Fig2'!B57</f>
        <v>Easy Decon</v>
      </c>
      <c r="C8" t="str">
        <f>'Efficacy Data Carbaryl Fig2'!C57</f>
        <v>Viton</v>
      </c>
      <c r="D8" s="4">
        <f>'Efficacy Data Carbaryl Fig2'!D57</f>
        <v>0.96</v>
      </c>
      <c r="E8" s="4">
        <f>'Efficacy Data Carbaryl Fig2'!E57</f>
        <v>1.22</v>
      </c>
      <c r="F8" s="4">
        <f>'Efficacy Data Carbaryl Fig2'!F57</f>
        <v>0.94000000000000006</v>
      </c>
      <c r="G8" s="4">
        <f>'Efficacy Data Carbaryl Fig2'!G57</f>
        <v>1.0399999999999998</v>
      </c>
      <c r="H8" s="4">
        <f>'Efficacy Data Carbaryl Fig2'!H57</f>
        <v>0.15620499351813516</v>
      </c>
      <c r="I8" s="4">
        <f>'Efficacy Data Carbaryl Fig2'!I57</f>
        <v>1.68</v>
      </c>
      <c r="J8" s="4">
        <f>'Efficacy Data Carbaryl Fig2'!J57</f>
        <v>1.6266888056934019</v>
      </c>
      <c r="K8" s="4" t="str">
        <f>'Efficacy Data Carbaryl Fig2'!K57</f>
        <v>&lt;0.02</v>
      </c>
      <c r="L8" s="46">
        <f>'Efficacy Data Carbaryl Fig2'!L57</f>
        <v>0.38095238095238104</v>
      </c>
      <c r="M8" s="46">
        <f>'Efficacy Data Carbaryl Fig2'!N57</f>
        <v>0.13403586400251474</v>
      </c>
      <c r="O8" s="4"/>
    </row>
    <row r="9" spans="2:22" x14ac:dyDescent="0.25">
      <c r="B9" t="str">
        <f>'Efficacy Data Carbaryl Fig2'!B60</f>
        <v>Easy Decon foam</v>
      </c>
      <c r="C9" t="str">
        <f>'Efficacy Data Carbaryl Fig2'!C60</f>
        <v>Nitrile</v>
      </c>
      <c r="D9" s="4">
        <f>'Efficacy Data Carbaryl Fig2'!D60</f>
        <v>0.24</v>
      </c>
      <c r="E9" s="4">
        <f>'Efficacy Data Carbaryl Fig2'!E60</f>
        <v>0.2</v>
      </c>
      <c r="F9" s="4">
        <f>'Efficacy Data Carbaryl Fig2'!F60</f>
        <v>0.18600000000000003</v>
      </c>
      <c r="G9" s="4">
        <f>'Efficacy Data Carbaryl Fig2'!G60</f>
        <v>0.20866666666666667</v>
      </c>
      <c r="H9" s="4">
        <f>'Efficacy Data Carbaryl Fig2'!H60</f>
        <v>2.8023799409311583E-2</v>
      </c>
      <c r="I9" s="4">
        <f>'Efficacy Data Carbaryl Fig2'!I60</f>
        <v>0.57999999999999996</v>
      </c>
      <c r="J9" s="4">
        <f>'Efficacy Data Carbaryl Fig2'!J60</f>
        <v>1.0794916845815417</v>
      </c>
      <c r="K9" s="2" t="str">
        <f>'Efficacy Data Carbaryl Fig2'!K60</f>
        <v>&lt;0.02</v>
      </c>
      <c r="L9" s="46">
        <f>'Efficacy Data Carbaryl Fig2'!L60</f>
        <v>0.64022988505747125</v>
      </c>
      <c r="M9" s="46">
        <f>'Efficacy Data Carbaryl Fig2'!N60</f>
        <v>0.11436692441490659</v>
      </c>
    </row>
    <row r="10" spans="2:22" x14ac:dyDescent="0.25">
      <c r="B10" t="str">
        <f>'Efficacy Data Carbaryl Fig2'!B62</f>
        <v>Easy Decon foam</v>
      </c>
      <c r="C10" t="str">
        <f>'Efficacy Data Carbaryl Fig2'!C62</f>
        <v>Acrylic</v>
      </c>
      <c r="D10" s="4">
        <f>'Efficacy Data Carbaryl Fig2'!D62</f>
        <v>0.78</v>
      </c>
      <c r="E10" s="4">
        <f>'Efficacy Data Carbaryl Fig2'!E62</f>
        <v>0.88</v>
      </c>
      <c r="F10" s="4">
        <f>'Efficacy Data Carbaryl Fig2'!F62</f>
        <v>1.18</v>
      </c>
      <c r="G10" s="4">
        <f>'Efficacy Data Carbaryl Fig2'!G62</f>
        <v>0.94666666666666666</v>
      </c>
      <c r="H10" s="4">
        <f>'Efficacy Data Carbaryl Fig2'!H62</f>
        <v>0.20816659994661302</v>
      </c>
      <c r="I10" s="4">
        <f>'Efficacy Data Carbaryl Fig2'!I62</f>
        <v>2.4</v>
      </c>
      <c r="J10" s="4">
        <f>'Efficacy Data Carbaryl Fig2'!J62</f>
        <v>1.5424842146827804</v>
      </c>
      <c r="K10" s="2" t="str">
        <f>'Efficacy Data Carbaryl Fig2'!K62</f>
        <v>&lt;0.02</v>
      </c>
      <c r="L10" s="46">
        <f>'Efficacy Data Carbaryl Fig2'!L62</f>
        <v>0.60555555555555562</v>
      </c>
      <c r="M10" s="46">
        <f>'Efficacy Data Carbaryl Fig2'!N62</f>
        <v>0.11058733649318071</v>
      </c>
    </row>
    <row r="11" spans="2:22" x14ac:dyDescent="0.25">
      <c r="B11" t="str">
        <f>'Efficacy Data Carbaryl Fig2'!B63</f>
        <v>Easy Decon foam</v>
      </c>
      <c r="C11" t="str">
        <f>'Efficacy Data Carbaryl Fig2'!C63</f>
        <v>Stainless Steel</v>
      </c>
      <c r="D11" s="4">
        <f>'Efficacy Data Carbaryl Fig2'!D63</f>
        <v>0.44</v>
      </c>
      <c r="E11" s="4">
        <f>'Efficacy Data Carbaryl Fig2'!E63</f>
        <v>0.57999999999999996</v>
      </c>
      <c r="F11" s="4">
        <f>'Efficacy Data Carbaryl Fig2'!F63</f>
        <v>0.5</v>
      </c>
      <c r="G11" s="4">
        <f>'Efficacy Data Carbaryl Fig2'!G63</f>
        <v>0.50666666666666671</v>
      </c>
      <c r="H11" s="4">
        <f>'Efficacy Data Carbaryl Fig2'!H63</f>
        <v>7.0237691685685014E-2</v>
      </c>
      <c r="I11" s="4">
        <f>'Efficacy Data Carbaryl Fig2'!I63</f>
        <v>1.72</v>
      </c>
      <c r="J11" s="4">
        <f>'Efficacy Data Carbaryl Fig2'!J63</f>
        <v>1.3660016048421666</v>
      </c>
      <c r="K11" s="2" t="str">
        <f>'Efficacy Data Carbaryl Fig2'!K63</f>
        <v>&lt;0.02</v>
      </c>
      <c r="L11" s="46">
        <f>'Efficacy Data Carbaryl Fig2'!L63</f>
        <v>0.70542635658914721</v>
      </c>
      <c r="M11" s="46">
        <f>'Efficacy Data Carbaryl Fig2'!N63</f>
        <v>5.4724144679524946E-2</v>
      </c>
    </row>
    <row r="12" spans="2:22" x14ac:dyDescent="0.25">
      <c r="B12" t="str">
        <f>'Efficacy Data Carbaryl Fig2'!B64</f>
        <v>Easy Decon foam</v>
      </c>
      <c r="C12" t="str">
        <f>'Efficacy Data Carbaryl Fig2'!C64</f>
        <v>Viton</v>
      </c>
      <c r="D12" s="4">
        <f>'Efficacy Data Carbaryl Fig2'!D64</f>
        <v>1.02</v>
      </c>
      <c r="E12" s="4">
        <f>'Efficacy Data Carbaryl Fig2'!E64</f>
        <v>0.86</v>
      </c>
      <c r="F12" s="4">
        <f>'Efficacy Data Carbaryl Fig2'!F64</f>
        <v>1</v>
      </c>
      <c r="G12" s="4">
        <f>'Efficacy Data Carbaryl Fig2'!G64</f>
        <v>0.96</v>
      </c>
      <c r="H12" s="4">
        <f>'Efficacy Data Carbaryl Fig2'!H64</f>
        <v>8.717797887081348E-2</v>
      </c>
      <c r="I12" s="4">
        <f>'Efficacy Data Carbaryl Fig2'!I64</f>
        <v>2.4</v>
      </c>
      <c r="J12" s="4">
        <f>'Efficacy Data Carbaryl Fig2'!J64</f>
        <v>1.5121675959937773</v>
      </c>
      <c r="K12" s="2" t="str">
        <f>'Efficacy Data Carbaryl Fig2'!K64</f>
        <v>&lt;0.02</v>
      </c>
      <c r="L12" s="46">
        <f>'Efficacy Data Carbaryl Fig2'!L64</f>
        <v>0.6</v>
      </c>
      <c r="M12" s="46">
        <f>'Efficacy Data Carbaryl Fig2'!N64</f>
        <v>7.2186467655424136E-2</v>
      </c>
    </row>
  </sheetData>
  <mergeCells count="3">
    <mergeCell ref="S7:T7"/>
    <mergeCell ref="U7:V7"/>
    <mergeCell ref="B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"/>
  <sheetViews>
    <sheetView workbookViewId="0">
      <selection activeCell="D13" sqref="D13"/>
    </sheetView>
  </sheetViews>
  <sheetFormatPr defaultRowHeight="15" x14ac:dyDescent="0.25"/>
  <cols>
    <col min="2" max="2" width="14.7109375" bestFit="1" customWidth="1"/>
    <col min="3" max="3" width="14" bestFit="1" customWidth="1"/>
    <col min="13" max="13" width="11.140625" bestFit="1" customWidth="1"/>
  </cols>
  <sheetData>
    <row r="2" spans="2:20" x14ac:dyDescent="0.25">
      <c r="B2" s="44" t="s">
        <v>70</v>
      </c>
      <c r="C2" s="44"/>
      <c r="D2" s="44"/>
      <c r="E2" s="44"/>
      <c r="F2" s="44"/>
      <c r="G2" s="44"/>
      <c r="H2" s="44"/>
      <c r="I2" s="44"/>
      <c r="J2" s="44"/>
      <c r="K2" s="44"/>
    </row>
    <row r="3" spans="2:20" ht="60" x14ac:dyDescent="0.25">
      <c r="B3" t="s">
        <v>47</v>
      </c>
      <c r="C3" t="s">
        <v>31</v>
      </c>
      <c r="D3" s="2" t="s">
        <v>33</v>
      </c>
      <c r="E3" s="2" t="s">
        <v>34</v>
      </c>
      <c r="F3" s="2" t="s">
        <v>35</v>
      </c>
      <c r="G3" s="2" t="s">
        <v>48</v>
      </c>
      <c r="H3" s="2" t="s">
        <v>19</v>
      </c>
      <c r="I3" s="2" t="s">
        <v>57</v>
      </c>
      <c r="J3" s="2" t="s">
        <v>19</v>
      </c>
      <c r="K3" s="2" t="s">
        <v>49</v>
      </c>
      <c r="L3" s="45" t="s">
        <v>76</v>
      </c>
      <c r="M3" s="43" t="s">
        <v>50</v>
      </c>
    </row>
    <row r="4" spans="2:20" x14ac:dyDescent="0.25">
      <c r="C4" s="2"/>
      <c r="D4" s="2" t="s">
        <v>20</v>
      </c>
      <c r="E4" s="2" t="s">
        <v>20</v>
      </c>
      <c r="F4" s="2" t="s">
        <v>20</v>
      </c>
      <c r="G4" s="2" t="s">
        <v>20</v>
      </c>
      <c r="H4" s="2" t="s">
        <v>20</v>
      </c>
      <c r="I4" s="2" t="s">
        <v>20</v>
      </c>
      <c r="J4" s="2" t="s">
        <v>20</v>
      </c>
      <c r="K4" s="2" t="s">
        <v>20</v>
      </c>
      <c r="L4" s="42" t="s">
        <v>27</v>
      </c>
      <c r="M4" s="42" t="s">
        <v>27</v>
      </c>
    </row>
    <row r="5" spans="2:20" x14ac:dyDescent="0.25">
      <c r="B5" t="str">
        <f>'Efficacy Data 2-CEES Fig2'!B27</f>
        <v>Bleach</v>
      </c>
      <c r="C5" t="str">
        <f>'Efficacy Data 2-CEES Fig2'!C27</f>
        <v>Neoprene</v>
      </c>
      <c r="D5" s="4">
        <f>'Efficacy Data 2-CEES Fig2'!D27</f>
        <v>10.4</v>
      </c>
      <c r="E5" s="4">
        <f>'Efficacy Data 2-CEES Fig2'!E27</f>
        <v>12.200000000000001</v>
      </c>
      <c r="F5" s="4">
        <f>'Efficacy Data 2-CEES Fig2'!F27</f>
        <v>10</v>
      </c>
      <c r="G5" s="4">
        <f>'Efficacy Data 2-CEES Fig2'!G27</f>
        <v>10.866666666666667</v>
      </c>
      <c r="H5" s="4">
        <f>'Efficacy Data 2-CEES Fig2'!H27</f>
        <v>1.1718930554164635</v>
      </c>
      <c r="I5" s="4">
        <f>'Efficacy Data 2-CEES Fig2'!I27</f>
        <v>16.8</v>
      </c>
      <c r="J5" s="4">
        <f>'Efficacy Data 2-CEES Fig2'!J27</f>
        <v>0.79451795760035537</v>
      </c>
      <c r="K5" s="2" t="str">
        <f>'Efficacy Data 2-CEES Fig2'!K24</f>
        <v>&lt;0.022</v>
      </c>
      <c r="L5" s="46">
        <f>'Efficacy Data 2-CEES Fig2'!L27</f>
        <v>0.35317460317460314</v>
      </c>
      <c r="M5" s="46">
        <f>'Efficacy Data 2-CEES Fig2'!N27</f>
        <v>0.1157355723096037</v>
      </c>
    </row>
    <row r="6" spans="2:20" x14ac:dyDescent="0.25">
      <c r="B6" t="str">
        <f>'Efficacy Data 2-CEES Fig2'!B28</f>
        <v>Bleach</v>
      </c>
      <c r="C6" t="str">
        <f>'Efficacy Data 2-CEES Fig2'!C28</f>
        <v>Acrylic</v>
      </c>
      <c r="D6" s="4">
        <f>'Efficacy Data 2-CEES Fig2'!D28</f>
        <v>7.6000000000000005</v>
      </c>
      <c r="E6" s="4">
        <f>'Efficacy Data 2-CEES Fig2'!E28</f>
        <v>7.4</v>
      </c>
      <c r="F6" s="4">
        <f>'Efficacy Data 2-CEES Fig2'!F28</f>
        <v>8</v>
      </c>
      <c r="G6" s="4">
        <f>'Efficacy Data 2-CEES Fig2'!G28</f>
        <v>7.666666666666667</v>
      </c>
      <c r="H6" s="4">
        <f>'Efficacy Data 2-CEES Fig2'!H28</f>
        <v>0.30550504633038916</v>
      </c>
      <c r="I6" s="4">
        <f>'Efficacy Data 2-CEES Fig2'!I28</f>
        <v>11.4</v>
      </c>
      <c r="J6" s="4">
        <f>'Efficacy Data 2-CEES Fig2'!J28</f>
        <v>1.4822235628587035</v>
      </c>
      <c r="K6" s="2" t="str">
        <f>'Efficacy Data 2-CEES Fig2'!K25</f>
        <v>&lt;0.022</v>
      </c>
      <c r="L6" s="46">
        <f>'Efficacy Data 2-CEES Fig2'!L28</f>
        <v>0.32748538011695905</v>
      </c>
      <c r="M6" s="46">
        <f>'Efficacy Data 2-CEES Fig2'!N28</f>
        <v>0.1116965904732613</v>
      </c>
    </row>
    <row r="7" spans="2:20" x14ac:dyDescent="0.25">
      <c r="B7" t="str">
        <f>'Efficacy Data 2-CEES Fig2'!B29</f>
        <v>Bleach</v>
      </c>
      <c r="C7" t="str">
        <f>'Efficacy Data 2-CEES Fig2'!C29</f>
        <v>Stainless Steel</v>
      </c>
      <c r="D7" s="4">
        <f>'Efficacy Data 2-CEES Fig2'!D29</f>
        <v>9.2000000000000011</v>
      </c>
      <c r="E7" s="4">
        <f>'Efficacy Data 2-CEES Fig2'!E29</f>
        <v>7.4</v>
      </c>
      <c r="F7" s="4">
        <f>'Efficacy Data 2-CEES Fig2'!F29</f>
        <v>9.4</v>
      </c>
      <c r="G7" s="4">
        <f>'Efficacy Data 2-CEES Fig2'!G29</f>
        <v>8.6666666666666661</v>
      </c>
      <c r="H7" s="4">
        <f>'Efficacy Data 2-CEES Fig2'!H29</f>
        <v>1.1015141094572292</v>
      </c>
      <c r="I7" s="4">
        <f>'Efficacy Data 2-CEES Fig2'!I29</f>
        <v>12.8</v>
      </c>
      <c r="J7" s="4">
        <f>'Efficacy Data 2-CEES Fig2'!J29</f>
        <v>1.2225958702578796</v>
      </c>
      <c r="K7" s="2" t="str">
        <f>'Efficacy Data 2-CEES Fig2'!K26</f>
        <v>&lt;0.022</v>
      </c>
      <c r="L7" s="46">
        <f>'Efficacy Data 2-CEES Fig2'!L29</f>
        <v>0.32291666666666674</v>
      </c>
      <c r="M7" s="46">
        <f>'Efficacy Data 2-CEES Fig2'!N29</f>
        <v>0.21213684064059032</v>
      </c>
    </row>
    <row r="8" spans="2:20" x14ac:dyDescent="0.25">
      <c r="B8" t="str">
        <f>'Efficacy Data 2-CEES Fig2'!B30</f>
        <v>Bleach</v>
      </c>
      <c r="C8" t="str">
        <f>'Efficacy Data 2-CEES Fig2'!C30</f>
        <v>Viton</v>
      </c>
      <c r="D8" s="4">
        <f>'Efficacy Data 2-CEES Fig2'!D30</f>
        <v>11.8</v>
      </c>
      <c r="E8" s="4">
        <f>'Efficacy Data 2-CEES Fig2'!E30</f>
        <v>12.8</v>
      </c>
      <c r="F8" s="4">
        <f>'Efficacy Data 2-CEES Fig2'!F30</f>
        <v>10</v>
      </c>
      <c r="G8" s="4">
        <f>'Efficacy Data 2-CEES Fig2'!G30</f>
        <v>11.533333333333333</v>
      </c>
      <c r="H8" s="4">
        <f>'Efficacy Data 2-CEES Fig2'!H30</f>
        <v>1.4189197769195179</v>
      </c>
      <c r="I8" s="4">
        <f>'Efficacy Data 2-CEES Fig2'!I30</f>
        <v>14.8</v>
      </c>
      <c r="J8" s="4">
        <f>'Efficacy Data 2-CEES Fig2'!J30</f>
        <v>1.216674226388617</v>
      </c>
      <c r="K8" s="4" t="str">
        <f>'Efficacy Data 2-CEES Fig2'!K30</f>
        <v>&lt;0.022</v>
      </c>
      <c r="L8" s="46">
        <f>'Efficacy Data 2-CEES Fig2'!L30</f>
        <v>0.2207207207207208</v>
      </c>
      <c r="M8" s="46">
        <f>'Efficacy Data 2-CEES Fig2'!N30</f>
        <v>0.1147749706563778</v>
      </c>
    </row>
    <row r="10" spans="2:20" x14ac:dyDescent="0.25">
      <c r="S10" s="5"/>
      <c r="T10" s="5"/>
    </row>
  </sheetData>
  <mergeCells count="1">
    <mergeCell ref="B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workbookViewId="0">
      <selection activeCell="I25" sqref="I25"/>
    </sheetView>
  </sheetViews>
  <sheetFormatPr defaultRowHeight="15" x14ac:dyDescent="0.25"/>
  <cols>
    <col min="2" max="2" width="18.140625" customWidth="1"/>
    <col min="3" max="3" width="14.140625" bestFit="1" customWidth="1"/>
    <col min="4" max="5" width="10.5703125" bestFit="1" customWidth="1"/>
    <col min="6" max="6" width="11.140625" bestFit="1" customWidth="1"/>
    <col min="7" max="7" width="10.5703125" bestFit="1" customWidth="1"/>
    <col min="8" max="8" width="12.42578125" bestFit="1" customWidth="1"/>
    <col min="9" max="9" width="10.5703125" bestFit="1" customWidth="1"/>
    <col min="14" max="14" width="11.140625" bestFit="1" customWidth="1"/>
    <col min="15" max="15" width="38" bestFit="1" customWidth="1"/>
  </cols>
  <sheetData>
    <row r="2" spans="1:20" x14ac:dyDescent="0.25">
      <c r="A2" s="22"/>
      <c r="B2" s="44" t="s">
        <v>78</v>
      </c>
      <c r="C2" s="44"/>
      <c r="D2" s="44"/>
      <c r="E2" s="44"/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30"/>
      <c r="K3" s="30"/>
      <c r="L3" s="30"/>
      <c r="M3" s="30"/>
      <c r="N3" s="30"/>
      <c r="O3" s="30"/>
      <c r="P3" s="30"/>
      <c r="Q3" s="31"/>
      <c r="R3" s="31"/>
      <c r="S3" s="22"/>
      <c r="T3" s="22"/>
    </row>
    <row r="4" spans="1:20" x14ac:dyDescent="0.25">
      <c r="A4" s="22"/>
      <c r="B4" s="32" t="s">
        <v>47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17</v>
      </c>
      <c r="I4" s="34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22"/>
      <c r="B5" s="32"/>
      <c r="C5" s="33" t="s">
        <v>20</v>
      </c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x14ac:dyDescent="0.25">
      <c r="A6" s="22"/>
      <c r="B6" s="32" t="s">
        <v>12</v>
      </c>
      <c r="C6" s="35">
        <v>19.2</v>
      </c>
      <c r="D6" s="35">
        <v>24</v>
      </c>
      <c r="E6" s="35">
        <v>22</v>
      </c>
      <c r="F6" s="35">
        <v>19.400000000000002</v>
      </c>
      <c r="G6" s="35">
        <v>22</v>
      </c>
      <c r="H6" s="35">
        <v>24</v>
      </c>
      <c r="I6" s="35">
        <v>24</v>
      </c>
    </row>
    <row r="7" spans="1:20" x14ac:dyDescent="0.25">
      <c r="A7" s="22"/>
      <c r="B7" s="32" t="s">
        <v>52</v>
      </c>
      <c r="C7" s="35">
        <v>19</v>
      </c>
      <c r="D7" s="35">
        <v>19.2</v>
      </c>
      <c r="E7" s="35">
        <v>24</v>
      </c>
      <c r="F7" s="35">
        <v>22</v>
      </c>
      <c r="G7" s="35">
        <v>20</v>
      </c>
      <c r="H7" s="35">
        <v>22</v>
      </c>
      <c r="I7" s="35">
        <v>24</v>
      </c>
    </row>
    <row r="8" spans="1:20" x14ac:dyDescent="0.25">
      <c r="A8" s="22"/>
      <c r="B8" s="32" t="s">
        <v>53</v>
      </c>
      <c r="C8" s="35">
        <v>19</v>
      </c>
      <c r="D8" s="35">
        <v>19.8</v>
      </c>
      <c r="E8" s="35">
        <v>22</v>
      </c>
      <c r="F8" s="35">
        <v>18</v>
      </c>
      <c r="G8" s="35">
        <v>19.400000000000002</v>
      </c>
      <c r="H8" s="35">
        <v>20</v>
      </c>
      <c r="I8" s="35">
        <v>16.399999999999999</v>
      </c>
    </row>
    <row r="9" spans="1:20" x14ac:dyDescent="0.25">
      <c r="A9" s="22"/>
      <c r="B9" s="32" t="s">
        <v>15</v>
      </c>
      <c r="C9" s="35">
        <v>18</v>
      </c>
      <c r="D9" s="35">
        <v>17.8</v>
      </c>
      <c r="E9" s="35">
        <v>20</v>
      </c>
      <c r="F9" s="35">
        <v>18.600000000000001</v>
      </c>
      <c r="G9" s="35">
        <v>20</v>
      </c>
      <c r="H9" s="35">
        <v>22</v>
      </c>
      <c r="I9" s="35">
        <v>22</v>
      </c>
      <c r="S9" s="22"/>
      <c r="T9" s="22"/>
    </row>
    <row r="11" spans="1:20" x14ac:dyDescent="0.25">
      <c r="B11" s="32" t="s">
        <v>37</v>
      </c>
      <c r="C11" s="7">
        <f>AVERAGE(C6:C9)</f>
        <v>18.8</v>
      </c>
      <c r="D11" s="7">
        <f>AVERAGE(D6:D9)</f>
        <v>20.2</v>
      </c>
      <c r="E11" s="7">
        <f>AVERAGE(E6:E9)</f>
        <v>22</v>
      </c>
      <c r="F11" s="7">
        <f>AVERAGE(F6:F9)</f>
        <v>19.5</v>
      </c>
      <c r="G11" s="7">
        <f>AVERAGE(G6:G9)</f>
        <v>20.350000000000001</v>
      </c>
      <c r="H11" s="7">
        <f>AVERAGE(H6:H9)</f>
        <v>22</v>
      </c>
      <c r="I11" s="7">
        <f>AVERAGE(I6:I9)</f>
        <v>21.6</v>
      </c>
    </row>
    <row r="12" spans="1:20" x14ac:dyDescent="0.25">
      <c r="B12" s="32" t="s">
        <v>54</v>
      </c>
      <c r="C12" s="7">
        <f>STDEV(C6:C9)</f>
        <v>0.54160256030906384</v>
      </c>
      <c r="D12" s="7">
        <f>STDEV(D6:D9)</f>
        <v>2.6683328128252746</v>
      </c>
      <c r="E12" s="7">
        <f>STDEV(E6:E9)</f>
        <v>1.6329931618554521</v>
      </c>
      <c r="F12" s="7">
        <f>STDEV(F6:F9)</f>
        <v>1.7625738755203044</v>
      </c>
      <c r="G12" s="7">
        <f>STDEV(G6:G9)</f>
        <v>1.135781669160054</v>
      </c>
      <c r="H12" s="7">
        <f>STDEV(H6:H9)</f>
        <v>1.6329931618554521</v>
      </c>
      <c r="I12" s="7">
        <f>STDEV(I6:I9)</f>
        <v>3.5925849560819851</v>
      </c>
    </row>
    <row r="15" spans="1:20" x14ac:dyDescent="0.25">
      <c r="B15" s="44" t="s">
        <v>79</v>
      </c>
      <c r="C15" s="44"/>
      <c r="D15" s="44"/>
      <c r="E15" s="44"/>
      <c r="F15" s="44"/>
      <c r="G15" s="44"/>
      <c r="H15" s="44"/>
      <c r="I15" s="44"/>
    </row>
    <row r="16" spans="1:20" x14ac:dyDescent="0.25">
      <c r="K16" t="s">
        <v>60</v>
      </c>
    </row>
    <row r="17" spans="2:16" ht="45" customHeight="1" x14ac:dyDescent="0.25">
      <c r="B17" t="s">
        <v>47</v>
      </c>
      <c r="C17" t="s">
        <v>31</v>
      </c>
      <c r="D17" s="2" t="s">
        <v>33</v>
      </c>
      <c r="E17" s="2" t="s">
        <v>34</v>
      </c>
      <c r="F17" s="2" t="s">
        <v>35</v>
      </c>
      <c r="G17" s="2" t="s">
        <v>48</v>
      </c>
      <c r="H17" s="2" t="s">
        <v>19</v>
      </c>
      <c r="I17" s="2" t="s">
        <v>57</v>
      </c>
      <c r="J17" s="2" t="s">
        <v>19</v>
      </c>
      <c r="K17" s="2" t="s">
        <v>49</v>
      </c>
      <c r="L17" s="2" t="s">
        <v>59</v>
      </c>
      <c r="M17" s="45" t="s">
        <v>77</v>
      </c>
      <c r="N17" s="2" t="s">
        <v>50</v>
      </c>
      <c r="O17" s="2" t="s">
        <v>62</v>
      </c>
    </row>
    <row r="18" spans="2:16" x14ac:dyDescent="0.25">
      <c r="D18" s="2" t="s">
        <v>20</v>
      </c>
      <c r="E18" s="2" t="s">
        <v>20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27</v>
      </c>
      <c r="M18" s="42" t="s">
        <v>27</v>
      </c>
      <c r="N18" s="2" t="s">
        <v>27</v>
      </c>
    </row>
    <row r="19" spans="2:16" x14ac:dyDescent="0.25">
      <c r="B19" t="s">
        <v>12</v>
      </c>
      <c r="C19" t="s">
        <v>6</v>
      </c>
      <c r="D19" s="4">
        <v>18.400000000000002</v>
      </c>
      <c r="E19" s="4">
        <v>18.600000000000001</v>
      </c>
      <c r="F19" s="4">
        <v>19</v>
      </c>
      <c r="G19" s="4">
        <f>AVERAGE(D19:F19)</f>
        <v>18.666666666666668</v>
      </c>
      <c r="H19" s="4">
        <f>STDEV(D19:F19)</f>
        <v>0.30550504633038827</v>
      </c>
      <c r="I19" s="4">
        <f>C6</f>
        <v>19.2</v>
      </c>
      <c r="J19" s="4">
        <v>0.5531260190390439</v>
      </c>
      <c r="K19" s="2" t="s">
        <v>84</v>
      </c>
      <c r="L19" s="19">
        <f>1-G19/I19</f>
        <v>2.7777777777777679E-2</v>
      </c>
      <c r="M19" s="46">
        <f>1-G19/I19</f>
        <v>2.7777777777777679E-2</v>
      </c>
      <c r="N19" s="16">
        <v>3.2212632811096167E-2</v>
      </c>
      <c r="O19" s="2"/>
      <c r="P19" s="2"/>
    </row>
    <row r="20" spans="2:16" x14ac:dyDescent="0.25">
      <c r="B20" t="s">
        <v>12</v>
      </c>
      <c r="C20" t="s">
        <v>7</v>
      </c>
      <c r="D20" s="4">
        <v>19</v>
      </c>
      <c r="E20" s="4">
        <v>24</v>
      </c>
      <c r="F20" s="4">
        <v>18.400000000000002</v>
      </c>
      <c r="G20" s="4">
        <f t="shared" ref="G20:G46" si="0">AVERAGE(D20:F20)</f>
        <v>20.466666666666669</v>
      </c>
      <c r="H20" s="4">
        <f t="shared" ref="H20:H46" si="1">STDEV(D20:F20)</f>
        <v>3.0746273486933764</v>
      </c>
      <c r="I20" s="4">
        <f>D6</f>
        <v>24</v>
      </c>
      <c r="J20" s="4">
        <v>3.1702964112775538</v>
      </c>
      <c r="K20" s="2" t="s">
        <v>84</v>
      </c>
      <c r="L20" s="19">
        <f t="shared" ref="L20:L46" si="2">1-G20/I20</f>
        <v>0.14722222222222214</v>
      </c>
      <c r="M20" s="46">
        <f t="shared" ref="M20:M46" si="3">1-G20/I20</f>
        <v>0.14722222222222214</v>
      </c>
      <c r="N20" s="16">
        <v>0.17059211103947056</v>
      </c>
      <c r="O20" s="2"/>
      <c r="P20" s="2"/>
    </row>
    <row r="21" spans="2:16" x14ac:dyDescent="0.25">
      <c r="B21" t="s">
        <v>12</v>
      </c>
      <c r="C21" t="s">
        <v>8</v>
      </c>
      <c r="D21" s="4">
        <v>20</v>
      </c>
      <c r="E21" s="4">
        <v>22</v>
      </c>
      <c r="F21" s="4">
        <v>20</v>
      </c>
      <c r="G21" s="4">
        <f t="shared" si="0"/>
        <v>20.666666666666668</v>
      </c>
      <c r="H21" s="4">
        <f t="shared" si="1"/>
        <v>1.1547005383792515</v>
      </c>
      <c r="I21" s="4">
        <f>E6</f>
        <v>22</v>
      </c>
      <c r="J21" s="4">
        <v>1.6329931618554521</v>
      </c>
      <c r="K21" s="2" t="s">
        <v>84</v>
      </c>
      <c r="L21" s="19">
        <f t="shared" si="2"/>
        <v>6.0606060606060552E-2</v>
      </c>
      <c r="M21" s="46">
        <f t="shared" si="3"/>
        <v>6.0606060606060552E-2</v>
      </c>
      <c r="N21" s="16">
        <v>8.7274651915964105E-2</v>
      </c>
      <c r="O21" s="2"/>
      <c r="P21" s="2"/>
    </row>
    <row r="22" spans="2:16" x14ac:dyDescent="0.25">
      <c r="B22" t="s">
        <v>12</v>
      </c>
      <c r="C22" t="s">
        <v>9</v>
      </c>
      <c r="D22" s="4">
        <v>17.400000000000002</v>
      </c>
      <c r="E22" s="4">
        <v>19.400000000000002</v>
      </c>
      <c r="F22" s="4">
        <v>24</v>
      </c>
      <c r="G22" s="4">
        <f t="shared" si="0"/>
        <v>20.266666666666669</v>
      </c>
      <c r="H22" s="4">
        <f t="shared" si="1"/>
        <v>3.3842773723992212</v>
      </c>
      <c r="I22" s="4">
        <f>F6</f>
        <v>19.400000000000002</v>
      </c>
      <c r="J22" s="4">
        <v>1.753535035133021</v>
      </c>
      <c r="K22" s="2" t="s">
        <v>84</v>
      </c>
      <c r="L22" s="36">
        <f t="shared" si="2"/>
        <v>-4.4673539518900407E-2</v>
      </c>
      <c r="M22" s="46">
        <v>0</v>
      </c>
      <c r="N22" s="16">
        <v>0.1983637973381033</v>
      </c>
      <c r="O22" s="38" t="s">
        <v>63</v>
      </c>
      <c r="P22" s="2"/>
    </row>
    <row r="23" spans="2:16" x14ac:dyDescent="0.25">
      <c r="B23" t="s">
        <v>12</v>
      </c>
      <c r="C23" t="s">
        <v>10</v>
      </c>
      <c r="D23" s="4">
        <v>24</v>
      </c>
      <c r="E23" s="4">
        <v>22</v>
      </c>
      <c r="F23" s="4">
        <v>22</v>
      </c>
      <c r="G23" s="4">
        <f t="shared" si="0"/>
        <v>22.666666666666668</v>
      </c>
      <c r="H23" s="4">
        <f t="shared" si="1"/>
        <v>1.1547005383792515</v>
      </c>
      <c r="I23" s="4">
        <f>G6</f>
        <v>22</v>
      </c>
      <c r="J23" s="4">
        <v>1.2278720747676259</v>
      </c>
      <c r="K23" s="2" t="s">
        <v>84</v>
      </c>
      <c r="L23" s="36">
        <f t="shared" si="2"/>
        <v>-3.0303030303030276E-2</v>
      </c>
      <c r="M23" s="46">
        <v>0</v>
      </c>
      <c r="N23" s="16">
        <v>7.785557656120734E-2</v>
      </c>
      <c r="O23" s="38" t="s">
        <v>63</v>
      </c>
      <c r="P23" s="2"/>
    </row>
    <row r="24" spans="2:16" x14ac:dyDescent="0.25">
      <c r="B24" t="s">
        <v>12</v>
      </c>
      <c r="C24" t="s">
        <v>17</v>
      </c>
      <c r="D24" s="4">
        <v>24</v>
      </c>
      <c r="E24" s="4">
        <v>24</v>
      </c>
      <c r="F24" s="4">
        <v>24</v>
      </c>
      <c r="G24" s="4">
        <f t="shared" si="0"/>
        <v>24</v>
      </c>
      <c r="H24" s="4">
        <f t="shared" si="1"/>
        <v>0</v>
      </c>
      <c r="I24" s="4">
        <f>H6</f>
        <v>24</v>
      </c>
      <c r="J24" s="4">
        <v>1.7814470856604934</v>
      </c>
      <c r="K24" s="2">
        <v>0.26</v>
      </c>
      <c r="L24" s="19">
        <f t="shared" si="2"/>
        <v>0</v>
      </c>
      <c r="M24" s="46">
        <f t="shared" si="3"/>
        <v>0</v>
      </c>
      <c r="N24" s="16">
        <v>7.4226961902520552E-2</v>
      </c>
      <c r="O24" s="2"/>
      <c r="P24" s="2"/>
    </row>
    <row r="25" spans="2:16" x14ac:dyDescent="0.25">
      <c r="B25" t="s">
        <v>12</v>
      </c>
      <c r="C25" t="s">
        <v>11</v>
      </c>
      <c r="D25" s="4">
        <v>24</v>
      </c>
      <c r="E25" s="4">
        <v>24</v>
      </c>
      <c r="F25" s="4">
        <v>24</v>
      </c>
      <c r="G25" s="4">
        <f t="shared" si="0"/>
        <v>24</v>
      </c>
      <c r="H25" s="4">
        <f t="shared" si="1"/>
        <v>0</v>
      </c>
      <c r="I25" s="4">
        <f>I6</f>
        <v>24</v>
      </c>
      <c r="J25" s="4">
        <v>3.9917610623133166</v>
      </c>
      <c r="K25" s="2" t="s">
        <v>84</v>
      </c>
      <c r="L25" s="19">
        <f t="shared" si="2"/>
        <v>0</v>
      </c>
      <c r="M25" s="46">
        <f t="shared" si="3"/>
        <v>0</v>
      </c>
      <c r="N25" s="16">
        <v>0.16632337759638818</v>
      </c>
      <c r="O25" s="2"/>
      <c r="P25" s="2"/>
    </row>
    <row r="26" spans="2:16" x14ac:dyDescent="0.25">
      <c r="B26" t="s">
        <v>52</v>
      </c>
      <c r="C26" t="s">
        <v>6</v>
      </c>
      <c r="D26" s="4">
        <v>18</v>
      </c>
      <c r="E26" s="4">
        <v>19.400000000000002</v>
      </c>
      <c r="F26" s="4">
        <v>19.2</v>
      </c>
      <c r="G26" s="4">
        <f t="shared" si="0"/>
        <v>18.866666666666671</v>
      </c>
      <c r="H26" s="4">
        <f t="shared" si="1"/>
        <v>0.75718777944003712</v>
      </c>
      <c r="I26" s="4">
        <f>C7</f>
        <v>19</v>
      </c>
      <c r="J26" s="4">
        <v>0.54736428967405382</v>
      </c>
      <c r="K26" s="2" t="s">
        <v>84</v>
      </c>
      <c r="L26" s="19">
        <f t="shared" si="2"/>
        <v>7.0175438596489226E-3</v>
      </c>
      <c r="M26" s="46">
        <f t="shared" si="3"/>
        <v>7.0175438596489226E-3</v>
      </c>
      <c r="N26" s="16">
        <v>4.9056209874318468E-2</v>
      </c>
      <c r="O26" s="38"/>
      <c r="P26" s="2"/>
    </row>
    <row r="27" spans="2:16" x14ac:dyDescent="0.25">
      <c r="B27" t="s">
        <v>52</v>
      </c>
      <c r="C27" t="s">
        <v>7</v>
      </c>
      <c r="D27" s="4">
        <v>17</v>
      </c>
      <c r="E27" s="4">
        <v>20</v>
      </c>
      <c r="F27" s="4">
        <v>19</v>
      </c>
      <c r="G27" s="4">
        <f t="shared" si="0"/>
        <v>18.666666666666668</v>
      </c>
      <c r="H27" s="4">
        <f t="shared" si="1"/>
        <v>1.5275252316519468</v>
      </c>
      <c r="I27" s="4">
        <f>D7</f>
        <v>19.2</v>
      </c>
      <c r="J27" s="4">
        <v>2.5362371290220431</v>
      </c>
      <c r="K27" s="2" t="s">
        <v>84</v>
      </c>
      <c r="L27" s="19">
        <f t="shared" si="2"/>
        <v>2.7777777777777679E-2</v>
      </c>
      <c r="M27" s="46">
        <f t="shared" si="3"/>
        <v>2.7777777777777679E-2</v>
      </c>
      <c r="N27" s="16">
        <v>0.15107250415041204</v>
      </c>
      <c r="O27" s="38"/>
      <c r="P27" s="2"/>
    </row>
    <row r="28" spans="2:16" x14ac:dyDescent="0.25">
      <c r="B28" t="s">
        <v>52</v>
      </c>
      <c r="C28" t="s">
        <v>8</v>
      </c>
      <c r="D28" s="4">
        <v>22</v>
      </c>
      <c r="E28" s="4">
        <v>20</v>
      </c>
      <c r="F28" s="4">
        <v>24</v>
      </c>
      <c r="G28" s="4">
        <f t="shared" si="0"/>
        <v>22</v>
      </c>
      <c r="H28" s="4">
        <f t="shared" si="1"/>
        <v>2</v>
      </c>
      <c r="I28" s="4">
        <f>E7</f>
        <v>24</v>
      </c>
      <c r="J28" s="4">
        <v>1.7814470856604934</v>
      </c>
      <c r="K28" s="2">
        <v>0.3</v>
      </c>
      <c r="L28" s="19">
        <f t="shared" si="2"/>
        <v>8.333333333333337E-2</v>
      </c>
      <c r="M28" s="46">
        <f t="shared" si="3"/>
        <v>8.333333333333337E-2</v>
      </c>
      <c r="N28" s="16">
        <v>0.1075828707279838</v>
      </c>
      <c r="O28" s="2"/>
      <c r="P28" s="2"/>
    </row>
    <row r="29" spans="2:16" x14ac:dyDescent="0.25">
      <c r="B29" t="s">
        <v>52</v>
      </c>
      <c r="C29" t="s">
        <v>9</v>
      </c>
      <c r="D29" s="4">
        <v>19</v>
      </c>
      <c r="E29" s="4">
        <v>20</v>
      </c>
      <c r="F29" s="4">
        <v>20</v>
      </c>
      <c r="G29" s="4">
        <f t="shared" si="0"/>
        <v>19.666666666666668</v>
      </c>
      <c r="H29" s="4">
        <f t="shared" si="1"/>
        <v>0.57735026918962584</v>
      </c>
      <c r="I29" s="4">
        <f>F7</f>
        <v>22</v>
      </c>
      <c r="J29" s="4">
        <v>1.9885448852023948</v>
      </c>
      <c r="K29" s="2" t="s">
        <v>84</v>
      </c>
      <c r="L29" s="19">
        <f t="shared" si="2"/>
        <v>0.10606060606060597</v>
      </c>
      <c r="M29" s="46">
        <f t="shared" si="3"/>
        <v>0.10606060606060597</v>
      </c>
      <c r="N29" s="16">
        <v>8.4956629179602366E-2</v>
      </c>
      <c r="O29" s="38"/>
      <c r="P29" s="2"/>
    </row>
    <row r="30" spans="2:16" x14ac:dyDescent="0.25">
      <c r="B30" t="s">
        <v>52</v>
      </c>
      <c r="C30" t="s">
        <v>10</v>
      </c>
      <c r="D30" s="4">
        <v>20</v>
      </c>
      <c r="E30" s="4">
        <v>28</v>
      </c>
      <c r="F30" s="4">
        <v>20</v>
      </c>
      <c r="G30" s="4">
        <f t="shared" si="0"/>
        <v>22.666666666666668</v>
      </c>
      <c r="H30" s="4">
        <f t="shared" si="1"/>
        <v>4.6188021535170103</v>
      </c>
      <c r="I30" s="4">
        <f>G7</f>
        <v>20</v>
      </c>
      <c r="J30" s="4">
        <v>1.1162473406978417</v>
      </c>
      <c r="K30" s="2">
        <v>0.26</v>
      </c>
      <c r="L30" s="36">
        <f t="shared" si="2"/>
        <v>-0.1333333333333333</v>
      </c>
      <c r="M30" s="46">
        <v>0</v>
      </c>
      <c r="N30" s="16">
        <v>0.23944603540261528</v>
      </c>
      <c r="O30" s="38" t="s">
        <v>63</v>
      </c>
      <c r="P30" s="2"/>
    </row>
    <row r="31" spans="2:16" x14ac:dyDescent="0.25">
      <c r="B31" t="s">
        <v>52</v>
      </c>
      <c r="C31" t="s">
        <v>17</v>
      </c>
      <c r="D31" s="4">
        <v>24</v>
      </c>
      <c r="E31" s="4">
        <v>24</v>
      </c>
      <c r="F31" s="4">
        <v>26</v>
      </c>
      <c r="G31" s="4">
        <f t="shared" si="0"/>
        <v>24.666666666666668</v>
      </c>
      <c r="H31" s="4">
        <f t="shared" si="1"/>
        <v>1.1547005383792515</v>
      </c>
      <c r="I31" s="4">
        <f>H7</f>
        <v>22</v>
      </c>
      <c r="J31" s="4">
        <v>1.6329931618554521</v>
      </c>
      <c r="K31" s="2">
        <v>0.28000000000000003</v>
      </c>
      <c r="L31" s="36">
        <f t="shared" si="2"/>
        <v>-0.12121212121212133</v>
      </c>
      <c r="M31" s="46">
        <v>0</v>
      </c>
      <c r="N31" s="16">
        <v>9.8392496207453758E-2</v>
      </c>
      <c r="O31" s="38" t="s">
        <v>63</v>
      </c>
      <c r="P31" s="2"/>
    </row>
    <row r="32" spans="2:16" x14ac:dyDescent="0.25">
      <c r="B32" t="s">
        <v>52</v>
      </c>
      <c r="C32" t="s">
        <v>11</v>
      </c>
      <c r="D32" s="4">
        <v>22</v>
      </c>
      <c r="E32" s="4">
        <v>24</v>
      </c>
      <c r="F32" s="4">
        <v>22</v>
      </c>
      <c r="G32" s="4">
        <f t="shared" si="0"/>
        <v>22.666666666666668</v>
      </c>
      <c r="H32" s="4">
        <f t="shared" si="1"/>
        <v>1.1547005383792515</v>
      </c>
      <c r="I32" s="4">
        <f>I7</f>
        <v>24</v>
      </c>
      <c r="J32" s="4">
        <v>3.9917610623133166</v>
      </c>
      <c r="K32" s="2">
        <v>0.28000000000000003</v>
      </c>
      <c r="L32" s="19">
        <f t="shared" si="2"/>
        <v>5.5555555555555469E-2</v>
      </c>
      <c r="M32" s="46">
        <f t="shared" si="3"/>
        <v>5.5555555555555469E-2</v>
      </c>
      <c r="N32" s="16">
        <v>0.16428616308245894</v>
      </c>
      <c r="O32" s="2"/>
      <c r="P32" s="2"/>
    </row>
    <row r="33" spans="2:16" x14ac:dyDescent="0.25">
      <c r="B33" t="s">
        <v>53</v>
      </c>
      <c r="C33" t="s">
        <v>6</v>
      </c>
      <c r="D33" s="4">
        <v>18</v>
      </c>
      <c r="E33" s="4">
        <v>17.2</v>
      </c>
      <c r="F33" s="4">
        <v>18.2</v>
      </c>
      <c r="G33" s="4">
        <f t="shared" si="0"/>
        <v>17.8</v>
      </c>
      <c r="H33" s="4">
        <f t="shared" si="1"/>
        <v>0.52915026221291828</v>
      </c>
      <c r="I33" s="4">
        <f>C8</f>
        <v>19</v>
      </c>
      <c r="J33" s="4">
        <v>0.54736428967405382</v>
      </c>
      <c r="K33" s="2">
        <v>1.2</v>
      </c>
      <c r="L33" s="19">
        <f t="shared" si="2"/>
        <v>6.315789473684208E-2</v>
      </c>
      <c r="M33" s="46">
        <f t="shared" si="3"/>
        <v>6.315789473684208E-2</v>
      </c>
      <c r="N33" s="16">
        <v>3.8781924485210895E-2</v>
      </c>
      <c r="O33" s="38"/>
      <c r="P33" s="2"/>
    </row>
    <row r="34" spans="2:16" x14ac:dyDescent="0.25">
      <c r="B34" t="s">
        <v>53</v>
      </c>
      <c r="C34" t="s">
        <v>7</v>
      </c>
      <c r="D34" s="4">
        <v>18</v>
      </c>
      <c r="E34" s="4">
        <v>17.2</v>
      </c>
      <c r="F34" s="4">
        <v>18.600000000000001</v>
      </c>
      <c r="G34" s="4">
        <f t="shared" si="0"/>
        <v>17.933333333333334</v>
      </c>
      <c r="H34" s="4">
        <f t="shared" si="1"/>
        <v>0.70237691685685022</v>
      </c>
      <c r="I34" s="4">
        <f>D8</f>
        <v>19.8</v>
      </c>
      <c r="J34" s="4">
        <v>2.6154945393039823</v>
      </c>
      <c r="K34" s="2" t="s">
        <v>84</v>
      </c>
      <c r="L34" s="19">
        <f t="shared" si="2"/>
        <v>9.4276094276094291E-2</v>
      </c>
      <c r="M34" s="46">
        <f t="shared" si="3"/>
        <v>9.4276094276094291E-2</v>
      </c>
      <c r="N34" s="16">
        <v>0.1247903661445119</v>
      </c>
      <c r="O34" s="38"/>
      <c r="P34" s="2"/>
    </row>
    <row r="35" spans="2:16" x14ac:dyDescent="0.25">
      <c r="B35" t="s">
        <v>53</v>
      </c>
      <c r="C35" t="s">
        <v>8</v>
      </c>
      <c r="D35" s="4">
        <v>20</v>
      </c>
      <c r="E35" s="4">
        <v>20</v>
      </c>
      <c r="F35" s="4">
        <v>17.8</v>
      </c>
      <c r="G35" s="4">
        <f t="shared" si="0"/>
        <v>19.266666666666666</v>
      </c>
      <c r="H35" s="4">
        <f t="shared" si="1"/>
        <v>1.2701705922171762</v>
      </c>
      <c r="I35" s="4">
        <f>E8</f>
        <v>22</v>
      </c>
      <c r="J35" s="4">
        <v>1.6329931618554521</v>
      </c>
      <c r="K35" s="2" t="s">
        <v>84</v>
      </c>
      <c r="L35" s="19">
        <f t="shared" si="2"/>
        <v>0.12424242424242427</v>
      </c>
      <c r="M35" s="46">
        <f t="shared" si="3"/>
        <v>0.12424242424242427</v>
      </c>
      <c r="N35" s="16">
        <v>8.6942282602393881E-2</v>
      </c>
      <c r="O35" s="38"/>
      <c r="P35" s="2"/>
    </row>
    <row r="36" spans="2:16" x14ac:dyDescent="0.25">
      <c r="B36" t="s">
        <v>53</v>
      </c>
      <c r="C36" t="s">
        <v>9</v>
      </c>
      <c r="D36" s="4">
        <v>8.6</v>
      </c>
      <c r="E36" s="4">
        <v>16.399999999999999</v>
      </c>
      <c r="F36" s="4">
        <v>14.6</v>
      </c>
      <c r="G36" s="4">
        <f t="shared" si="0"/>
        <v>13.200000000000001</v>
      </c>
      <c r="H36" s="4">
        <f t="shared" si="1"/>
        <v>4.0841155713324211</v>
      </c>
      <c r="I36" s="4">
        <f>F8</f>
        <v>18</v>
      </c>
      <c r="J36" s="4">
        <v>1.6269912697110502</v>
      </c>
      <c r="K36" s="2"/>
      <c r="L36" s="19">
        <f t="shared" si="2"/>
        <v>0.26666666666666661</v>
      </c>
      <c r="M36" s="46">
        <f t="shared" si="3"/>
        <v>0.26666666666666661</v>
      </c>
      <c r="N36" s="16">
        <v>0.23637927173129999</v>
      </c>
      <c r="O36" s="38"/>
      <c r="P36" s="2"/>
    </row>
    <row r="37" spans="2:16" x14ac:dyDescent="0.25">
      <c r="B37" t="s">
        <v>53</v>
      </c>
      <c r="C37" t="s">
        <v>10</v>
      </c>
      <c r="D37" s="4">
        <v>22</v>
      </c>
      <c r="E37" s="4">
        <v>24</v>
      </c>
      <c r="F37" s="4">
        <v>19.600000000000001</v>
      </c>
      <c r="G37" s="4">
        <f t="shared" si="0"/>
        <v>21.866666666666664</v>
      </c>
      <c r="H37" s="4">
        <f t="shared" si="1"/>
        <v>2.2030282189144401</v>
      </c>
      <c r="I37" s="4">
        <f>G8</f>
        <v>19.400000000000002</v>
      </c>
      <c r="J37" s="4">
        <v>1.0827599204769065</v>
      </c>
      <c r="K37" s="2" t="s">
        <v>84</v>
      </c>
      <c r="L37" s="36">
        <f t="shared" si="2"/>
        <v>-0.12714776632302383</v>
      </c>
      <c r="M37" s="46">
        <v>0</v>
      </c>
      <c r="N37" s="16">
        <v>0.12981898904282735</v>
      </c>
      <c r="O37" s="38" t="s">
        <v>63</v>
      </c>
      <c r="P37" s="2"/>
    </row>
    <row r="38" spans="2:16" x14ac:dyDescent="0.25">
      <c r="B38" t="s">
        <v>53</v>
      </c>
      <c r="C38" t="s">
        <v>17</v>
      </c>
      <c r="D38" s="4">
        <v>24</v>
      </c>
      <c r="E38" s="4">
        <v>22</v>
      </c>
      <c r="F38" s="4">
        <v>24</v>
      </c>
      <c r="G38" s="4">
        <f t="shared" si="0"/>
        <v>23.333333333333332</v>
      </c>
      <c r="H38" s="4">
        <f t="shared" si="1"/>
        <v>1.1547005383792515</v>
      </c>
      <c r="I38" s="4">
        <f>H8</f>
        <v>20</v>
      </c>
      <c r="J38" s="4">
        <v>1.484539238050411</v>
      </c>
      <c r="K38" s="2" t="s">
        <v>84</v>
      </c>
      <c r="L38" s="36">
        <f t="shared" si="2"/>
        <v>-0.16666666666666652</v>
      </c>
      <c r="M38" s="46">
        <v>0</v>
      </c>
      <c r="N38" s="16">
        <v>0.10407962387180007</v>
      </c>
      <c r="O38" s="38" t="s">
        <v>63</v>
      </c>
      <c r="P38" s="2"/>
    </row>
    <row r="39" spans="2:16" x14ac:dyDescent="0.25">
      <c r="B39" t="s">
        <v>53</v>
      </c>
      <c r="C39" t="s">
        <v>11</v>
      </c>
      <c r="D39" s="4">
        <v>17</v>
      </c>
      <c r="E39" s="4">
        <v>20</v>
      </c>
      <c r="F39" s="4">
        <v>19.400000000000002</v>
      </c>
      <c r="G39" s="4">
        <f t="shared" si="0"/>
        <v>18.8</v>
      </c>
      <c r="H39" s="4">
        <f t="shared" si="1"/>
        <v>1.5874507866387548</v>
      </c>
      <c r="I39" s="4">
        <f>I8</f>
        <v>16.399999999999999</v>
      </c>
      <c r="J39" s="4">
        <v>2.7277033925807661</v>
      </c>
      <c r="K39" s="2" t="s">
        <v>84</v>
      </c>
      <c r="L39" s="36">
        <f t="shared" si="2"/>
        <v>-0.14634146341463428</v>
      </c>
      <c r="M39" s="46">
        <v>0</v>
      </c>
      <c r="N39" s="16">
        <v>0.21382691362182882</v>
      </c>
      <c r="O39" s="38" t="s">
        <v>63</v>
      </c>
      <c r="P39" s="2"/>
    </row>
    <row r="40" spans="2:16" x14ac:dyDescent="0.25">
      <c r="B40" t="s">
        <v>15</v>
      </c>
      <c r="C40" t="s">
        <v>6</v>
      </c>
      <c r="D40" s="4">
        <v>17.400000000000002</v>
      </c>
      <c r="E40" s="4">
        <v>18</v>
      </c>
      <c r="F40" s="4">
        <v>18.600000000000001</v>
      </c>
      <c r="G40" s="4">
        <f t="shared" si="0"/>
        <v>18.000000000000004</v>
      </c>
      <c r="H40" s="4">
        <f t="shared" si="1"/>
        <v>0.59999999999999964</v>
      </c>
      <c r="I40" s="4">
        <f>C9</f>
        <v>18</v>
      </c>
      <c r="J40" s="4">
        <v>0.5185556428491036</v>
      </c>
      <c r="K40" s="2" t="s">
        <v>84</v>
      </c>
      <c r="L40" s="19">
        <f t="shared" si="2"/>
        <v>0</v>
      </c>
      <c r="M40" s="46">
        <f t="shared" si="3"/>
        <v>0</v>
      </c>
      <c r="N40" s="16">
        <v>4.4057340398574021E-2</v>
      </c>
      <c r="O40" s="2"/>
      <c r="P40" s="2"/>
    </row>
    <row r="41" spans="2:16" x14ac:dyDescent="0.25">
      <c r="B41" t="s">
        <v>15</v>
      </c>
      <c r="C41" t="s">
        <v>7</v>
      </c>
      <c r="D41" s="4">
        <v>18</v>
      </c>
      <c r="E41" s="4">
        <v>19.8</v>
      </c>
      <c r="F41" s="4">
        <v>19</v>
      </c>
      <c r="G41" s="4">
        <f t="shared" si="0"/>
        <v>18.933333333333334</v>
      </c>
      <c r="H41" s="4">
        <f t="shared" si="1"/>
        <v>0.90184995056457928</v>
      </c>
      <c r="I41" s="4">
        <f>D9</f>
        <v>17.8</v>
      </c>
      <c r="J41" s="4">
        <v>2.3513031716975195</v>
      </c>
      <c r="K41" s="2" t="s">
        <v>84</v>
      </c>
      <c r="L41" s="36">
        <f t="shared" si="2"/>
        <v>-6.367041198501866E-2</v>
      </c>
      <c r="M41" s="46">
        <v>0</v>
      </c>
      <c r="N41" s="16">
        <v>0.14936207006591207</v>
      </c>
      <c r="O41" s="38" t="s">
        <v>63</v>
      </c>
      <c r="P41" s="2"/>
    </row>
    <row r="42" spans="2:16" x14ac:dyDescent="0.25">
      <c r="B42" t="s">
        <v>15</v>
      </c>
      <c r="C42" t="s">
        <v>8</v>
      </c>
      <c r="D42" s="4">
        <v>20</v>
      </c>
      <c r="E42" s="4">
        <v>22</v>
      </c>
      <c r="F42" s="4">
        <v>19.2</v>
      </c>
      <c r="G42" s="4">
        <f t="shared" si="0"/>
        <v>20.400000000000002</v>
      </c>
      <c r="H42" s="4">
        <f t="shared" si="1"/>
        <v>1.442220510185596</v>
      </c>
      <c r="I42" s="4">
        <f>E9</f>
        <v>20</v>
      </c>
      <c r="J42" s="4">
        <v>1.484539238050411</v>
      </c>
      <c r="K42" s="2">
        <v>0.28000000000000003</v>
      </c>
      <c r="L42" s="36">
        <f t="shared" si="2"/>
        <v>-2.0000000000000018E-2</v>
      </c>
      <c r="M42" s="46">
        <v>0</v>
      </c>
      <c r="N42" s="16">
        <v>0.10455731158058092</v>
      </c>
      <c r="O42" s="38" t="s">
        <v>63</v>
      </c>
      <c r="P42" s="2"/>
    </row>
    <row r="43" spans="2:16" x14ac:dyDescent="0.25">
      <c r="B43" t="s">
        <v>15</v>
      </c>
      <c r="C43" t="s">
        <v>9</v>
      </c>
      <c r="D43" s="4">
        <v>16.600000000000001</v>
      </c>
      <c r="E43" s="4">
        <v>19.8</v>
      </c>
      <c r="F43" s="4">
        <v>18.2</v>
      </c>
      <c r="G43" s="4">
        <f t="shared" si="0"/>
        <v>18.200000000000003</v>
      </c>
      <c r="H43" s="4">
        <f t="shared" si="1"/>
        <v>1.5999999999999996</v>
      </c>
      <c r="I43" s="4">
        <f>F9</f>
        <v>18.600000000000001</v>
      </c>
      <c r="J43" s="4">
        <v>1.6812243120347521</v>
      </c>
      <c r="K43" s="2">
        <v>1.44</v>
      </c>
      <c r="L43" s="19">
        <f t="shared" si="2"/>
        <v>2.1505376344085891E-2</v>
      </c>
      <c r="M43" s="46">
        <f t="shared" si="3"/>
        <v>2.1505376344085891E-2</v>
      </c>
      <c r="N43" s="16">
        <v>0.123378040427731</v>
      </c>
      <c r="O43" s="2"/>
      <c r="P43" s="2"/>
    </row>
    <row r="44" spans="2:16" x14ac:dyDescent="0.25">
      <c r="B44" t="s">
        <v>15</v>
      </c>
      <c r="C44" t="s">
        <v>10</v>
      </c>
      <c r="D44" s="4">
        <v>20</v>
      </c>
      <c r="E44" s="4">
        <v>20</v>
      </c>
      <c r="F44" s="4">
        <v>20</v>
      </c>
      <c r="G44" s="4">
        <f t="shared" si="0"/>
        <v>20</v>
      </c>
      <c r="H44" s="4">
        <f t="shared" si="1"/>
        <v>0</v>
      </c>
      <c r="I44" s="4">
        <f>G9</f>
        <v>20</v>
      </c>
      <c r="J44" s="4">
        <v>1.1162473406978417</v>
      </c>
      <c r="K44" s="2">
        <v>0.28000000000000003</v>
      </c>
      <c r="L44" s="19">
        <f t="shared" si="2"/>
        <v>0</v>
      </c>
      <c r="M44" s="46">
        <f t="shared" si="3"/>
        <v>0</v>
      </c>
      <c r="N44" s="16">
        <v>5.5812367034892084E-2</v>
      </c>
      <c r="O44" s="2"/>
      <c r="P44" s="2"/>
    </row>
    <row r="45" spans="2:16" x14ac:dyDescent="0.25">
      <c r="B45" t="s">
        <v>15</v>
      </c>
      <c r="C45" t="s">
        <v>17</v>
      </c>
      <c r="D45" s="4">
        <v>24</v>
      </c>
      <c r="E45" s="4">
        <v>22</v>
      </c>
      <c r="F45" s="4">
        <v>22</v>
      </c>
      <c r="G45" s="4">
        <f t="shared" si="0"/>
        <v>22.666666666666668</v>
      </c>
      <c r="H45" s="4">
        <f t="shared" si="1"/>
        <v>1.1547005383792515</v>
      </c>
      <c r="I45" s="4">
        <f>H9</f>
        <v>22</v>
      </c>
      <c r="J45" s="4">
        <v>1.6329931618554521</v>
      </c>
      <c r="K45" s="2">
        <v>0.32</v>
      </c>
      <c r="L45" s="36">
        <f t="shared" si="2"/>
        <v>-3.0303030303030276E-2</v>
      </c>
      <c r="M45" s="46">
        <v>0</v>
      </c>
      <c r="N45" s="16">
        <v>9.2754729572866401E-2</v>
      </c>
      <c r="O45" s="38" t="s">
        <v>63</v>
      </c>
      <c r="P45" s="2"/>
    </row>
    <row r="46" spans="2:16" x14ac:dyDescent="0.25">
      <c r="B46" t="s">
        <v>15</v>
      </c>
      <c r="C46" t="s">
        <v>11</v>
      </c>
      <c r="D46" s="4">
        <v>20</v>
      </c>
      <c r="E46" s="4">
        <v>22</v>
      </c>
      <c r="F46" s="4">
        <v>22</v>
      </c>
      <c r="G46" s="4">
        <f t="shared" si="0"/>
        <v>21.333333333333332</v>
      </c>
      <c r="H46" s="4">
        <f t="shared" si="1"/>
        <v>1.1547005383792515</v>
      </c>
      <c r="I46" s="4">
        <f>I9</f>
        <v>22</v>
      </c>
      <c r="J46" s="4">
        <v>3.6591143071205399</v>
      </c>
      <c r="K46" s="2" t="s">
        <v>84</v>
      </c>
      <c r="L46" s="19">
        <f t="shared" si="2"/>
        <v>3.0303030303030387E-2</v>
      </c>
      <c r="M46" s="46">
        <f t="shared" si="3"/>
        <v>3.0303030303030387E-2</v>
      </c>
      <c r="N46" s="16">
        <v>0.16960871383979034</v>
      </c>
      <c r="O46" s="2"/>
      <c r="P46" s="2"/>
    </row>
    <row r="47" spans="2:16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2">
    <mergeCell ref="B2:I2"/>
    <mergeCell ref="B15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workbookViewId="0">
      <selection activeCell="I1" sqref="I1"/>
    </sheetView>
  </sheetViews>
  <sheetFormatPr defaultRowHeight="15" x14ac:dyDescent="0.25"/>
  <cols>
    <col min="2" max="2" width="18.140625" customWidth="1"/>
    <col min="3" max="3" width="14.140625" bestFit="1" customWidth="1"/>
    <col min="4" max="4" width="10.5703125" bestFit="1" customWidth="1"/>
    <col min="5" max="5" width="11.28515625" customWidth="1"/>
    <col min="6" max="6" width="11.140625" bestFit="1" customWidth="1"/>
    <col min="7" max="7" width="10.5703125" bestFit="1" customWidth="1"/>
    <col min="8" max="8" width="12.42578125" bestFit="1" customWidth="1"/>
    <col min="9" max="9" width="10.5703125" bestFit="1" customWidth="1"/>
    <col min="14" max="14" width="11.140625" bestFit="1" customWidth="1"/>
    <col min="15" max="15" width="38" bestFit="1" customWidth="1"/>
  </cols>
  <sheetData>
    <row r="2" spans="1:16" x14ac:dyDescent="0.25">
      <c r="A2" s="22"/>
      <c r="B2" s="44" t="s">
        <v>81</v>
      </c>
      <c r="C2" s="44"/>
      <c r="D2" s="44"/>
      <c r="E2" s="44"/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</row>
    <row r="3" spans="1:16" x14ac:dyDescent="0.25">
      <c r="A3" s="22"/>
      <c r="B3" s="22"/>
      <c r="C3" s="22"/>
      <c r="D3" s="22"/>
      <c r="E3" s="22"/>
      <c r="F3" s="22"/>
      <c r="G3" s="22"/>
      <c r="H3" s="22"/>
      <c r="I3" s="22"/>
      <c r="J3" s="30"/>
      <c r="K3" s="30"/>
      <c r="L3" s="30"/>
      <c r="M3" s="30"/>
      <c r="N3" s="30"/>
      <c r="O3" s="30"/>
      <c r="P3" s="22"/>
    </row>
    <row r="4" spans="1:16" x14ac:dyDescent="0.25">
      <c r="A4" s="22"/>
      <c r="B4" s="32" t="s">
        <v>47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17</v>
      </c>
      <c r="I4" s="34" t="s">
        <v>11</v>
      </c>
      <c r="J4" s="22"/>
      <c r="K4" s="22"/>
      <c r="L4" s="22"/>
      <c r="M4" s="22"/>
      <c r="N4" s="22"/>
      <c r="O4" s="22"/>
      <c r="P4" s="22"/>
    </row>
    <row r="5" spans="1:16" x14ac:dyDescent="0.25">
      <c r="A5" s="22"/>
      <c r="B5" s="32"/>
      <c r="C5" s="33" t="s">
        <v>20</v>
      </c>
      <c r="D5" s="33" t="s">
        <v>20</v>
      </c>
      <c r="E5" s="33" t="s">
        <v>20</v>
      </c>
      <c r="F5" s="33" t="s">
        <v>20</v>
      </c>
      <c r="G5" s="33" t="s">
        <v>20</v>
      </c>
      <c r="H5" s="33" t="s">
        <v>20</v>
      </c>
      <c r="I5" s="33" t="s">
        <v>20</v>
      </c>
      <c r="J5" s="22"/>
      <c r="K5" s="22"/>
      <c r="L5" s="22"/>
      <c r="M5" s="22"/>
      <c r="N5" s="22"/>
      <c r="O5" s="22"/>
      <c r="P5" s="22"/>
    </row>
    <row r="6" spans="1:16" x14ac:dyDescent="0.25">
      <c r="A6" s="22"/>
      <c r="B6" s="32" t="s">
        <v>12</v>
      </c>
      <c r="C6" s="35">
        <v>18.400000000000002</v>
      </c>
      <c r="D6" s="35">
        <v>20</v>
      </c>
      <c r="E6" s="48" t="s">
        <v>86</v>
      </c>
      <c r="F6" s="35">
        <v>18.2</v>
      </c>
      <c r="G6" s="35">
        <v>18.400000000000002</v>
      </c>
      <c r="H6" s="35">
        <v>19.400000000000002</v>
      </c>
      <c r="I6" s="35">
        <v>20</v>
      </c>
    </row>
    <row r="7" spans="1:16" x14ac:dyDescent="0.25">
      <c r="A7" s="22"/>
      <c r="B7" s="32" t="s">
        <v>52</v>
      </c>
      <c r="C7" s="35">
        <v>11.4</v>
      </c>
      <c r="D7" s="35">
        <v>16.399999999999999</v>
      </c>
      <c r="E7" s="48"/>
      <c r="F7" s="35">
        <v>17.400000000000002</v>
      </c>
      <c r="G7" s="35">
        <v>17.8</v>
      </c>
      <c r="H7" s="35">
        <v>21.1</v>
      </c>
      <c r="I7" s="35">
        <v>24</v>
      </c>
    </row>
    <row r="8" spans="1:16" x14ac:dyDescent="0.25">
      <c r="A8" s="22"/>
      <c r="B8" s="32" t="s">
        <v>53</v>
      </c>
      <c r="C8" s="35">
        <v>15</v>
      </c>
      <c r="D8" s="35">
        <v>17.600000000000001</v>
      </c>
      <c r="E8" s="48"/>
      <c r="F8" s="35">
        <v>14.6</v>
      </c>
      <c r="G8" s="35">
        <v>18.2</v>
      </c>
      <c r="H8" s="35">
        <v>22</v>
      </c>
      <c r="I8" s="35">
        <v>19</v>
      </c>
    </row>
    <row r="9" spans="1:16" x14ac:dyDescent="0.25">
      <c r="A9" s="22"/>
      <c r="B9" s="32" t="s">
        <v>15</v>
      </c>
      <c r="C9" s="35">
        <v>13</v>
      </c>
      <c r="D9" s="35">
        <v>12.200000000000001</v>
      </c>
      <c r="E9" s="48"/>
      <c r="F9" s="35">
        <v>18</v>
      </c>
      <c r="G9" s="35">
        <v>12</v>
      </c>
      <c r="H9" s="35">
        <v>22</v>
      </c>
      <c r="I9" s="35">
        <v>14.8</v>
      </c>
      <c r="P9" s="22"/>
    </row>
    <row r="11" spans="1:16" x14ac:dyDescent="0.25">
      <c r="B11" s="32" t="s">
        <v>37</v>
      </c>
      <c r="C11" s="7">
        <f>AVERAGE(C6:C9)</f>
        <v>14.450000000000001</v>
      </c>
      <c r="D11" s="7">
        <f>AVERAGE(D6:D9)</f>
        <v>16.55</v>
      </c>
      <c r="E11" s="7"/>
      <c r="F11" s="7">
        <f>AVERAGE(F6:F9)</f>
        <v>17.05</v>
      </c>
      <c r="G11" s="7">
        <f>AVERAGE(G6:G9)</f>
        <v>16.600000000000001</v>
      </c>
      <c r="H11" s="7">
        <f>AVERAGE(H6:H9)</f>
        <v>21.125</v>
      </c>
      <c r="I11" s="7">
        <f>AVERAGE(I6:I9)</f>
        <v>19.45</v>
      </c>
    </row>
    <row r="12" spans="1:16" x14ac:dyDescent="0.25">
      <c r="B12" s="32" t="s">
        <v>54</v>
      </c>
      <c r="C12" s="7">
        <f>STDEV(C6:C9)</f>
        <v>3.0171730698342971</v>
      </c>
      <c r="D12" s="7">
        <f>STDEV(D6:D9)</f>
        <v>3.2634337744161348</v>
      </c>
      <c r="E12" s="7"/>
      <c r="F12" s="7">
        <f>STDEV(F6:F9)</f>
        <v>1.6683325008322931</v>
      </c>
      <c r="G12" s="7">
        <f>STDEV(G6:G9)</f>
        <v>3.0767948691238129</v>
      </c>
      <c r="H12" s="7">
        <f>STDEV(H6:H9)</f>
        <v>1.2257650672131253</v>
      </c>
      <c r="I12" s="7">
        <f>STDEV(I6:I9)</f>
        <v>3.7784476530271949</v>
      </c>
    </row>
    <row r="15" spans="1:16" x14ac:dyDescent="0.25">
      <c r="B15" s="44" t="s">
        <v>80</v>
      </c>
      <c r="C15" s="44"/>
      <c r="D15" s="44"/>
      <c r="E15" s="44"/>
      <c r="F15" s="44"/>
      <c r="G15" s="44"/>
      <c r="H15" s="44"/>
      <c r="I15" s="44"/>
    </row>
    <row r="16" spans="1:16" x14ac:dyDescent="0.25">
      <c r="K16" t="s">
        <v>60</v>
      </c>
    </row>
    <row r="17" spans="2:15" ht="45" customHeight="1" x14ac:dyDescent="0.25">
      <c r="B17" t="s">
        <v>47</v>
      </c>
      <c r="C17" t="s">
        <v>31</v>
      </c>
      <c r="D17" s="2" t="s">
        <v>33</v>
      </c>
      <c r="E17" s="2" t="s">
        <v>34</v>
      </c>
      <c r="F17" s="2" t="s">
        <v>35</v>
      </c>
      <c r="G17" s="2" t="s">
        <v>48</v>
      </c>
      <c r="H17" s="2" t="s">
        <v>19</v>
      </c>
      <c r="I17" s="2" t="s">
        <v>57</v>
      </c>
      <c r="J17" s="2" t="s">
        <v>19</v>
      </c>
      <c r="K17" s="2" t="s">
        <v>49</v>
      </c>
      <c r="L17" s="2" t="s">
        <v>59</v>
      </c>
      <c r="M17" s="45" t="s">
        <v>77</v>
      </c>
      <c r="N17" s="2" t="s">
        <v>50</v>
      </c>
      <c r="O17" s="2" t="s">
        <v>62</v>
      </c>
    </row>
    <row r="18" spans="2:15" x14ac:dyDescent="0.25">
      <c r="D18" s="2" t="s">
        <v>20</v>
      </c>
      <c r="E18" s="2" t="s">
        <v>20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27</v>
      </c>
      <c r="M18" s="42" t="s">
        <v>27</v>
      </c>
      <c r="N18" s="2" t="s">
        <v>27</v>
      </c>
    </row>
    <row r="19" spans="2:15" x14ac:dyDescent="0.25">
      <c r="B19" t="s">
        <v>12</v>
      </c>
      <c r="C19" t="s">
        <v>6</v>
      </c>
      <c r="D19" s="4">
        <v>22</v>
      </c>
      <c r="E19" s="4">
        <v>18.2</v>
      </c>
      <c r="F19" s="4">
        <v>18.2</v>
      </c>
      <c r="G19" s="4">
        <f>AVERAGE(D19:F19)</f>
        <v>19.466666666666669</v>
      </c>
      <c r="H19" s="4">
        <f>STDEV(D19:F19)</f>
        <v>2.193931022920578</v>
      </c>
      <c r="I19" s="4">
        <f>C6</f>
        <v>18.400000000000002</v>
      </c>
      <c r="J19" s="4">
        <v>3.8419366425571675</v>
      </c>
      <c r="K19" s="2" t="s">
        <v>87</v>
      </c>
      <c r="L19" s="36">
        <f>1-G19/I19</f>
        <v>-5.7971014492753659E-2</v>
      </c>
      <c r="M19" s="50">
        <v>0</v>
      </c>
      <c r="N19" s="51">
        <v>0.25103033663246821</v>
      </c>
      <c r="O19" s="38" t="s">
        <v>63</v>
      </c>
    </row>
    <row r="20" spans="2:15" x14ac:dyDescent="0.25">
      <c r="B20" t="s">
        <v>12</v>
      </c>
      <c r="C20" t="s">
        <v>7</v>
      </c>
      <c r="D20" s="4">
        <v>22</v>
      </c>
      <c r="E20" s="4">
        <v>18.600000000000001</v>
      </c>
      <c r="F20" s="4">
        <v>19</v>
      </c>
      <c r="G20" s="4">
        <f t="shared" ref="G20:G46" si="0">AVERAGE(D20:F20)</f>
        <v>19.866666666666667</v>
      </c>
      <c r="H20" s="4">
        <f t="shared" ref="H20:H46" si="1">STDEV(D20:F20)</f>
        <v>1.8583146486355135</v>
      </c>
      <c r="I20" s="4">
        <f>D6</f>
        <v>20</v>
      </c>
      <c r="J20" s="4">
        <v>3.9437266156086221</v>
      </c>
      <c r="K20" s="2" t="s">
        <v>87</v>
      </c>
      <c r="L20" s="19">
        <f t="shared" ref="L20:L46" si="2">1-G20/I20</f>
        <v>6.6666666666665986E-3</v>
      </c>
      <c r="M20" s="50">
        <f>L20</f>
        <v>6.6666666666665986E-3</v>
      </c>
      <c r="N20" s="51">
        <v>0.21679270706108664</v>
      </c>
      <c r="O20" s="2"/>
    </row>
    <row r="21" spans="2:15" x14ac:dyDescent="0.25">
      <c r="B21" t="s">
        <v>12</v>
      </c>
      <c r="C21" t="s">
        <v>8</v>
      </c>
      <c r="D21" s="49" t="s">
        <v>85</v>
      </c>
      <c r="E21" s="49"/>
      <c r="F21" s="49"/>
      <c r="G21" s="4"/>
      <c r="H21" s="4"/>
      <c r="I21" s="4"/>
      <c r="J21" s="4"/>
      <c r="K21" s="2"/>
      <c r="L21" s="19"/>
      <c r="M21" s="50"/>
      <c r="N21" s="51"/>
      <c r="O21" s="2"/>
    </row>
    <row r="22" spans="2:15" x14ac:dyDescent="0.25">
      <c r="B22" t="s">
        <v>12</v>
      </c>
      <c r="C22" t="s">
        <v>9</v>
      </c>
      <c r="D22" s="4">
        <v>20</v>
      </c>
      <c r="E22" s="4">
        <v>19.8</v>
      </c>
      <c r="F22" s="4">
        <v>18.600000000000001</v>
      </c>
      <c r="G22" s="4">
        <f t="shared" si="0"/>
        <v>19.466666666666665</v>
      </c>
      <c r="H22" s="4">
        <f t="shared" si="1"/>
        <v>0.75718777944003579</v>
      </c>
      <c r="I22" s="4">
        <f>F6</f>
        <v>18.2</v>
      </c>
      <c r="J22" s="4">
        <v>1.7808593264016264</v>
      </c>
      <c r="K22" s="2" t="s">
        <v>87</v>
      </c>
      <c r="L22" s="36">
        <f t="shared" si="2"/>
        <v>-6.9597069597069572E-2</v>
      </c>
      <c r="M22" s="50">
        <v>0</v>
      </c>
      <c r="N22" s="51">
        <v>0.11262535014874836</v>
      </c>
      <c r="O22" s="38" t="s">
        <v>63</v>
      </c>
    </row>
    <row r="23" spans="2:15" x14ac:dyDescent="0.25">
      <c r="B23" t="s">
        <v>12</v>
      </c>
      <c r="C23" t="s">
        <v>10</v>
      </c>
      <c r="D23" s="4">
        <v>18.600000000000001</v>
      </c>
      <c r="E23" s="4">
        <v>20</v>
      </c>
      <c r="F23" s="4">
        <v>16.2</v>
      </c>
      <c r="G23" s="4">
        <f t="shared" si="0"/>
        <v>18.266666666666666</v>
      </c>
      <c r="H23" s="4">
        <f t="shared" si="1"/>
        <v>1.9218047073866105</v>
      </c>
      <c r="I23" s="4">
        <f>G6</f>
        <v>18.400000000000002</v>
      </c>
      <c r="J23" s="4">
        <v>3.4104232284263953</v>
      </c>
      <c r="K23" s="2" t="s">
        <v>87</v>
      </c>
      <c r="L23" s="19">
        <f t="shared" si="2"/>
        <v>7.2463768115943461E-3</v>
      </c>
      <c r="M23" s="50">
        <f>L23</f>
        <v>7.2463768115943461E-3</v>
      </c>
      <c r="N23" s="51">
        <v>0.21158248525891146</v>
      </c>
      <c r="O23" s="2"/>
    </row>
    <row r="24" spans="2:15" x14ac:dyDescent="0.25">
      <c r="B24" t="s">
        <v>12</v>
      </c>
      <c r="C24" t="s">
        <v>17</v>
      </c>
      <c r="D24" s="4">
        <v>17</v>
      </c>
      <c r="E24" s="4">
        <v>22</v>
      </c>
      <c r="F24" s="4">
        <v>22</v>
      </c>
      <c r="G24" s="4">
        <f t="shared" si="0"/>
        <v>20.333333333333332</v>
      </c>
      <c r="H24" s="4">
        <f t="shared" si="1"/>
        <v>2.8867513459481353</v>
      </c>
      <c r="I24" s="4">
        <f>H6</f>
        <v>19.400000000000002</v>
      </c>
      <c r="J24" s="4">
        <v>1.1256730084702784</v>
      </c>
      <c r="K24" s="2" t="s">
        <v>87</v>
      </c>
      <c r="L24" s="36">
        <f t="shared" si="2"/>
        <v>-4.8109965635738661E-2</v>
      </c>
      <c r="M24" s="50">
        <v>0</v>
      </c>
      <c r="N24" s="51">
        <v>0.16074980108913103</v>
      </c>
      <c r="O24" s="38" t="s">
        <v>63</v>
      </c>
    </row>
    <row r="25" spans="2:15" x14ac:dyDescent="0.25">
      <c r="B25" t="s">
        <v>12</v>
      </c>
      <c r="C25" t="s">
        <v>11</v>
      </c>
      <c r="D25" s="4">
        <v>24</v>
      </c>
      <c r="E25" s="4">
        <v>19.400000000000002</v>
      </c>
      <c r="F25" s="4">
        <v>18.600000000000001</v>
      </c>
      <c r="G25" s="4">
        <f t="shared" si="0"/>
        <v>20.666666666666668</v>
      </c>
      <c r="H25" s="4">
        <f t="shared" si="1"/>
        <v>2.9143323992525674</v>
      </c>
      <c r="I25" s="4">
        <f>I6</f>
        <v>20</v>
      </c>
      <c r="J25" s="4">
        <v>3.8852932164804059</v>
      </c>
      <c r="K25" s="2" t="s">
        <v>87</v>
      </c>
      <c r="L25" s="36">
        <f t="shared" si="2"/>
        <v>-3.3333333333333437E-2</v>
      </c>
      <c r="M25" s="50">
        <v>0</v>
      </c>
      <c r="N25" s="51">
        <v>0.24805229481281568</v>
      </c>
      <c r="O25" s="38" t="s">
        <v>63</v>
      </c>
    </row>
    <row r="26" spans="2:15" x14ac:dyDescent="0.25">
      <c r="B26" t="s">
        <v>52</v>
      </c>
      <c r="C26" t="s">
        <v>6</v>
      </c>
      <c r="D26" s="4">
        <v>10.6</v>
      </c>
      <c r="E26" s="4">
        <v>13.6</v>
      </c>
      <c r="F26" s="4">
        <v>12</v>
      </c>
      <c r="G26" s="4">
        <f t="shared" si="0"/>
        <v>12.066666666666668</v>
      </c>
      <c r="H26" s="4">
        <f t="shared" si="1"/>
        <v>1.501110699893007</v>
      </c>
      <c r="I26" s="4">
        <f>C7</f>
        <v>11.4</v>
      </c>
      <c r="J26" s="4">
        <v>2.3803303111495491</v>
      </c>
      <c r="K26" s="2" t="s">
        <v>87</v>
      </c>
      <c r="L26" s="36">
        <f t="shared" si="2"/>
        <v>-5.8479532163742798E-2</v>
      </c>
      <c r="M26" s="50">
        <v>0</v>
      </c>
      <c r="N26" s="51">
        <v>0.25726395828788462</v>
      </c>
      <c r="O26" s="38" t="s">
        <v>63</v>
      </c>
    </row>
    <row r="27" spans="2:15" x14ac:dyDescent="0.25">
      <c r="B27" t="s">
        <v>52</v>
      </c>
      <c r="C27" t="s">
        <v>7</v>
      </c>
      <c r="D27" s="4">
        <v>14.4</v>
      </c>
      <c r="E27" s="4">
        <v>14.6</v>
      </c>
      <c r="F27" s="4">
        <v>15.4</v>
      </c>
      <c r="G27" s="4">
        <f t="shared" si="0"/>
        <v>14.799999999999999</v>
      </c>
      <c r="H27" s="4">
        <f t="shared" si="1"/>
        <v>0.52915026221291828</v>
      </c>
      <c r="I27" s="4">
        <f>D7</f>
        <v>16.399999999999999</v>
      </c>
      <c r="J27" s="4">
        <v>3.2338558247990696</v>
      </c>
      <c r="K27" s="2" t="s">
        <v>87</v>
      </c>
      <c r="L27" s="19">
        <f t="shared" si="2"/>
        <v>9.7560975609756073E-2</v>
      </c>
      <c r="M27" s="50">
        <f>L27</f>
        <v>9.7560975609756073E-2</v>
      </c>
      <c r="N27" s="51">
        <v>0.18085011878328475</v>
      </c>
      <c r="O27" s="38"/>
    </row>
    <row r="28" spans="2:15" x14ac:dyDescent="0.25">
      <c r="B28" t="s">
        <v>52</v>
      </c>
      <c r="C28" t="s">
        <v>8</v>
      </c>
      <c r="D28" s="49" t="s">
        <v>85</v>
      </c>
      <c r="E28" s="49"/>
      <c r="F28" s="49"/>
      <c r="G28" s="4"/>
      <c r="H28" s="4"/>
      <c r="I28" s="4"/>
      <c r="J28" s="4"/>
      <c r="K28" s="2"/>
      <c r="L28" s="19"/>
      <c r="M28" s="50"/>
      <c r="N28" s="51"/>
      <c r="O28" s="2"/>
    </row>
    <row r="29" spans="2:15" x14ac:dyDescent="0.25">
      <c r="B29" t="s">
        <v>52</v>
      </c>
      <c r="C29" t="s">
        <v>9</v>
      </c>
      <c r="D29" s="4">
        <v>19.8</v>
      </c>
      <c r="E29" s="4">
        <v>15.200000000000001</v>
      </c>
      <c r="F29" s="4">
        <v>15.8</v>
      </c>
      <c r="G29" s="4">
        <f t="shared" si="0"/>
        <v>16.933333333333334</v>
      </c>
      <c r="H29" s="4">
        <f t="shared" si="1"/>
        <v>2.5006665778014843</v>
      </c>
      <c r="I29" s="4">
        <f>F7</f>
        <v>17.400000000000002</v>
      </c>
      <c r="J29" s="4">
        <v>1.702579795570786</v>
      </c>
      <c r="K29" s="2" t="s">
        <v>87</v>
      </c>
      <c r="L29" s="19">
        <f t="shared" si="2"/>
        <v>2.6819923371647625E-2</v>
      </c>
      <c r="M29" s="50">
        <f>L29</f>
        <v>2.6819923371647625E-2</v>
      </c>
      <c r="N29" s="51">
        <v>0.17240140188330377</v>
      </c>
      <c r="O29" s="38"/>
    </row>
    <row r="30" spans="2:15" x14ac:dyDescent="0.25">
      <c r="B30" t="s">
        <v>52</v>
      </c>
      <c r="C30" t="s">
        <v>10</v>
      </c>
      <c r="D30" s="4">
        <v>12.200000000000001</v>
      </c>
      <c r="E30" s="4">
        <v>17.600000000000001</v>
      </c>
      <c r="F30" s="4">
        <v>16.399999999999999</v>
      </c>
      <c r="G30" s="4">
        <f t="shared" si="0"/>
        <v>15.4</v>
      </c>
      <c r="H30" s="4">
        <f t="shared" si="1"/>
        <v>2.8354893757515685</v>
      </c>
      <c r="I30" s="4">
        <f>G7</f>
        <v>17.8</v>
      </c>
      <c r="J30" s="4">
        <v>3.2992137753255344</v>
      </c>
      <c r="K30" s="2">
        <v>1.02</v>
      </c>
      <c r="L30" s="19">
        <f t="shared" si="2"/>
        <v>0.1348314606741573</v>
      </c>
      <c r="M30" s="50">
        <f>L30</f>
        <v>0.1348314606741573</v>
      </c>
      <c r="N30" s="51">
        <v>0.22603171514372161</v>
      </c>
      <c r="O30" s="2"/>
    </row>
    <row r="31" spans="2:15" x14ac:dyDescent="0.25">
      <c r="B31" t="s">
        <v>52</v>
      </c>
      <c r="C31" t="s">
        <v>17</v>
      </c>
      <c r="D31" s="4">
        <v>11.8</v>
      </c>
      <c r="E31" s="4">
        <v>15</v>
      </c>
      <c r="F31" s="4">
        <v>18.400000000000002</v>
      </c>
      <c r="G31" s="4">
        <f t="shared" si="0"/>
        <v>15.066666666666668</v>
      </c>
      <c r="H31" s="4">
        <f t="shared" si="1"/>
        <v>3.300505011863081</v>
      </c>
      <c r="I31" s="4">
        <f>H7</f>
        <v>21.1</v>
      </c>
      <c r="J31" s="4">
        <v>1.2243144576661276</v>
      </c>
      <c r="K31" s="2">
        <v>0.22</v>
      </c>
      <c r="L31" s="19">
        <f t="shared" si="2"/>
        <v>0.28593996840442337</v>
      </c>
      <c r="M31" s="50">
        <f>L31</f>
        <v>0.28593996840442337</v>
      </c>
      <c r="N31" s="51">
        <v>0.16181637326710607</v>
      </c>
      <c r="O31" s="2"/>
    </row>
    <row r="32" spans="2:15" x14ac:dyDescent="0.25">
      <c r="B32" t="s">
        <v>52</v>
      </c>
      <c r="C32" t="s">
        <v>11</v>
      </c>
      <c r="D32" s="4">
        <v>19.600000000000001</v>
      </c>
      <c r="E32" s="4">
        <v>22</v>
      </c>
      <c r="F32" s="4">
        <v>15</v>
      </c>
      <c r="G32" s="4">
        <f t="shared" si="0"/>
        <v>18.866666666666667</v>
      </c>
      <c r="H32" s="4">
        <f t="shared" si="1"/>
        <v>3.5571524191877724</v>
      </c>
      <c r="I32" s="4">
        <f>I7</f>
        <v>24</v>
      </c>
      <c r="J32" s="4">
        <v>4.6623518597764875</v>
      </c>
      <c r="K32" s="2">
        <v>0.24</v>
      </c>
      <c r="L32" s="19">
        <f t="shared" si="2"/>
        <v>0.21388888888888891</v>
      </c>
      <c r="M32" s="50">
        <f>L32</f>
        <v>0.21388888888888891</v>
      </c>
      <c r="N32" s="51">
        <v>0.21281221481385074</v>
      </c>
      <c r="O32" s="2"/>
    </row>
    <row r="33" spans="2:15" x14ac:dyDescent="0.25">
      <c r="B33" t="s">
        <v>53</v>
      </c>
      <c r="C33" t="s">
        <v>6</v>
      </c>
      <c r="D33" s="4">
        <v>17</v>
      </c>
      <c r="E33" s="4">
        <v>15.8</v>
      </c>
      <c r="F33" s="4">
        <v>15.4</v>
      </c>
      <c r="G33" s="4">
        <f t="shared" si="0"/>
        <v>16.066666666666666</v>
      </c>
      <c r="H33" s="4">
        <f t="shared" si="1"/>
        <v>0.83266639978645285</v>
      </c>
      <c r="I33" s="4">
        <f>C8</f>
        <v>15</v>
      </c>
      <c r="J33" s="4">
        <v>3.1320135673020384</v>
      </c>
      <c r="K33" s="2">
        <v>0.76</v>
      </c>
      <c r="L33" s="36">
        <f t="shared" si="2"/>
        <v>-7.1111111111111125E-2</v>
      </c>
      <c r="M33" s="50">
        <v>0</v>
      </c>
      <c r="N33" s="51">
        <v>0.23043511609433107</v>
      </c>
      <c r="O33" s="38" t="s">
        <v>63</v>
      </c>
    </row>
    <row r="34" spans="2:15" x14ac:dyDescent="0.25">
      <c r="B34" t="s">
        <v>53</v>
      </c>
      <c r="C34" t="s">
        <v>7</v>
      </c>
      <c r="D34" s="4">
        <v>18.400000000000002</v>
      </c>
      <c r="E34" s="4">
        <v>18.2</v>
      </c>
      <c r="F34" s="4">
        <v>19.2</v>
      </c>
      <c r="G34" s="4">
        <f t="shared" si="0"/>
        <v>18.599999999999998</v>
      </c>
      <c r="H34" s="4">
        <f t="shared" si="1"/>
        <v>0.52915026221291761</v>
      </c>
      <c r="I34" s="4">
        <f>D8</f>
        <v>17.600000000000001</v>
      </c>
      <c r="J34" s="4">
        <v>3.4704794217355879</v>
      </c>
      <c r="K34" s="2">
        <v>0.32</v>
      </c>
      <c r="L34" s="36">
        <f t="shared" si="2"/>
        <v>-5.6818181818181657E-2</v>
      </c>
      <c r="M34" s="50">
        <v>0</v>
      </c>
      <c r="N34" s="51">
        <v>0.21054775995155786</v>
      </c>
      <c r="O34" s="38" t="s">
        <v>63</v>
      </c>
    </row>
    <row r="35" spans="2:15" x14ac:dyDescent="0.25">
      <c r="B35" t="s">
        <v>53</v>
      </c>
      <c r="C35" t="s">
        <v>8</v>
      </c>
      <c r="D35" s="49" t="s">
        <v>85</v>
      </c>
      <c r="E35" s="49"/>
      <c r="F35" s="49"/>
      <c r="G35" s="4"/>
      <c r="H35" s="4"/>
      <c r="I35" s="4"/>
      <c r="J35" s="4"/>
      <c r="K35" s="2"/>
      <c r="L35" s="19"/>
      <c r="M35" s="50"/>
      <c r="N35" s="51"/>
      <c r="O35" s="38"/>
    </row>
    <row r="36" spans="2:15" x14ac:dyDescent="0.25">
      <c r="B36" t="s">
        <v>53</v>
      </c>
      <c r="C36" t="s">
        <v>9</v>
      </c>
      <c r="D36" s="4">
        <v>17.400000000000002</v>
      </c>
      <c r="E36" s="4">
        <v>16</v>
      </c>
      <c r="F36" s="4">
        <v>16.2</v>
      </c>
      <c r="G36" s="4">
        <f t="shared" si="0"/>
        <v>16.533333333333335</v>
      </c>
      <c r="H36" s="4">
        <f t="shared" si="1"/>
        <v>0.7571877794400379</v>
      </c>
      <c r="I36" s="4">
        <f>F8</f>
        <v>14.6</v>
      </c>
      <c r="J36" s="4">
        <v>1.4286014376628433</v>
      </c>
      <c r="K36" s="2">
        <v>0.86</v>
      </c>
      <c r="L36" s="36">
        <f t="shared" si="2"/>
        <v>-0.13242009132420107</v>
      </c>
      <c r="M36" s="50">
        <v>0</v>
      </c>
      <c r="N36" s="51">
        <v>0.1223429492850195</v>
      </c>
      <c r="O36" s="38" t="s">
        <v>63</v>
      </c>
    </row>
    <row r="37" spans="2:15" x14ac:dyDescent="0.25">
      <c r="B37" t="s">
        <v>53</v>
      </c>
      <c r="C37" t="s">
        <v>10</v>
      </c>
      <c r="D37" s="4">
        <v>12.200000000000001</v>
      </c>
      <c r="E37" s="4">
        <v>12</v>
      </c>
      <c r="F37" s="4">
        <v>11.6</v>
      </c>
      <c r="G37" s="4">
        <f t="shared" si="0"/>
        <v>11.933333333333335</v>
      </c>
      <c r="H37" s="4">
        <f t="shared" si="1"/>
        <v>0.30550504633039</v>
      </c>
      <c r="I37" s="4">
        <f>G8</f>
        <v>18.2</v>
      </c>
      <c r="J37" s="4">
        <v>3.3733534107261076</v>
      </c>
      <c r="K37" s="2" t="s">
        <v>87</v>
      </c>
      <c r="L37" s="19">
        <f t="shared" si="2"/>
        <v>0.34432234432234421</v>
      </c>
      <c r="M37" s="50">
        <f>L37</f>
        <v>0.34432234432234421</v>
      </c>
      <c r="N37" s="51">
        <v>0.12268304501959847</v>
      </c>
      <c r="O37" s="2"/>
    </row>
    <row r="38" spans="2:15" x14ac:dyDescent="0.25">
      <c r="B38" t="s">
        <v>53</v>
      </c>
      <c r="C38" t="s">
        <v>17</v>
      </c>
      <c r="D38" s="4">
        <v>14.8</v>
      </c>
      <c r="E38" s="4">
        <v>13</v>
      </c>
      <c r="F38" s="4">
        <v>16</v>
      </c>
      <c r="G38" s="4">
        <f t="shared" si="0"/>
        <v>14.6</v>
      </c>
      <c r="H38" s="4">
        <f t="shared" si="1"/>
        <v>1.5099668870541501</v>
      </c>
      <c r="I38" s="4">
        <f>H8</f>
        <v>22</v>
      </c>
      <c r="J38" s="4">
        <v>1.2765364013580476</v>
      </c>
      <c r="K38" s="2" t="s">
        <v>87</v>
      </c>
      <c r="L38" s="19">
        <f t="shared" si="2"/>
        <v>0.33636363636363642</v>
      </c>
      <c r="M38" s="50">
        <f>L38</f>
        <v>0.33636363636363642</v>
      </c>
      <c r="N38" s="51">
        <v>7.8699045521413546E-2</v>
      </c>
      <c r="O38" s="2"/>
    </row>
    <row r="39" spans="2:15" x14ac:dyDescent="0.25">
      <c r="B39" t="s">
        <v>53</v>
      </c>
      <c r="C39" t="s">
        <v>11</v>
      </c>
      <c r="D39" s="4">
        <v>17</v>
      </c>
      <c r="E39" s="4">
        <v>15.8</v>
      </c>
      <c r="F39" s="4">
        <v>6</v>
      </c>
      <c r="G39" s="4">
        <f t="shared" si="0"/>
        <v>12.933333333333332</v>
      </c>
      <c r="H39" s="4">
        <f t="shared" si="1"/>
        <v>6.0343461396686013</v>
      </c>
      <c r="I39" s="4">
        <f>I8</f>
        <v>19</v>
      </c>
      <c r="J39" s="4">
        <v>3.6910285556563855</v>
      </c>
      <c r="K39" s="2" t="s">
        <v>87</v>
      </c>
      <c r="L39" s="19">
        <f t="shared" si="2"/>
        <v>0.31929824561403519</v>
      </c>
      <c r="M39" s="50">
        <f>L39</f>
        <v>0.31929824561403519</v>
      </c>
      <c r="N39" s="51">
        <v>0.34402673908187481</v>
      </c>
      <c r="O39" s="2"/>
    </row>
    <row r="40" spans="2:15" x14ac:dyDescent="0.25">
      <c r="B40" t="s">
        <v>15</v>
      </c>
      <c r="C40" t="s">
        <v>6</v>
      </c>
      <c r="D40" s="4">
        <v>18.2</v>
      </c>
      <c r="E40" s="4">
        <v>12.6</v>
      </c>
      <c r="F40" s="4">
        <v>14.200000000000001</v>
      </c>
      <c r="G40" s="4">
        <f t="shared" si="0"/>
        <v>15</v>
      </c>
      <c r="H40" s="4">
        <f t="shared" si="1"/>
        <v>2.8844410203711903</v>
      </c>
      <c r="I40" s="4">
        <f>C9</f>
        <v>13</v>
      </c>
      <c r="J40" s="4">
        <v>2.7144117583284331</v>
      </c>
      <c r="K40" s="2" t="s">
        <v>87</v>
      </c>
      <c r="L40" s="36">
        <f t="shared" si="2"/>
        <v>-0.15384615384615374</v>
      </c>
      <c r="M40" s="50">
        <v>0</v>
      </c>
      <c r="N40" s="51">
        <v>0.32752893169794239</v>
      </c>
      <c r="O40" s="38" t="s">
        <v>63</v>
      </c>
    </row>
    <row r="41" spans="2:15" x14ac:dyDescent="0.25">
      <c r="B41" t="s">
        <v>15</v>
      </c>
      <c r="C41" t="s">
        <v>7</v>
      </c>
      <c r="D41" s="4">
        <v>15</v>
      </c>
      <c r="E41" s="4">
        <v>14.200000000000001</v>
      </c>
      <c r="F41" s="4">
        <v>14.200000000000001</v>
      </c>
      <c r="G41" s="4">
        <f t="shared" si="0"/>
        <v>14.466666666666669</v>
      </c>
      <c r="H41" s="4">
        <f t="shared" si="1"/>
        <v>0.46188021535170004</v>
      </c>
      <c r="I41" s="4">
        <f>D9</f>
        <v>12.200000000000001</v>
      </c>
      <c r="J41" s="4">
        <v>2.4056732355212596</v>
      </c>
      <c r="K41" s="2" t="s">
        <v>87</v>
      </c>
      <c r="L41" s="36">
        <f t="shared" si="2"/>
        <v>-0.18579234972677594</v>
      </c>
      <c r="M41" s="50">
        <v>0</v>
      </c>
      <c r="N41" s="51">
        <v>0.23686716535316932</v>
      </c>
      <c r="O41" s="38" t="s">
        <v>63</v>
      </c>
    </row>
    <row r="42" spans="2:15" x14ac:dyDescent="0.25">
      <c r="B42" t="s">
        <v>15</v>
      </c>
      <c r="C42" t="s">
        <v>8</v>
      </c>
      <c r="D42" s="49" t="s">
        <v>85</v>
      </c>
      <c r="E42" s="49"/>
      <c r="F42" s="49"/>
      <c r="G42" s="4"/>
      <c r="H42" s="4"/>
      <c r="I42" s="4"/>
      <c r="J42" s="4"/>
      <c r="K42" s="2"/>
      <c r="L42" s="19"/>
      <c r="M42" s="50"/>
      <c r="N42" s="51"/>
      <c r="O42" s="2"/>
    </row>
    <row r="43" spans="2:15" x14ac:dyDescent="0.25">
      <c r="B43" t="s">
        <v>15</v>
      </c>
      <c r="C43" t="s">
        <v>9</v>
      </c>
      <c r="D43" s="4">
        <v>15.8</v>
      </c>
      <c r="E43" s="4">
        <v>13</v>
      </c>
      <c r="F43" s="4">
        <v>10.8</v>
      </c>
      <c r="G43" s="4">
        <f t="shared" si="0"/>
        <v>13.200000000000001</v>
      </c>
      <c r="H43" s="4">
        <f t="shared" si="1"/>
        <v>2.5059928172283281</v>
      </c>
      <c r="I43" s="4">
        <f>F9</f>
        <v>18</v>
      </c>
      <c r="J43" s="4">
        <v>1.7612894436939164</v>
      </c>
      <c r="K43" s="2" t="s">
        <v>87</v>
      </c>
      <c r="L43" s="19">
        <f t="shared" si="2"/>
        <v>0.26666666666666661</v>
      </c>
      <c r="M43" s="50">
        <f>L43</f>
        <v>0.26666666666666661</v>
      </c>
      <c r="N43" s="51">
        <v>0.15662590315669772</v>
      </c>
      <c r="O43" s="2"/>
    </row>
    <row r="44" spans="2:15" x14ac:dyDescent="0.25">
      <c r="B44" t="s">
        <v>15</v>
      </c>
      <c r="C44" t="s">
        <v>10</v>
      </c>
      <c r="D44" s="4">
        <v>10.200000000000001</v>
      </c>
      <c r="E44" s="4">
        <v>9.2000000000000011</v>
      </c>
      <c r="F44" s="4">
        <v>12.6</v>
      </c>
      <c r="G44" s="4">
        <f t="shared" si="0"/>
        <v>10.666666666666666</v>
      </c>
      <c r="H44" s="4">
        <f t="shared" si="1"/>
        <v>1.7473789896108314</v>
      </c>
      <c r="I44" s="4">
        <f>G9</f>
        <v>12</v>
      </c>
      <c r="J44" s="4">
        <v>2.224189062017214</v>
      </c>
      <c r="K44" s="2" t="s">
        <v>87</v>
      </c>
      <c r="L44" s="19">
        <f t="shared" si="2"/>
        <v>0.11111111111111116</v>
      </c>
      <c r="M44" s="50">
        <f>L44</f>
        <v>0.11111111111111116</v>
      </c>
      <c r="N44" s="51">
        <v>0.21988139942699939</v>
      </c>
      <c r="O44" s="2"/>
    </row>
    <row r="45" spans="2:15" x14ac:dyDescent="0.25">
      <c r="B45" t="s">
        <v>15</v>
      </c>
      <c r="C45" t="s">
        <v>17</v>
      </c>
      <c r="D45" s="4">
        <v>13.6</v>
      </c>
      <c r="E45" s="4">
        <v>12.8</v>
      </c>
      <c r="F45" s="4">
        <v>16.600000000000001</v>
      </c>
      <c r="G45" s="4">
        <f t="shared" si="0"/>
        <v>14.333333333333334</v>
      </c>
      <c r="H45" s="4">
        <f t="shared" si="1"/>
        <v>2.0033305601755735</v>
      </c>
      <c r="I45" s="4">
        <f>H9</f>
        <v>22</v>
      </c>
      <c r="J45" s="4">
        <v>1.2765364013580476</v>
      </c>
      <c r="K45" s="2" t="s">
        <v>87</v>
      </c>
      <c r="L45" s="19">
        <f t="shared" si="2"/>
        <v>0.34848484848484851</v>
      </c>
      <c r="M45" s="50">
        <f>L45</f>
        <v>0.34848484848484851</v>
      </c>
      <c r="N45" s="51">
        <v>9.8595819324285572E-2</v>
      </c>
      <c r="O45" s="2"/>
    </row>
    <row r="46" spans="2:15" x14ac:dyDescent="0.25">
      <c r="B46" t="s">
        <v>15</v>
      </c>
      <c r="C46" t="s">
        <v>11</v>
      </c>
      <c r="D46" s="4">
        <v>16</v>
      </c>
      <c r="E46" s="4">
        <v>14</v>
      </c>
      <c r="F46" s="4">
        <v>13.4</v>
      </c>
      <c r="G46" s="4">
        <f t="shared" si="0"/>
        <v>14.466666666666667</v>
      </c>
      <c r="H46" s="4">
        <f t="shared" si="1"/>
        <v>1.3613718571108091</v>
      </c>
      <c r="I46" s="4">
        <f>I9</f>
        <v>14.8</v>
      </c>
      <c r="J46" s="4">
        <v>2.8751169801955005</v>
      </c>
      <c r="K46" s="2" t="s">
        <v>87</v>
      </c>
      <c r="L46" s="19">
        <f t="shared" si="2"/>
        <v>2.2522522522522515E-2</v>
      </c>
      <c r="M46" s="50">
        <f>L46</f>
        <v>2.2522522522522515E-2</v>
      </c>
      <c r="N46" s="51">
        <v>0.21099554912814297</v>
      </c>
      <c r="O46" s="2"/>
    </row>
    <row r="47" spans="2:15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7">
    <mergeCell ref="D42:F42"/>
    <mergeCell ref="B2:I2"/>
    <mergeCell ref="B15:I15"/>
    <mergeCell ref="E6:E9"/>
    <mergeCell ref="D21:F21"/>
    <mergeCell ref="D28:F28"/>
    <mergeCell ref="D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Persistence Data Fig1</vt:lpstr>
      <vt:lpstr>Efficacy Data Malathion Fig2  </vt:lpstr>
      <vt:lpstr>Efficacy Data Carbaryl Fig2</vt:lpstr>
      <vt:lpstr>Efficacy Data 2-CEES Fig2</vt:lpstr>
      <vt:lpstr>Efficacy Data Fig3</vt:lpstr>
      <vt:lpstr>Efficacy Data Fig4</vt:lpstr>
      <vt:lpstr>Efficacy Data Fig5</vt:lpstr>
      <vt:lpstr>Efficacy Data NitroBz Fig (6)</vt:lpstr>
      <vt:lpstr>Efficacy Data Phenol Fig (6)</vt:lpstr>
      <vt:lpstr>Efficacy Data Chlordane Fig (6)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Oudejans</dc:creator>
  <cp:lastModifiedBy>Lukas Oudejans</cp:lastModifiedBy>
  <dcterms:created xsi:type="dcterms:W3CDTF">2016-08-19T03:03:29Z</dcterms:created>
  <dcterms:modified xsi:type="dcterms:W3CDTF">2016-08-20T19:48:20Z</dcterms:modified>
</cp:coreProperties>
</file>