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CIN\Users\main\Q-Z\RSMITH07\Net MyDocuments\Raymond Smith\MyFiles\MSW\"/>
    </mc:Choice>
  </mc:AlternateContent>
  <bookViews>
    <workbookView xWindow="0" yWindow="0" windowWidth="13800" windowHeight="6732"/>
  </bookViews>
  <sheets>
    <sheet name="Data" sheetId="1" r:id="rId1"/>
    <sheet name="Gloss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4" i="1"/>
  <c r="B53" i="1"/>
  <c r="B52" i="1"/>
  <c r="B46" i="1"/>
  <c r="B45" i="1"/>
  <c r="B44" i="1"/>
  <c r="B43" i="1"/>
  <c r="B42" i="1"/>
  <c r="B41" i="1"/>
  <c r="B40" i="1"/>
  <c r="B39" i="1"/>
  <c r="B38" i="1"/>
  <c r="B37" i="1"/>
  <c r="B36" i="1"/>
  <c r="B35" i="1"/>
  <c r="B33" i="1"/>
  <c r="B30" i="1"/>
  <c r="B29" i="1"/>
  <c r="B28" i="1"/>
  <c r="B27" i="1"/>
  <c r="B26" i="1"/>
  <c r="B25" i="1"/>
  <c r="B24" i="1"/>
  <c r="B23" i="1"/>
  <c r="B22" i="1"/>
  <c r="B21" i="1"/>
  <c r="B20" i="1"/>
  <c r="B19" i="1"/>
  <c r="B17" i="1"/>
</calcChain>
</file>

<file path=xl/sharedStrings.xml><?xml version="1.0" encoding="utf-8"?>
<sst xmlns="http://schemas.openxmlformats.org/spreadsheetml/2006/main" count="159" uniqueCount="63">
  <si>
    <t>Data Name</t>
  </si>
  <si>
    <t>Data Value</t>
  </si>
  <si>
    <t>Data Units</t>
  </si>
  <si>
    <t>Data Reference or Calculated</t>
  </si>
  <si>
    <t>Paper and paperboard</t>
  </si>
  <si>
    <t>EPA-530-F-14-001, Table 1</t>
  </si>
  <si>
    <t>Glass</t>
  </si>
  <si>
    <t>Total metals</t>
  </si>
  <si>
    <t>Plastics</t>
  </si>
  <si>
    <t>Rubber and leather</t>
  </si>
  <si>
    <t>Textiles</t>
  </si>
  <si>
    <t>Wood</t>
  </si>
  <si>
    <t>Food, other</t>
  </si>
  <si>
    <t>Yard trimmings</t>
  </si>
  <si>
    <t>Other materials</t>
  </si>
  <si>
    <t>Miscellaneous inorganic wastes</t>
  </si>
  <si>
    <t>Total municipal solid waste</t>
  </si>
  <si>
    <t>Paper and paperboard, %</t>
  </si>
  <si>
    <t>Glass, %</t>
  </si>
  <si>
    <t>Total metals, %</t>
  </si>
  <si>
    <t>Plastics, %</t>
  </si>
  <si>
    <t>Rubber and leather, %</t>
  </si>
  <si>
    <t>Textiles, %</t>
  </si>
  <si>
    <t>Wood, %</t>
  </si>
  <si>
    <t>Food, other, %</t>
  </si>
  <si>
    <t>Yard trimmings, %</t>
  </si>
  <si>
    <t>Other materials, %</t>
  </si>
  <si>
    <t>Miscellaneous inorganic wastes, %</t>
  </si>
  <si>
    <t>Total municipal solid waste, %</t>
  </si>
  <si>
    <t>U.S. percentage</t>
  </si>
  <si>
    <t>Calculated</t>
  </si>
  <si>
    <t>pounds per person per day</t>
  </si>
  <si>
    <t>EPA-530-F-14-001, Table 4</t>
  </si>
  <si>
    <t>U.S. population</t>
  </si>
  <si>
    <t>2012 U.S. generation of MSW</t>
  </si>
  <si>
    <t>people</t>
  </si>
  <si>
    <t>millions of pounds per year for 100,000 people</t>
  </si>
  <si>
    <t>millions of tons per year</t>
  </si>
  <si>
    <t>Composting</t>
  </si>
  <si>
    <t>EPA-530-F-14-001, p. 2</t>
  </si>
  <si>
    <t>Recycling</t>
  </si>
  <si>
    <t>Incineration for energy recovery</t>
  </si>
  <si>
    <t>Composting, %</t>
  </si>
  <si>
    <t>Recycling, %</t>
  </si>
  <si>
    <t>Incineration for energy recovery, %</t>
  </si>
  <si>
    <t>Landfill, %</t>
  </si>
  <si>
    <r>
      <t xml:space="preserve">Data Desccription:  </t>
    </r>
    <r>
      <rPr>
        <sz val="11"/>
        <color theme="1"/>
        <rFont val="Calibri"/>
        <family val="2"/>
        <scheme val="minor"/>
      </rPr>
      <t>U.S. municipal solid waste data for the year 2012</t>
    </r>
  </si>
  <si>
    <r>
      <t xml:space="preserve">Data Used In:  </t>
    </r>
    <r>
      <rPr>
        <sz val="11"/>
        <color theme="1"/>
        <rFont val="Calibri"/>
        <family val="2"/>
        <scheme val="minor"/>
      </rPr>
      <t>"An industrial ecology approach to municipal solid waste management: I. Methodology," Resources, Conservation and Recycling, 104, 311-316 (2015)</t>
    </r>
  </si>
  <si>
    <r>
      <rPr>
        <b/>
        <sz val="11"/>
        <color theme="1"/>
        <rFont val="Calibri"/>
        <family val="2"/>
        <scheme val="minor"/>
      </rPr>
      <t>Research Effort Lead:</t>
    </r>
    <r>
      <rPr>
        <sz val="11"/>
        <color theme="1"/>
        <rFont val="Calibri"/>
        <family val="2"/>
        <scheme val="minor"/>
      </rPr>
      <t xml:space="preserve">  Raymond Smith, EPA/ORD/NRMRL</t>
    </r>
  </si>
  <si>
    <t>Name</t>
  </si>
  <si>
    <t>Description</t>
  </si>
  <si>
    <t>MSW</t>
  </si>
  <si>
    <t>municipal solid waste</t>
  </si>
  <si>
    <t>MSW categories</t>
  </si>
  <si>
    <t>described in EPA-530-F-14-001</t>
  </si>
  <si>
    <t>ton</t>
  </si>
  <si>
    <t>2000 pounds</t>
  </si>
  <si>
    <t>tonne, or metric ton</t>
  </si>
  <si>
    <t>2200 pounds, or more precisely 2204.62 pounds</t>
  </si>
  <si>
    <t>million</t>
  </si>
  <si>
    <t>year</t>
  </si>
  <si>
    <t>10^6, i.e., 1,000,000 (used in calculations)</t>
  </si>
  <si>
    <t>365 days (used in calculations)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</si>
</sst>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/>
    <xf numFmtId="1" fontId="0" fillId="0" borderId="0" xfId="0" applyNumberFormat="1"/>
    <xf numFmtId="2" fontId="0" fillId="0" borderId="0" xfId="0" applyNumberFormat="1"/>
    <xf numFmtId="9" fontId="0" fillId="0" borderId="0" xfId="1" applyFont="1"/>
    <xf numFmtId="164" fontId="0" fillId="0" borderId="0" xfId="1" applyNumberFormat="1" applyFont="1"/>
    <xf numFmtId="9" fontId="0" fillId="0" borderId="0" xfId="0" applyNumberFormat="1"/>
    <xf numFmtId="0" fontId="2" fillId="0" borderId="0" xfId="0" applyFont="1"/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A4" sqref="A4"/>
    </sheetView>
  </sheetViews>
  <sheetFormatPr defaultRowHeight="14.4" x14ac:dyDescent="0.3"/>
  <cols>
    <col min="1" max="1" width="31.21875" bestFit="1" customWidth="1"/>
    <col min="2" max="2" width="12.5546875" bestFit="1" customWidth="1"/>
    <col min="3" max="3" width="39.44140625" bestFit="1" customWidth="1"/>
  </cols>
  <sheetData>
    <row r="1" spans="1:4" x14ac:dyDescent="0.3">
      <c r="A1" t="s">
        <v>48</v>
      </c>
    </row>
    <row r="2" spans="1:4" x14ac:dyDescent="0.3">
      <c r="A2" s="7" t="s">
        <v>46</v>
      </c>
    </row>
    <row r="3" spans="1:4" x14ac:dyDescent="0.3">
      <c r="A3" s="7" t="s">
        <v>47</v>
      </c>
    </row>
    <row r="5" spans="1:4" x14ac:dyDescent="0.3">
      <c r="A5" s="7" t="s">
        <v>0</v>
      </c>
      <c r="B5" s="7" t="s">
        <v>1</v>
      </c>
      <c r="C5" s="7" t="s">
        <v>2</v>
      </c>
      <c r="D5" s="7" t="s">
        <v>3</v>
      </c>
    </row>
    <row r="6" spans="1:4" x14ac:dyDescent="0.3">
      <c r="A6" t="s">
        <v>4</v>
      </c>
      <c r="B6">
        <v>68.62</v>
      </c>
      <c r="C6" s="1" t="s">
        <v>37</v>
      </c>
      <c r="D6" t="s">
        <v>5</v>
      </c>
    </row>
    <row r="7" spans="1:4" x14ac:dyDescent="0.3">
      <c r="A7" t="s">
        <v>6</v>
      </c>
      <c r="B7">
        <v>11.57</v>
      </c>
      <c r="C7" s="1" t="s">
        <v>37</v>
      </c>
      <c r="D7" t="s">
        <v>5</v>
      </c>
    </row>
    <row r="8" spans="1:4" x14ac:dyDescent="0.3">
      <c r="A8" t="s">
        <v>7</v>
      </c>
      <c r="B8">
        <v>22.38</v>
      </c>
      <c r="C8" s="1" t="s">
        <v>37</v>
      </c>
      <c r="D8" t="s">
        <v>5</v>
      </c>
    </row>
    <row r="9" spans="1:4" x14ac:dyDescent="0.3">
      <c r="A9" t="s">
        <v>8</v>
      </c>
      <c r="B9">
        <v>31.75</v>
      </c>
      <c r="C9" s="1" t="s">
        <v>37</v>
      </c>
      <c r="D9" t="s">
        <v>5</v>
      </c>
    </row>
    <row r="10" spans="1:4" x14ac:dyDescent="0.3">
      <c r="A10" t="s">
        <v>9</v>
      </c>
      <c r="B10">
        <v>7.53</v>
      </c>
      <c r="C10" s="1" t="s">
        <v>37</v>
      </c>
      <c r="D10" t="s">
        <v>5</v>
      </c>
    </row>
    <row r="11" spans="1:4" x14ac:dyDescent="0.3">
      <c r="A11" t="s">
        <v>10</v>
      </c>
      <c r="B11">
        <v>14.33</v>
      </c>
      <c r="C11" s="1" t="s">
        <v>37</v>
      </c>
      <c r="D11" t="s">
        <v>5</v>
      </c>
    </row>
    <row r="12" spans="1:4" x14ac:dyDescent="0.3">
      <c r="A12" t="s">
        <v>11</v>
      </c>
      <c r="B12">
        <v>15.82</v>
      </c>
      <c r="C12" s="1" t="s">
        <v>37</v>
      </c>
      <c r="D12" t="s">
        <v>5</v>
      </c>
    </row>
    <row r="13" spans="1:4" x14ac:dyDescent="0.3">
      <c r="A13" t="s">
        <v>12</v>
      </c>
      <c r="B13">
        <v>36.43</v>
      </c>
      <c r="C13" s="1" t="s">
        <v>37</v>
      </c>
      <c r="D13" t="s">
        <v>5</v>
      </c>
    </row>
    <row r="14" spans="1:4" x14ac:dyDescent="0.3">
      <c r="A14" t="s">
        <v>13</v>
      </c>
      <c r="B14">
        <v>33.96</v>
      </c>
      <c r="C14" s="1" t="s">
        <v>37</v>
      </c>
      <c r="D14" t="s">
        <v>5</v>
      </c>
    </row>
    <row r="15" spans="1:4" x14ac:dyDescent="0.3">
      <c r="A15" t="s">
        <v>14</v>
      </c>
      <c r="B15" s="3">
        <v>4.5999999999999996</v>
      </c>
      <c r="C15" s="1" t="s">
        <v>37</v>
      </c>
      <c r="D15" t="s">
        <v>5</v>
      </c>
    </row>
    <row r="16" spans="1:4" x14ac:dyDescent="0.3">
      <c r="A16" t="s">
        <v>15</v>
      </c>
      <c r="B16" s="3">
        <v>3.9</v>
      </c>
      <c r="C16" s="1" t="s">
        <v>37</v>
      </c>
      <c r="D16" t="s">
        <v>5</v>
      </c>
    </row>
    <row r="17" spans="1:4" x14ac:dyDescent="0.3">
      <c r="A17" t="s">
        <v>16</v>
      </c>
      <c r="B17">
        <f>+SUM(B6:B16)</f>
        <v>250.89000000000001</v>
      </c>
      <c r="C17" s="1" t="s">
        <v>37</v>
      </c>
      <c r="D17" t="s">
        <v>5</v>
      </c>
    </row>
    <row r="19" spans="1:4" x14ac:dyDescent="0.3">
      <c r="A19" t="s">
        <v>17</v>
      </c>
      <c r="B19" s="5">
        <f>+B6/$B$17</f>
        <v>0.27350631750966559</v>
      </c>
      <c r="C19" s="1" t="s">
        <v>29</v>
      </c>
      <c r="D19" t="s">
        <v>30</v>
      </c>
    </row>
    <row r="20" spans="1:4" x14ac:dyDescent="0.3">
      <c r="A20" t="s">
        <v>18</v>
      </c>
      <c r="B20" s="5">
        <f t="shared" ref="B20:B30" si="0">+B7/$B$17</f>
        <v>4.6115827653553348E-2</v>
      </c>
      <c r="C20" t="s">
        <v>29</v>
      </c>
      <c r="D20" t="s">
        <v>30</v>
      </c>
    </row>
    <row r="21" spans="1:4" x14ac:dyDescent="0.3">
      <c r="A21" t="s">
        <v>19</v>
      </c>
      <c r="B21" s="5">
        <f t="shared" si="0"/>
        <v>8.9202439316034901E-2</v>
      </c>
      <c r="C21" t="s">
        <v>29</v>
      </c>
      <c r="D21" t="s">
        <v>30</v>
      </c>
    </row>
    <row r="22" spans="1:4" x14ac:dyDescent="0.3">
      <c r="A22" t="s">
        <v>20</v>
      </c>
      <c r="B22" s="5">
        <f t="shared" si="0"/>
        <v>0.12654948383753836</v>
      </c>
      <c r="C22" t="s">
        <v>29</v>
      </c>
      <c r="D22" t="s">
        <v>30</v>
      </c>
    </row>
    <row r="23" spans="1:4" x14ac:dyDescent="0.3">
      <c r="A23" t="s">
        <v>21</v>
      </c>
      <c r="B23" s="5">
        <f t="shared" si="0"/>
        <v>3.0013153174698073E-2</v>
      </c>
      <c r="C23" t="s">
        <v>29</v>
      </c>
      <c r="D23" t="s">
        <v>30</v>
      </c>
    </row>
    <row r="24" spans="1:4" x14ac:dyDescent="0.3">
      <c r="A24" t="s">
        <v>22</v>
      </c>
      <c r="B24" s="5">
        <f t="shared" si="0"/>
        <v>5.7116664673761405E-2</v>
      </c>
      <c r="C24" t="s">
        <v>29</v>
      </c>
      <c r="D24" t="s">
        <v>30</v>
      </c>
    </row>
    <row r="25" spans="1:4" x14ac:dyDescent="0.3">
      <c r="A25" t="s">
        <v>23</v>
      </c>
      <c r="B25" s="5">
        <f t="shared" si="0"/>
        <v>6.3055522340467934E-2</v>
      </c>
      <c r="C25" t="s">
        <v>29</v>
      </c>
      <c r="D25" t="s">
        <v>30</v>
      </c>
    </row>
    <row r="26" spans="1:4" x14ac:dyDescent="0.3">
      <c r="A26" t="s">
        <v>24</v>
      </c>
      <c r="B26" s="5">
        <f t="shared" si="0"/>
        <v>0.14520307704571725</v>
      </c>
      <c r="C26" t="s">
        <v>29</v>
      </c>
      <c r="D26" t="s">
        <v>30</v>
      </c>
    </row>
    <row r="27" spans="1:4" x14ac:dyDescent="0.3">
      <c r="A27" t="s">
        <v>25</v>
      </c>
      <c r="B27" s="5">
        <f t="shared" si="0"/>
        <v>0.13535812507473394</v>
      </c>
      <c r="C27" t="s">
        <v>29</v>
      </c>
      <c r="D27" t="s">
        <v>30</v>
      </c>
    </row>
    <row r="28" spans="1:4" x14ac:dyDescent="0.3">
      <c r="A28" t="s">
        <v>26</v>
      </c>
      <c r="B28" s="5">
        <f t="shared" si="0"/>
        <v>1.8334728367013428E-2</v>
      </c>
      <c r="C28" t="s">
        <v>29</v>
      </c>
      <c r="D28" t="s">
        <v>30</v>
      </c>
    </row>
    <row r="29" spans="1:4" x14ac:dyDescent="0.3">
      <c r="A29" t="s">
        <v>27</v>
      </c>
      <c r="B29" s="5">
        <f t="shared" si="0"/>
        <v>1.5544661006815735E-2</v>
      </c>
      <c r="C29" t="s">
        <v>29</v>
      </c>
      <c r="D29" t="s">
        <v>30</v>
      </c>
    </row>
    <row r="30" spans="1:4" x14ac:dyDescent="0.3">
      <c r="A30" t="s">
        <v>28</v>
      </c>
      <c r="B30" s="5">
        <f t="shared" si="0"/>
        <v>1</v>
      </c>
      <c r="C30" t="s">
        <v>29</v>
      </c>
      <c r="D30" t="s">
        <v>30</v>
      </c>
    </row>
    <row r="32" spans="1:4" x14ac:dyDescent="0.3">
      <c r="A32" s="1" t="s">
        <v>34</v>
      </c>
      <c r="B32">
        <v>4.38</v>
      </c>
      <c r="C32" t="s">
        <v>31</v>
      </c>
      <c r="D32" t="s">
        <v>32</v>
      </c>
    </row>
    <row r="33" spans="1:4" x14ac:dyDescent="0.3">
      <c r="A33" t="s">
        <v>33</v>
      </c>
      <c r="B33" s="2">
        <f>+B17*10^6*2000/(B32*365)</f>
        <v>313867517.35785323</v>
      </c>
      <c r="C33" t="s">
        <v>35</v>
      </c>
      <c r="D33" t="s">
        <v>30</v>
      </c>
    </row>
    <row r="35" spans="1:4" x14ac:dyDescent="0.3">
      <c r="A35" t="s">
        <v>4</v>
      </c>
      <c r="B35" s="3">
        <f t="shared" ref="B35:B46" si="1">+B6*2000*(100000/$B$33)</f>
        <v>43.725454980270243</v>
      </c>
      <c r="C35" t="s">
        <v>36</v>
      </c>
      <c r="D35" t="s">
        <v>30</v>
      </c>
    </row>
    <row r="36" spans="1:4" x14ac:dyDescent="0.3">
      <c r="A36" t="s">
        <v>6</v>
      </c>
      <c r="B36" s="3">
        <f t="shared" si="1"/>
        <v>7.3725373669735745</v>
      </c>
      <c r="C36" t="s">
        <v>36</v>
      </c>
      <c r="D36" t="s">
        <v>30</v>
      </c>
    </row>
    <row r="37" spans="1:4" x14ac:dyDescent="0.3">
      <c r="A37" t="s">
        <v>7</v>
      </c>
      <c r="B37" s="3">
        <f t="shared" si="1"/>
        <v>14.260793973454502</v>
      </c>
      <c r="C37" t="s">
        <v>36</v>
      </c>
      <c r="D37" t="s">
        <v>30</v>
      </c>
    </row>
    <row r="38" spans="1:4" x14ac:dyDescent="0.3">
      <c r="A38" t="s">
        <v>8</v>
      </c>
      <c r="B38" s="3">
        <f t="shared" si="1"/>
        <v>20.231465981107259</v>
      </c>
      <c r="C38" t="s">
        <v>36</v>
      </c>
      <c r="D38" t="s">
        <v>30</v>
      </c>
    </row>
    <row r="39" spans="1:4" x14ac:dyDescent="0.3">
      <c r="A39" t="s">
        <v>9</v>
      </c>
      <c r="B39" s="3">
        <f t="shared" si="1"/>
        <v>4.7982027980389814</v>
      </c>
      <c r="C39" t="s">
        <v>36</v>
      </c>
      <c r="D39" t="s">
        <v>30</v>
      </c>
    </row>
    <row r="40" spans="1:4" x14ac:dyDescent="0.3">
      <c r="A40" t="s">
        <v>10</v>
      </c>
      <c r="B40" s="3">
        <f t="shared" si="1"/>
        <v>9.1312411813942376</v>
      </c>
      <c r="C40" t="s">
        <v>36</v>
      </c>
      <c r="D40" t="s">
        <v>30</v>
      </c>
    </row>
    <row r="41" spans="1:4" x14ac:dyDescent="0.3">
      <c r="A41" t="s">
        <v>11</v>
      </c>
      <c r="B41" s="3">
        <f t="shared" si="1"/>
        <v>10.08068635657061</v>
      </c>
      <c r="C41" t="s">
        <v>36</v>
      </c>
      <c r="D41" t="s">
        <v>30</v>
      </c>
    </row>
    <row r="42" spans="1:4" x14ac:dyDescent="0.3">
      <c r="A42" t="s">
        <v>12</v>
      </c>
      <c r="B42" s="3">
        <f t="shared" si="1"/>
        <v>23.213615927298818</v>
      </c>
      <c r="C42" t="s">
        <v>36</v>
      </c>
      <c r="D42" t="s">
        <v>30</v>
      </c>
    </row>
    <row r="43" spans="1:4" x14ac:dyDescent="0.3">
      <c r="A43" t="s">
        <v>13</v>
      </c>
      <c r="B43" s="3">
        <f t="shared" si="1"/>
        <v>21.639703455697717</v>
      </c>
      <c r="C43" t="s">
        <v>36</v>
      </c>
      <c r="D43" t="s">
        <v>30</v>
      </c>
    </row>
    <row r="44" spans="1:4" x14ac:dyDescent="0.3">
      <c r="A44" t="s">
        <v>14</v>
      </c>
      <c r="B44" s="3">
        <f t="shared" si="1"/>
        <v>2.9311730240344378</v>
      </c>
      <c r="C44" t="s">
        <v>36</v>
      </c>
      <c r="D44" t="s">
        <v>30</v>
      </c>
    </row>
    <row r="45" spans="1:4" x14ac:dyDescent="0.3">
      <c r="A45" t="s">
        <v>15</v>
      </c>
      <c r="B45" s="3">
        <f t="shared" si="1"/>
        <v>2.4851249551596317</v>
      </c>
      <c r="C45" t="s">
        <v>36</v>
      </c>
      <c r="D45" t="s">
        <v>30</v>
      </c>
    </row>
    <row r="46" spans="1:4" x14ac:dyDescent="0.3">
      <c r="A46" t="s">
        <v>16</v>
      </c>
      <c r="B46" s="3">
        <f t="shared" si="1"/>
        <v>159.87000000000003</v>
      </c>
      <c r="C46" t="s">
        <v>36</v>
      </c>
      <c r="D46" t="s">
        <v>30</v>
      </c>
    </row>
    <row r="48" spans="1:4" x14ac:dyDescent="0.3">
      <c r="A48" t="s">
        <v>38</v>
      </c>
      <c r="B48">
        <v>21</v>
      </c>
      <c r="C48" s="1" t="s">
        <v>37</v>
      </c>
      <c r="D48" t="s">
        <v>39</v>
      </c>
    </row>
    <row r="49" spans="1:4" x14ac:dyDescent="0.3">
      <c r="A49" t="s">
        <v>40</v>
      </c>
      <c r="B49">
        <v>65</v>
      </c>
      <c r="C49" t="s">
        <v>37</v>
      </c>
      <c r="D49" t="s">
        <v>39</v>
      </c>
    </row>
    <row r="50" spans="1:4" x14ac:dyDescent="0.3">
      <c r="A50" t="s">
        <v>41</v>
      </c>
      <c r="B50">
        <v>29</v>
      </c>
      <c r="C50" t="s">
        <v>37</v>
      </c>
      <c r="D50" t="s">
        <v>39</v>
      </c>
    </row>
    <row r="52" spans="1:4" x14ac:dyDescent="0.3">
      <c r="A52" t="s">
        <v>42</v>
      </c>
      <c r="B52" s="4">
        <f>+B48/$B$17</f>
        <v>8.370202080593088E-2</v>
      </c>
      <c r="C52" s="1" t="s">
        <v>29</v>
      </c>
      <c r="D52" t="s">
        <v>30</v>
      </c>
    </row>
    <row r="53" spans="1:4" x14ac:dyDescent="0.3">
      <c r="A53" t="s">
        <v>43</v>
      </c>
      <c r="B53" s="4">
        <f>+B49/$B$17</f>
        <v>0.25907768344692894</v>
      </c>
      <c r="C53" s="1" t="s">
        <v>29</v>
      </c>
      <c r="D53" t="s">
        <v>30</v>
      </c>
    </row>
    <row r="54" spans="1:4" x14ac:dyDescent="0.3">
      <c r="A54" t="s">
        <v>44</v>
      </c>
      <c r="B54" s="4">
        <f>+B50/$B$17</f>
        <v>0.11558850492247598</v>
      </c>
      <c r="C54" s="1" t="s">
        <v>29</v>
      </c>
      <c r="D54" t="s">
        <v>30</v>
      </c>
    </row>
    <row r="55" spans="1:4" x14ac:dyDescent="0.3">
      <c r="A55" t="s">
        <v>45</v>
      </c>
      <c r="B55" s="6">
        <f>1-B52-B53-B54</f>
        <v>0.54163179082466417</v>
      </c>
      <c r="C55" t="s">
        <v>29</v>
      </c>
      <c r="D55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4" sqref="A4"/>
    </sheetView>
  </sheetViews>
  <sheetFormatPr defaultRowHeight="14.4" x14ac:dyDescent="0.3"/>
  <cols>
    <col min="1" max="1" width="17.5546875" bestFit="1" customWidth="1"/>
  </cols>
  <sheetData>
    <row r="1" spans="1:2" x14ac:dyDescent="0.3">
      <c r="A1" t="s">
        <v>48</v>
      </c>
    </row>
    <row r="2" spans="1:2" x14ac:dyDescent="0.3">
      <c r="A2" s="7" t="s">
        <v>46</v>
      </c>
    </row>
    <row r="3" spans="1:2" x14ac:dyDescent="0.3">
      <c r="A3" s="7" t="s">
        <v>47</v>
      </c>
    </row>
    <row r="5" spans="1:2" x14ac:dyDescent="0.3">
      <c r="A5" s="7" t="s">
        <v>49</v>
      </c>
      <c r="B5" s="7" t="s">
        <v>50</v>
      </c>
    </row>
    <row r="6" spans="1:2" x14ac:dyDescent="0.3">
      <c r="A6" s="8" t="s">
        <v>51</v>
      </c>
      <c r="B6" t="s">
        <v>52</v>
      </c>
    </row>
    <row r="7" spans="1:2" x14ac:dyDescent="0.3">
      <c r="A7" s="8" t="s">
        <v>53</v>
      </c>
      <c r="B7" t="s">
        <v>54</v>
      </c>
    </row>
    <row r="8" spans="1:2" x14ac:dyDescent="0.3">
      <c r="A8" s="8" t="s">
        <v>55</v>
      </c>
      <c r="B8" t="s">
        <v>56</v>
      </c>
    </row>
    <row r="9" spans="1:2" x14ac:dyDescent="0.3">
      <c r="A9" s="8" t="s">
        <v>57</v>
      </c>
      <c r="B9" t="s">
        <v>58</v>
      </c>
    </row>
    <row r="10" spans="1:2" x14ac:dyDescent="0.3">
      <c r="A10" s="8" t="s">
        <v>59</v>
      </c>
      <c r="B10" s="1" t="s">
        <v>61</v>
      </c>
    </row>
    <row r="11" spans="1:2" x14ac:dyDescent="0.3">
      <c r="A11" s="8" t="s">
        <v>60</v>
      </c>
      <c r="B11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Glossary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None</cp:lastModifiedBy>
  <dcterms:created xsi:type="dcterms:W3CDTF">2016-06-23T20:09:51Z</dcterms:created>
  <dcterms:modified xsi:type="dcterms:W3CDTF">2016-06-24T14:36:18Z</dcterms:modified>
</cp:coreProperties>
</file>