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sepa-my.sharepoint.com/personal/gavett_stephen_epa_gov/Documents/HAPS research/BTEX/BTEX paper/Science Hub record/"/>
    </mc:Choice>
  </mc:AlternateContent>
  <xr:revisionPtr revIDLastSave="19" documentId="8_{08BB4567-CE53-4C9D-B913-0A94860070AE}" xr6:coauthVersionLast="47" xr6:coauthVersionMax="47" xr10:uidLastSave="{ED013F6E-6D70-4FCF-98B3-E53DBBCE4767}"/>
  <bookViews>
    <workbookView xWindow="-108" yWindow="-108" windowWidth="23256" windowHeight="13896" activeTab="1" xr2:uid="{00000000-000D-0000-FFFF-FFFF00000000}"/>
  </bookViews>
  <sheets>
    <sheet name="Individual data" sheetId="18" r:id="rId1"/>
    <sheet name="Summary data for SI Table 1" sheetId="19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83" i="18" l="1"/>
  <c r="W83" i="18"/>
  <c r="Y82" i="18"/>
  <c r="W82" i="18"/>
  <c r="Y81" i="18"/>
  <c r="W81" i="18"/>
  <c r="Z82" i="18"/>
  <c r="Z81" i="18"/>
  <c r="Y72" i="18"/>
  <c r="W72" i="18"/>
  <c r="Y71" i="18"/>
  <c r="W71" i="18"/>
  <c r="Y70" i="18"/>
  <c r="W70" i="18"/>
  <c r="Z70" i="18" s="1"/>
  <c r="Y61" i="18"/>
  <c r="Z61" i="18" s="1"/>
  <c r="W61" i="18"/>
  <c r="Y60" i="18"/>
  <c r="W60" i="18"/>
  <c r="Y59" i="18"/>
  <c r="W59" i="18"/>
  <c r="Z59" i="18" s="1"/>
  <c r="Y50" i="18"/>
  <c r="W50" i="18"/>
  <c r="Y49" i="18"/>
  <c r="W49" i="18"/>
  <c r="Y48" i="18"/>
  <c r="W48" i="18"/>
  <c r="Z48" i="18" s="1"/>
  <c r="Y39" i="18"/>
  <c r="Z39" i="18" s="1"/>
  <c r="W39" i="18"/>
  <c r="Y38" i="18"/>
  <c r="W38" i="18"/>
  <c r="Y37" i="18"/>
  <c r="W37" i="18"/>
  <c r="Z37" i="18" s="1"/>
  <c r="Y28" i="18"/>
  <c r="W28" i="18"/>
  <c r="Y27" i="18"/>
  <c r="W27" i="18"/>
  <c r="Y26" i="18"/>
  <c r="W26" i="18"/>
  <c r="Y17" i="18"/>
  <c r="W17" i="18"/>
  <c r="Y16" i="18"/>
  <c r="W16" i="18"/>
  <c r="Y15" i="18"/>
  <c r="W15" i="18"/>
  <c r="W5" i="18"/>
  <c r="Y5" i="18"/>
  <c r="W6" i="18"/>
  <c r="Y6" i="18"/>
  <c r="Y4" i="18"/>
  <c r="W4" i="18"/>
  <c r="Z4" i="18" s="1"/>
  <c r="AY89" i="18"/>
  <c r="AW89" i="18"/>
  <c r="AZ89" i="18" s="1"/>
  <c r="AY88" i="18"/>
  <c r="AW88" i="18"/>
  <c r="AY87" i="18"/>
  <c r="AW87" i="18"/>
  <c r="AZ87" i="18" s="1"/>
  <c r="AY86" i="18"/>
  <c r="AW86" i="18"/>
  <c r="AZ86" i="18" s="1"/>
  <c r="AY85" i="18"/>
  <c r="AW85" i="18"/>
  <c r="AZ85" i="18" s="1"/>
  <c r="AY84" i="18"/>
  <c r="AW84" i="18"/>
  <c r="AZ84" i="18" s="1"/>
  <c r="AY83" i="18"/>
  <c r="AW83" i="18"/>
  <c r="AZ83" i="18" s="1"/>
  <c r="AY82" i="18"/>
  <c r="AW82" i="18"/>
  <c r="AY81" i="18"/>
  <c r="AW81" i="18"/>
  <c r="AZ81" i="18" s="1"/>
  <c r="AY78" i="18"/>
  <c r="AW78" i="18"/>
  <c r="AZ78" i="18" s="1"/>
  <c r="AY77" i="18"/>
  <c r="AW77" i="18"/>
  <c r="AZ77" i="18" s="1"/>
  <c r="AY76" i="18"/>
  <c r="AW76" i="18"/>
  <c r="AZ76" i="18" s="1"/>
  <c r="AY75" i="18"/>
  <c r="AW75" i="18"/>
  <c r="AZ75" i="18" s="1"/>
  <c r="AY74" i="18"/>
  <c r="AW74" i="18"/>
  <c r="AY73" i="18"/>
  <c r="AW73" i="18"/>
  <c r="AZ73" i="18" s="1"/>
  <c r="AY72" i="18"/>
  <c r="AW72" i="18"/>
  <c r="AZ72" i="18" s="1"/>
  <c r="AY71" i="18"/>
  <c r="AW71" i="18"/>
  <c r="AZ71" i="18" s="1"/>
  <c r="AY70" i="18"/>
  <c r="AW70" i="18"/>
  <c r="AZ70" i="18" s="1"/>
  <c r="AY67" i="18"/>
  <c r="AW67" i="18"/>
  <c r="AZ67" i="18" s="1"/>
  <c r="AY66" i="18"/>
  <c r="AW66" i="18"/>
  <c r="AY65" i="18"/>
  <c r="AW65" i="18"/>
  <c r="AZ65" i="18" s="1"/>
  <c r="AY64" i="18"/>
  <c r="AW64" i="18"/>
  <c r="AZ64" i="18" s="1"/>
  <c r="AY63" i="18"/>
  <c r="AW63" i="18"/>
  <c r="AZ63" i="18" s="1"/>
  <c r="AY62" i="18"/>
  <c r="AW62" i="18"/>
  <c r="AZ62" i="18" s="1"/>
  <c r="AY61" i="18"/>
  <c r="AW61" i="18"/>
  <c r="AZ61" i="18" s="1"/>
  <c r="AY60" i="18"/>
  <c r="AW60" i="18"/>
  <c r="AY59" i="18"/>
  <c r="AW59" i="18"/>
  <c r="AZ59" i="18" s="1"/>
  <c r="AY56" i="18"/>
  <c r="AW56" i="18"/>
  <c r="AZ56" i="18" s="1"/>
  <c r="AY55" i="18"/>
  <c r="AW55" i="18"/>
  <c r="AZ55" i="18" s="1"/>
  <c r="AY54" i="18"/>
  <c r="AW54" i="18"/>
  <c r="AZ54" i="18" s="1"/>
  <c r="AY53" i="18"/>
  <c r="AW53" i="18"/>
  <c r="AZ53" i="18" s="1"/>
  <c r="AY52" i="18"/>
  <c r="AW52" i="18"/>
  <c r="AY51" i="18"/>
  <c r="AW51" i="18"/>
  <c r="AZ51" i="18" s="1"/>
  <c r="AY50" i="18"/>
  <c r="AW50" i="18"/>
  <c r="AZ50" i="18" s="1"/>
  <c r="AY49" i="18"/>
  <c r="AW49" i="18"/>
  <c r="AZ49" i="18" s="1"/>
  <c r="AY48" i="18"/>
  <c r="AW48" i="18"/>
  <c r="AZ48" i="18" s="1"/>
  <c r="AY45" i="18"/>
  <c r="AW45" i="18"/>
  <c r="AZ45" i="18" s="1"/>
  <c r="AY44" i="18"/>
  <c r="AW44" i="18"/>
  <c r="AY43" i="18"/>
  <c r="AW43" i="18"/>
  <c r="AZ43" i="18" s="1"/>
  <c r="AY42" i="18"/>
  <c r="AW42" i="18"/>
  <c r="AZ42" i="18" s="1"/>
  <c r="AY41" i="18"/>
  <c r="AW41" i="18"/>
  <c r="AZ41" i="18" s="1"/>
  <c r="AY40" i="18"/>
  <c r="AW40" i="18"/>
  <c r="AZ40" i="18" s="1"/>
  <c r="AY39" i="18"/>
  <c r="AW39" i="18"/>
  <c r="AZ39" i="18" s="1"/>
  <c r="AY38" i="18"/>
  <c r="AW38" i="18"/>
  <c r="AY37" i="18"/>
  <c r="AW37" i="18"/>
  <c r="AZ37" i="18" s="1"/>
  <c r="AY34" i="18"/>
  <c r="AW34" i="18"/>
  <c r="AZ34" i="18" s="1"/>
  <c r="AY33" i="18"/>
  <c r="AW33" i="18"/>
  <c r="AZ33" i="18" s="1"/>
  <c r="AY32" i="18"/>
  <c r="AW32" i="18"/>
  <c r="AZ32" i="18" s="1"/>
  <c r="AY31" i="18"/>
  <c r="AW31" i="18"/>
  <c r="AZ31" i="18" s="1"/>
  <c r="AY30" i="18"/>
  <c r="AW30" i="18"/>
  <c r="AY29" i="18"/>
  <c r="AW29" i="18"/>
  <c r="AZ29" i="18" s="1"/>
  <c r="AY28" i="18"/>
  <c r="AW28" i="18"/>
  <c r="AZ28" i="18" s="1"/>
  <c r="AY27" i="18"/>
  <c r="AW27" i="18"/>
  <c r="AZ27" i="18" s="1"/>
  <c r="AY26" i="18"/>
  <c r="AW26" i="18"/>
  <c r="AZ26" i="18" s="1"/>
  <c r="AY23" i="18"/>
  <c r="AW23" i="18"/>
  <c r="AZ23" i="18" s="1"/>
  <c r="AY22" i="18"/>
  <c r="AW22" i="18"/>
  <c r="AY21" i="18"/>
  <c r="AW21" i="18"/>
  <c r="AZ21" i="18" s="1"/>
  <c r="AY20" i="18"/>
  <c r="AW20" i="18"/>
  <c r="AZ20" i="18" s="1"/>
  <c r="AY19" i="18"/>
  <c r="AW19" i="18"/>
  <c r="AZ19" i="18" s="1"/>
  <c r="AY18" i="18"/>
  <c r="AW18" i="18"/>
  <c r="AZ18" i="18" s="1"/>
  <c r="AY17" i="18"/>
  <c r="AW17" i="18"/>
  <c r="AZ17" i="18" s="1"/>
  <c r="AY16" i="18"/>
  <c r="AW16" i="18"/>
  <c r="AY15" i="18"/>
  <c r="AW15" i="18"/>
  <c r="AZ15" i="18" s="1"/>
  <c r="AY12" i="18"/>
  <c r="AW12" i="18"/>
  <c r="AZ12" i="18" s="1"/>
  <c r="AY11" i="18"/>
  <c r="AW11" i="18"/>
  <c r="AZ11" i="18" s="1"/>
  <c r="AY10" i="18"/>
  <c r="AW10" i="18"/>
  <c r="AZ10" i="18" s="1"/>
  <c r="AY9" i="18"/>
  <c r="AW9" i="18"/>
  <c r="AZ9" i="18" s="1"/>
  <c r="AY8" i="18"/>
  <c r="AW8" i="18"/>
  <c r="AY7" i="18"/>
  <c r="AW7" i="18"/>
  <c r="AZ7" i="18" s="1"/>
  <c r="AY6" i="18"/>
  <c r="AW6" i="18"/>
  <c r="AZ6" i="18" s="1"/>
  <c r="AY5" i="18"/>
  <c r="AW5" i="18"/>
  <c r="AZ5" i="18" s="1"/>
  <c r="AY4" i="18"/>
  <c r="AW4" i="18"/>
  <c r="AZ4" i="18" s="1"/>
  <c r="AL89" i="18"/>
  <c r="AJ89" i="18"/>
  <c r="AM89" i="18" s="1"/>
  <c r="AM88" i="18"/>
  <c r="AL88" i="18"/>
  <c r="AJ88" i="18"/>
  <c r="AL87" i="18"/>
  <c r="AJ87" i="18"/>
  <c r="AL86" i="18"/>
  <c r="AM86" i="18" s="1"/>
  <c r="AJ86" i="18"/>
  <c r="AL85" i="18"/>
  <c r="AJ85" i="18"/>
  <c r="AM85" i="18" s="1"/>
  <c r="AM84" i="18"/>
  <c r="AL84" i="18"/>
  <c r="AJ84" i="18"/>
  <c r="AL83" i="18"/>
  <c r="AJ83" i="18"/>
  <c r="AL82" i="18"/>
  <c r="AJ82" i="18"/>
  <c r="AL81" i="18"/>
  <c r="AJ81" i="18"/>
  <c r="AM81" i="18" s="1"/>
  <c r="AL78" i="18"/>
  <c r="AJ78" i="18"/>
  <c r="AM78" i="18" s="1"/>
  <c r="AL77" i="18"/>
  <c r="AJ77" i="18"/>
  <c r="AL76" i="18"/>
  <c r="AJ76" i="18"/>
  <c r="AL75" i="18"/>
  <c r="AJ75" i="18"/>
  <c r="AL74" i="18"/>
  <c r="AJ74" i="18"/>
  <c r="AM74" i="18" s="1"/>
  <c r="AL73" i="18"/>
  <c r="AJ73" i="18"/>
  <c r="AM73" i="18" s="1"/>
  <c r="AL72" i="18"/>
  <c r="AJ72" i="18"/>
  <c r="AL71" i="18"/>
  <c r="AJ71" i="18"/>
  <c r="AM71" i="18" s="1"/>
  <c r="AM70" i="18"/>
  <c r="AL70" i="18"/>
  <c r="AJ70" i="18"/>
  <c r="AL67" i="18"/>
  <c r="AJ67" i="18"/>
  <c r="AL66" i="18"/>
  <c r="AM66" i="18" s="1"/>
  <c r="AJ66" i="18"/>
  <c r="AL65" i="18"/>
  <c r="AJ65" i="18"/>
  <c r="AM65" i="18" s="1"/>
  <c r="AM64" i="18"/>
  <c r="AL64" i="18"/>
  <c r="AJ64" i="18"/>
  <c r="AL63" i="18"/>
  <c r="AJ63" i="18"/>
  <c r="AL62" i="18"/>
  <c r="AJ62" i="18"/>
  <c r="AL61" i="18"/>
  <c r="AJ61" i="18"/>
  <c r="AM61" i="18" s="1"/>
  <c r="AL60" i="18"/>
  <c r="AJ60" i="18"/>
  <c r="AM60" i="18" s="1"/>
  <c r="AL59" i="18"/>
  <c r="AJ59" i="18"/>
  <c r="AL56" i="18"/>
  <c r="AJ56" i="18"/>
  <c r="AL55" i="18"/>
  <c r="AJ55" i="18"/>
  <c r="AL54" i="18"/>
  <c r="AJ54" i="18"/>
  <c r="AM54" i="18" s="1"/>
  <c r="AL53" i="18"/>
  <c r="AJ53" i="18"/>
  <c r="AM53" i="18" s="1"/>
  <c r="AL52" i="18"/>
  <c r="AJ52" i="18"/>
  <c r="AL51" i="18"/>
  <c r="AJ51" i="18"/>
  <c r="AM51" i="18" s="1"/>
  <c r="AM50" i="18"/>
  <c r="AL50" i="18"/>
  <c r="AJ50" i="18"/>
  <c r="AL49" i="18"/>
  <c r="AJ49" i="18"/>
  <c r="AL48" i="18"/>
  <c r="AM48" i="18" s="1"/>
  <c r="AJ48" i="18"/>
  <c r="AL45" i="18"/>
  <c r="AJ45" i="18"/>
  <c r="AM45" i="18" s="1"/>
  <c r="AM44" i="18"/>
  <c r="AL44" i="18"/>
  <c r="AJ44" i="18"/>
  <c r="AL43" i="18"/>
  <c r="AJ43" i="18"/>
  <c r="AL42" i="18"/>
  <c r="AJ42" i="18"/>
  <c r="AL41" i="18"/>
  <c r="AJ41" i="18"/>
  <c r="AM41" i="18" s="1"/>
  <c r="AL40" i="18"/>
  <c r="AJ40" i="18"/>
  <c r="AM40" i="18" s="1"/>
  <c r="AL39" i="18"/>
  <c r="AJ39" i="18"/>
  <c r="AL38" i="18"/>
  <c r="AJ38" i="18"/>
  <c r="AL37" i="18"/>
  <c r="AJ37" i="18"/>
  <c r="AL34" i="18"/>
  <c r="AJ34" i="18"/>
  <c r="AM34" i="18" s="1"/>
  <c r="AL33" i="18"/>
  <c r="AJ33" i="18"/>
  <c r="AM33" i="18" s="1"/>
  <c r="AL32" i="18"/>
  <c r="AJ32" i="18"/>
  <c r="AL31" i="18"/>
  <c r="AJ31" i="18"/>
  <c r="AM31" i="18" s="1"/>
  <c r="AM30" i="18"/>
  <c r="AL30" i="18"/>
  <c r="AJ30" i="18"/>
  <c r="AL29" i="18"/>
  <c r="AJ29" i="18"/>
  <c r="AL28" i="18"/>
  <c r="AM28" i="18" s="1"/>
  <c r="AJ28" i="18"/>
  <c r="AL27" i="18"/>
  <c r="AJ27" i="18"/>
  <c r="AM27" i="18" s="1"/>
  <c r="AM26" i="18"/>
  <c r="AL26" i="18"/>
  <c r="AJ26" i="18"/>
  <c r="AL23" i="18"/>
  <c r="AJ23" i="18"/>
  <c r="AL22" i="18"/>
  <c r="AJ22" i="18"/>
  <c r="AL21" i="18"/>
  <c r="AJ21" i="18"/>
  <c r="AM21" i="18" s="1"/>
  <c r="AL20" i="18"/>
  <c r="AJ20" i="18"/>
  <c r="AM20" i="18" s="1"/>
  <c r="AL19" i="18"/>
  <c r="AJ19" i="18"/>
  <c r="AL18" i="18"/>
  <c r="AJ18" i="18"/>
  <c r="AL17" i="18"/>
  <c r="AJ17" i="18"/>
  <c r="AL16" i="18"/>
  <c r="AJ16" i="18"/>
  <c r="AM16" i="18" s="1"/>
  <c r="AL15" i="18"/>
  <c r="AJ15" i="18"/>
  <c r="AM15" i="18" s="1"/>
  <c r="AL12" i="18"/>
  <c r="AJ12" i="18"/>
  <c r="AL11" i="18"/>
  <c r="AJ11" i="18"/>
  <c r="AM11" i="18" s="1"/>
  <c r="AM10" i="18"/>
  <c r="AL10" i="18"/>
  <c r="AJ10" i="18"/>
  <c r="AL9" i="18"/>
  <c r="AJ9" i="18"/>
  <c r="AL8" i="18"/>
  <c r="AM8" i="18" s="1"/>
  <c r="AJ8" i="18"/>
  <c r="AL7" i="18"/>
  <c r="AJ7" i="18"/>
  <c r="AM7" i="18" s="1"/>
  <c r="AM6" i="18"/>
  <c r="AL6" i="18"/>
  <c r="AJ6" i="18"/>
  <c r="AL5" i="18"/>
  <c r="AJ5" i="18"/>
  <c r="AL4" i="18"/>
  <c r="AJ4" i="18"/>
  <c r="Y89" i="18"/>
  <c r="W89" i="18"/>
  <c r="Y88" i="18"/>
  <c r="W88" i="18"/>
  <c r="Z88" i="18" s="1"/>
  <c r="Y87" i="18"/>
  <c r="W87" i="18"/>
  <c r="Z87" i="18" s="1"/>
  <c r="Y86" i="18"/>
  <c r="W86" i="18"/>
  <c r="Z86" i="18" s="1"/>
  <c r="Z85" i="18"/>
  <c r="Y85" i="18"/>
  <c r="W85" i="18"/>
  <c r="Y84" i="18"/>
  <c r="W84" i="18"/>
  <c r="Y78" i="18"/>
  <c r="W78" i="18"/>
  <c r="Y77" i="18"/>
  <c r="W77" i="18"/>
  <c r="Z77" i="18" s="1"/>
  <c r="Y76" i="18"/>
  <c r="W76" i="18"/>
  <c r="Z76" i="18" s="1"/>
  <c r="Y75" i="18"/>
  <c r="W75" i="18"/>
  <c r="Z75" i="18" s="1"/>
  <c r="Y74" i="18"/>
  <c r="W74" i="18"/>
  <c r="Y73" i="18"/>
  <c r="W73" i="18"/>
  <c r="Z73" i="18" s="1"/>
  <c r="Z71" i="18"/>
  <c r="Y67" i="18"/>
  <c r="W67" i="18"/>
  <c r="Z67" i="18" s="1"/>
  <c r="Y66" i="18"/>
  <c r="W66" i="18"/>
  <c r="Z66" i="18" s="1"/>
  <c r="Z65" i="18"/>
  <c r="Y65" i="18"/>
  <c r="W65" i="18"/>
  <c r="Y64" i="18"/>
  <c r="W64" i="18"/>
  <c r="Y63" i="18"/>
  <c r="W63" i="18"/>
  <c r="Y62" i="18"/>
  <c r="W62" i="18"/>
  <c r="Z62" i="18" s="1"/>
  <c r="Y56" i="18"/>
  <c r="W56" i="18"/>
  <c r="Z56" i="18" s="1"/>
  <c r="Y55" i="18"/>
  <c r="W55" i="18"/>
  <c r="Z55" i="18" s="1"/>
  <c r="Y54" i="18"/>
  <c r="W54" i="18"/>
  <c r="Y53" i="18"/>
  <c r="W53" i="18"/>
  <c r="Z53" i="18" s="1"/>
  <c r="Y52" i="18"/>
  <c r="W52" i="18"/>
  <c r="Y51" i="18"/>
  <c r="W51" i="18"/>
  <c r="Z51" i="18" s="1"/>
  <c r="Z50" i="18"/>
  <c r="Z49" i="18"/>
  <c r="Z45" i="18"/>
  <c r="Y45" i="18"/>
  <c r="W45" i="18"/>
  <c r="Y44" i="18"/>
  <c r="W44" i="18"/>
  <c r="Y43" i="18"/>
  <c r="W43" i="18"/>
  <c r="Y42" i="18"/>
  <c r="W42" i="18"/>
  <c r="Z42" i="18" s="1"/>
  <c r="Z41" i="18"/>
  <c r="Y41" i="18"/>
  <c r="W41" i="18"/>
  <c r="Y40" i="18"/>
  <c r="W40" i="18"/>
  <c r="Z38" i="18"/>
  <c r="Y34" i="18"/>
  <c r="W34" i="18"/>
  <c r="Y33" i="18"/>
  <c r="W33" i="18"/>
  <c r="Z33" i="18" s="1"/>
  <c r="Y32" i="18"/>
  <c r="W32" i="18"/>
  <c r="Y31" i="18"/>
  <c r="W31" i="18"/>
  <c r="Z31" i="18" s="1"/>
  <c r="Y30" i="18"/>
  <c r="W30" i="18"/>
  <c r="Z30" i="18" s="1"/>
  <c r="Y29" i="18"/>
  <c r="W29" i="18"/>
  <c r="Z29" i="18" s="1"/>
  <c r="Z28" i="18"/>
  <c r="Z27" i="18"/>
  <c r="Y23" i="18"/>
  <c r="W23" i="18"/>
  <c r="Y22" i="18"/>
  <c r="W22" i="18"/>
  <c r="Z22" i="18" s="1"/>
  <c r="Z21" i="18"/>
  <c r="Y21" i="18"/>
  <c r="W21" i="18"/>
  <c r="Y20" i="18"/>
  <c r="W20" i="18"/>
  <c r="Y19" i="18"/>
  <c r="W19" i="18"/>
  <c r="Z19" i="18" s="1"/>
  <c r="Y18" i="18"/>
  <c r="W18" i="18"/>
  <c r="Z18" i="18" s="1"/>
  <c r="Z17" i="18"/>
  <c r="Z15" i="18"/>
  <c r="Y12" i="18"/>
  <c r="W12" i="18"/>
  <c r="Y11" i="18"/>
  <c r="W11" i="18"/>
  <c r="Z11" i="18" s="1"/>
  <c r="Y10" i="18"/>
  <c r="W10" i="18"/>
  <c r="Z10" i="18" s="1"/>
  <c r="Y9" i="18"/>
  <c r="W9" i="18"/>
  <c r="Z9" i="18" s="1"/>
  <c r="Y8" i="18"/>
  <c r="W8" i="18"/>
  <c r="Z8" i="18" s="1"/>
  <c r="Z7" i="18"/>
  <c r="Y7" i="18"/>
  <c r="W7" i="18"/>
  <c r="L89" i="18"/>
  <c r="J89" i="18"/>
  <c r="L88" i="18"/>
  <c r="J88" i="18"/>
  <c r="M88" i="18" s="1"/>
  <c r="L87" i="18"/>
  <c r="J87" i="18"/>
  <c r="L86" i="18"/>
  <c r="J86" i="18"/>
  <c r="M86" i="18" s="1"/>
  <c r="L85" i="18"/>
  <c r="J85" i="18"/>
  <c r="M85" i="18" s="1"/>
  <c r="L84" i="18"/>
  <c r="J84" i="18"/>
  <c r="M84" i="18" s="1"/>
  <c r="L83" i="18"/>
  <c r="J83" i="18"/>
  <c r="M83" i="18" s="1"/>
  <c r="M82" i="18"/>
  <c r="L82" i="18"/>
  <c r="J82" i="18"/>
  <c r="L81" i="18"/>
  <c r="J81" i="18"/>
  <c r="L78" i="18"/>
  <c r="J78" i="18"/>
  <c r="L77" i="18"/>
  <c r="J77" i="18"/>
  <c r="M77" i="18" s="1"/>
  <c r="M76" i="18"/>
  <c r="L76" i="18"/>
  <c r="J76" i="18"/>
  <c r="L75" i="18"/>
  <c r="J75" i="18"/>
  <c r="L74" i="18"/>
  <c r="J74" i="18"/>
  <c r="M74" i="18" s="1"/>
  <c r="L73" i="18"/>
  <c r="J73" i="18"/>
  <c r="M73" i="18" s="1"/>
  <c r="L72" i="18"/>
  <c r="J72" i="18"/>
  <c r="M72" i="18" s="1"/>
  <c r="L71" i="18"/>
  <c r="J71" i="18"/>
  <c r="L70" i="18"/>
  <c r="J70" i="18"/>
  <c r="M70" i="18" s="1"/>
  <c r="L67" i="18"/>
  <c r="J67" i="18"/>
  <c r="L66" i="18"/>
  <c r="J66" i="18"/>
  <c r="M66" i="18" s="1"/>
  <c r="L65" i="18"/>
  <c r="J65" i="18"/>
  <c r="M65" i="18" s="1"/>
  <c r="L64" i="18"/>
  <c r="J64" i="18"/>
  <c r="M64" i="18" s="1"/>
  <c r="L63" i="18"/>
  <c r="J63" i="18"/>
  <c r="M63" i="18" s="1"/>
  <c r="M62" i="18"/>
  <c r="L62" i="18"/>
  <c r="J62" i="18"/>
  <c r="L61" i="18"/>
  <c r="J61" i="18"/>
  <c r="L60" i="18"/>
  <c r="J60" i="18"/>
  <c r="L59" i="18"/>
  <c r="J59" i="18"/>
  <c r="M59" i="18" s="1"/>
  <c r="M56" i="18"/>
  <c r="L56" i="18"/>
  <c r="J56" i="18"/>
  <c r="L55" i="18"/>
  <c r="J55" i="18"/>
  <c r="L54" i="18"/>
  <c r="J54" i="18"/>
  <c r="M54" i="18" s="1"/>
  <c r="L53" i="18"/>
  <c r="J53" i="18"/>
  <c r="M53" i="18" s="1"/>
  <c r="L52" i="18"/>
  <c r="J52" i="18"/>
  <c r="M52" i="18" s="1"/>
  <c r="L51" i="18"/>
  <c r="J51" i="18"/>
  <c r="L50" i="18"/>
  <c r="J50" i="18"/>
  <c r="M50" i="18" s="1"/>
  <c r="L49" i="18"/>
  <c r="J49" i="18"/>
  <c r="L48" i="18"/>
  <c r="J48" i="18"/>
  <c r="M48" i="18" s="1"/>
  <c r="L45" i="18"/>
  <c r="J45" i="18"/>
  <c r="M45" i="18" s="1"/>
  <c r="L44" i="18"/>
  <c r="J44" i="18"/>
  <c r="M44" i="18" s="1"/>
  <c r="L43" i="18"/>
  <c r="J43" i="18"/>
  <c r="M43" i="18" s="1"/>
  <c r="M42" i="18"/>
  <c r="L42" i="18"/>
  <c r="J42" i="18"/>
  <c r="L41" i="18"/>
  <c r="J41" i="18"/>
  <c r="L40" i="18"/>
  <c r="J40" i="18"/>
  <c r="L39" i="18"/>
  <c r="J39" i="18"/>
  <c r="M39" i="18" s="1"/>
  <c r="M38" i="18"/>
  <c r="L38" i="18"/>
  <c r="J38" i="18"/>
  <c r="L37" i="18"/>
  <c r="J37" i="18"/>
  <c r="L34" i="18"/>
  <c r="J34" i="18"/>
  <c r="M34" i="18" s="1"/>
  <c r="L33" i="18"/>
  <c r="J33" i="18"/>
  <c r="M33" i="18" s="1"/>
  <c r="L32" i="18"/>
  <c r="J32" i="18"/>
  <c r="M32" i="18" s="1"/>
  <c r="L31" i="18"/>
  <c r="J31" i="18"/>
  <c r="L30" i="18"/>
  <c r="J30" i="18"/>
  <c r="M30" i="18" s="1"/>
  <c r="L29" i="18"/>
  <c r="J29" i="18"/>
  <c r="L28" i="18"/>
  <c r="J28" i="18"/>
  <c r="M28" i="18" s="1"/>
  <c r="L27" i="18"/>
  <c r="J27" i="18"/>
  <c r="M27" i="18" s="1"/>
  <c r="L26" i="18"/>
  <c r="J26" i="18"/>
  <c r="M26" i="18" s="1"/>
  <c r="L23" i="18"/>
  <c r="J23" i="18"/>
  <c r="M23" i="18" s="1"/>
  <c r="M22" i="18"/>
  <c r="L22" i="18"/>
  <c r="J22" i="18"/>
  <c r="L21" i="18"/>
  <c r="J21" i="18"/>
  <c r="L20" i="18"/>
  <c r="J20" i="18"/>
  <c r="L19" i="18"/>
  <c r="J19" i="18"/>
  <c r="M19" i="18" s="1"/>
  <c r="M18" i="18"/>
  <c r="L18" i="18"/>
  <c r="J18" i="18"/>
  <c r="L17" i="18"/>
  <c r="J17" i="18"/>
  <c r="L16" i="18"/>
  <c r="J16" i="18"/>
  <c r="M16" i="18" s="1"/>
  <c r="L15" i="18"/>
  <c r="J15" i="18"/>
  <c r="M15" i="18" s="1"/>
  <c r="L12" i="18"/>
  <c r="J12" i="18"/>
  <c r="M12" i="18" s="1"/>
  <c r="L11" i="18"/>
  <c r="J11" i="18"/>
  <c r="L10" i="18"/>
  <c r="J10" i="18"/>
  <c r="M10" i="18" s="1"/>
  <c r="L9" i="18"/>
  <c r="J9" i="18"/>
  <c r="L8" i="18"/>
  <c r="J8" i="18"/>
  <c r="M8" i="18" s="1"/>
  <c r="L7" i="18"/>
  <c r="J7" i="18"/>
  <c r="M7" i="18" s="1"/>
  <c r="L6" i="18"/>
  <c r="J6" i="18"/>
  <c r="M6" i="18" s="1"/>
  <c r="L5" i="18"/>
  <c r="J5" i="18"/>
  <c r="M4" i="18"/>
  <c r="L4" i="18"/>
  <c r="J4" i="18"/>
  <c r="M20" i="18" l="1"/>
  <c r="M40" i="18"/>
  <c r="M60" i="18"/>
  <c r="M78" i="18"/>
  <c r="Z5" i="18"/>
  <c r="Z23" i="18"/>
  <c r="Z43" i="18"/>
  <c r="Z63" i="18"/>
  <c r="Z83" i="18"/>
  <c r="AM32" i="18"/>
  <c r="M21" i="18"/>
  <c r="M41" i="18"/>
  <c r="M61" i="18"/>
  <c r="M81" i="18"/>
  <c r="Z6" i="18"/>
  <c r="Z26" i="18"/>
  <c r="Z44" i="18"/>
  <c r="Z64" i="18"/>
  <c r="Z84" i="18"/>
  <c r="Z89" i="18"/>
  <c r="AM9" i="18"/>
  <c r="AM29" i="18"/>
  <c r="AM49" i="18"/>
  <c r="AM67" i="18"/>
  <c r="AM87" i="18"/>
  <c r="M9" i="18"/>
  <c r="M29" i="18"/>
  <c r="M49" i="18"/>
  <c r="M67" i="18"/>
  <c r="M87" i="18"/>
  <c r="Z12" i="18"/>
  <c r="Z32" i="18"/>
  <c r="Z52" i="18"/>
  <c r="Z72" i="18"/>
  <c r="AM4" i="18"/>
  <c r="AM17" i="18"/>
  <c r="AM22" i="18"/>
  <c r="AM37" i="18"/>
  <c r="AM42" i="18"/>
  <c r="AM55" i="18"/>
  <c r="AM62" i="18"/>
  <c r="AM75" i="18"/>
  <c r="AM82" i="18"/>
  <c r="M17" i="18"/>
  <c r="M37" i="18"/>
  <c r="M55" i="18"/>
  <c r="M75" i="18"/>
  <c r="Z20" i="18"/>
  <c r="Z40" i="18"/>
  <c r="Z60" i="18"/>
  <c r="Z78" i="18"/>
  <c r="AM5" i="18"/>
  <c r="AM23" i="18"/>
  <c r="AM43" i="18"/>
  <c r="AM63" i="18"/>
  <c r="AM83" i="18"/>
  <c r="AZ8" i="18"/>
  <c r="AZ16" i="18"/>
  <c r="AZ22" i="18"/>
  <c r="AZ30" i="18"/>
  <c r="AZ38" i="18"/>
  <c r="AZ44" i="18"/>
  <c r="AZ52" i="18"/>
  <c r="AZ60" i="18"/>
  <c r="AZ66" i="18"/>
  <c r="AZ74" i="18"/>
  <c r="AZ82" i="18"/>
  <c r="AZ88" i="18"/>
  <c r="AM12" i="18"/>
  <c r="AM52" i="18"/>
  <c r="AM72" i="18"/>
  <c r="M5" i="18"/>
  <c r="AM18" i="18"/>
  <c r="AM38" i="18"/>
  <c r="AM56" i="18"/>
  <c r="AM76" i="18"/>
  <c r="M11" i="18"/>
  <c r="M31" i="18"/>
  <c r="M51" i="18"/>
  <c r="M71" i="18"/>
  <c r="M89" i="18"/>
  <c r="Z16" i="18"/>
  <c r="Z34" i="18"/>
  <c r="Z54" i="18"/>
  <c r="Z74" i="18"/>
  <c r="AM19" i="18"/>
  <c r="AM39" i="18"/>
  <c r="AM59" i="18"/>
  <c r="AM77" i="18"/>
</calcChain>
</file>

<file path=xl/sharedStrings.xml><?xml version="1.0" encoding="utf-8"?>
<sst xmlns="http://schemas.openxmlformats.org/spreadsheetml/2006/main" count="1642" uniqueCount="301">
  <si>
    <t>Air</t>
  </si>
  <si>
    <t>Ti</t>
  </si>
  <si>
    <t>Te</t>
  </si>
  <si>
    <t>RT</t>
  </si>
  <si>
    <t>F</t>
  </si>
  <si>
    <t>MV</t>
  </si>
  <si>
    <t>PIF</t>
  </si>
  <si>
    <t>PEF</t>
  </si>
  <si>
    <t>TV</t>
  </si>
  <si>
    <t>96.8 ± 2.5</t>
  </si>
  <si>
    <t>101.1 ± 2.3</t>
  </si>
  <si>
    <t>95.9 ± 1.2</t>
  </si>
  <si>
    <t>98.5 ± 1.8</t>
  </si>
  <si>
    <t>96.6 ± 3.2</t>
  </si>
  <si>
    <t>96.8 ± 1.8</t>
  </si>
  <si>
    <t>101.7 ± 3.2</t>
  </si>
  <si>
    <t>95.9 ± 1.8</t>
  </si>
  <si>
    <t>97.9 ± 3.4</t>
  </si>
  <si>
    <t>101.5 ± 2.7</t>
  </si>
  <si>
    <t>99.8 ± 2.4</t>
  </si>
  <si>
    <t>96.9 ± 1.7</t>
  </si>
  <si>
    <t>95.9 ± 2.7</t>
  </si>
  <si>
    <t>100.4 ± 2.6</t>
  </si>
  <si>
    <t>99.8 ± 2.1</t>
  </si>
  <si>
    <t>96.8 ± 2.3</t>
  </si>
  <si>
    <t>103.3 ± 2.4</t>
  </si>
  <si>
    <t>98.3 ± 2.7</t>
  </si>
  <si>
    <t>97.3 ± 2.5</t>
  </si>
  <si>
    <t>99.9 ± 3.1</t>
  </si>
  <si>
    <t>99.9 ± 1.8</t>
  </si>
  <si>
    <t>98.3 ± 1.6</t>
  </si>
  <si>
    <t>105.4 ± 1.9</t>
  </si>
  <si>
    <t>100.8 ± 3.1</t>
  </si>
  <si>
    <t>100.8 ± 1.9</t>
  </si>
  <si>
    <t>103.9 ± 1.7</t>
  </si>
  <si>
    <t>101.1 ± 2.7</t>
  </si>
  <si>
    <t>0.13 ± 0.03</t>
  </si>
  <si>
    <t>0.12 ± 0.02</t>
  </si>
  <si>
    <t>0.13 ± 0.02</t>
  </si>
  <si>
    <t>100.0 ± 1.5</t>
  </si>
  <si>
    <t>93.9 ± 2.0</t>
  </si>
  <si>
    <t>96.5 ± 3.0</t>
  </si>
  <si>
    <t>97.3 ± 2.0</t>
  </si>
  <si>
    <t>107.4 ± 3.0</t>
  </si>
  <si>
    <t>106.3 ± 2.0</t>
  </si>
  <si>
    <t>107.0 ± 1.8</t>
  </si>
  <si>
    <t>97.0 ± 1.7</t>
  </si>
  <si>
    <t>104.0 ± 2.5</t>
  </si>
  <si>
    <t>Target Concentration</t>
  </si>
  <si>
    <t>Hours of Exposure</t>
  </si>
  <si>
    <t>10.0 ppm</t>
  </si>
  <si>
    <t>31.6 ppm</t>
  </si>
  <si>
    <t>100 ppm</t>
  </si>
  <si>
    <t>316 ppm</t>
  </si>
  <si>
    <t>Ti (msec)</t>
  </si>
  <si>
    <t>Te (msec)</t>
  </si>
  <si>
    <t>RT (msec)</t>
  </si>
  <si>
    <t>F (breaths/min)</t>
  </si>
  <si>
    <t>PIF (mL/s)</t>
  </si>
  <si>
    <t>PEF (mL/s)</t>
  </si>
  <si>
    <t>TV (mL/breath)</t>
  </si>
  <si>
    <t>MV (mL/min)</t>
  </si>
  <si>
    <t>Parameter</t>
  </si>
  <si>
    <t>Paste transpose Parameter values to desired format of time in columns</t>
  </si>
  <si>
    <t xml:space="preserve"> ± </t>
  </si>
  <si>
    <t>0.10 ± 0.01</t>
  </si>
  <si>
    <t>155.5 ± 3.5</t>
  </si>
  <si>
    <t>176.1 ± 4.1</t>
  </si>
  <si>
    <t>191.3 ± 6.9</t>
  </si>
  <si>
    <t>198.8 ± 6.1</t>
  </si>
  <si>
    <t>200.5 ± 10.2</t>
  </si>
  <si>
    <t>207.4 ± 10.7</t>
  </si>
  <si>
    <t>215.5 ± 10.2</t>
  </si>
  <si>
    <t>228.0 ± 10.4</t>
  </si>
  <si>
    <t>227.6 ± 10.1</t>
  </si>
  <si>
    <t>103.5 ± 3.8</t>
  </si>
  <si>
    <t>122.8 ± 5.1</t>
  </si>
  <si>
    <t>132.3 ± 7.0</t>
  </si>
  <si>
    <t>138.6 ± 7.7</t>
  </si>
  <si>
    <t>139.9 ± 10.0</t>
  </si>
  <si>
    <t>143.1 ± 9.7</t>
  </si>
  <si>
    <t>149.0 ± 10.3</t>
  </si>
  <si>
    <t>154.0 ± 10.4</t>
  </si>
  <si>
    <t>148.0 ± 8.7</t>
  </si>
  <si>
    <t>263.0 ± 4.4</t>
  </si>
  <si>
    <t>248.6 ± 8.0</t>
  </si>
  <si>
    <t>238.9 ± 10.0</t>
  </si>
  <si>
    <t>231.1 ± 8.3</t>
  </si>
  <si>
    <t>231.3 ± 11.8</t>
  </si>
  <si>
    <t>227.1 ± 10.4</t>
  </si>
  <si>
    <t>219.3 ± 11.5</t>
  </si>
  <si>
    <t>212.8 ± 10.5</t>
  </si>
  <si>
    <t>214.4 ± 11.3</t>
  </si>
  <si>
    <t>1.63 ± 0.10</t>
  </si>
  <si>
    <t>1.76 ± 0.12</t>
  </si>
  <si>
    <t>1.89 ± 0.12</t>
  </si>
  <si>
    <t>1.87 ± 0.10</t>
  </si>
  <si>
    <t>1.91 ± 0.14</t>
  </si>
  <si>
    <t>1.98 ± 0.18</t>
  </si>
  <si>
    <t>1.93 ± 0.21</t>
  </si>
  <si>
    <t>1.94 ± 0.32</t>
  </si>
  <si>
    <t>1.85 ± 0.24</t>
  </si>
  <si>
    <t>1.34 ± 0.08</t>
  </si>
  <si>
    <t>1.41 ± 0.10</t>
  </si>
  <si>
    <t>1.42 ± 0.10</t>
  </si>
  <si>
    <t>1.38 ± 0.09</t>
  </si>
  <si>
    <t>1.41 ± 0.11</t>
  </si>
  <si>
    <t>1.45 ± 0.17</t>
  </si>
  <si>
    <t>1.37 ± 0.15</t>
  </si>
  <si>
    <t>1.33 ± 0.20</t>
  </si>
  <si>
    <t>1.28 ± 0.17</t>
  </si>
  <si>
    <t>0.12 ± 0.01</t>
  </si>
  <si>
    <t>0.13 ± 0.01</t>
  </si>
  <si>
    <t>26.3 ± 2.3</t>
  </si>
  <si>
    <t>26.6 ± 2.2</t>
  </si>
  <si>
    <t>26.9 ± 2.2</t>
  </si>
  <si>
    <t>26.1 ± 1.8</t>
  </si>
  <si>
    <t>26.9 ± 2.4</t>
  </si>
  <si>
    <t>27.4 ± 3.3</t>
  </si>
  <si>
    <t>26.3 ± 3.3</t>
  </si>
  <si>
    <t>25.3 ± 4.7</t>
  </si>
  <si>
    <t>24.3 ± 3.6</t>
  </si>
  <si>
    <t>195.0 ± 7.6</t>
  </si>
  <si>
    <t>194.0 ± 7.2</t>
  </si>
  <si>
    <t>193.9 ± 5.8</t>
  </si>
  <si>
    <t>202.1 ± 7.4</t>
  </si>
  <si>
    <t>211.0 ± 7.6</t>
  </si>
  <si>
    <t>211.5 ± 7.7</t>
  </si>
  <si>
    <t>136.5 ± 6.3</t>
  </si>
  <si>
    <t>134.1 ± 6.2</t>
  </si>
  <si>
    <t>132.1 ± 6.1</t>
  </si>
  <si>
    <t>137.9 ± 7.9</t>
  </si>
  <si>
    <t>140.6 ± 7.8</t>
  </si>
  <si>
    <t>137.1 ± 7.0</t>
  </si>
  <si>
    <t>231.5 ± 6.0</t>
  </si>
  <si>
    <t>231.0 ± 6.5</t>
  </si>
  <si>
    <t>233.3 ± 5.6</t>
  </si>
  <si>
    <t>226.0 ± 6.2</t>
  </si>
  <si>
    <t>222.3 ± 6.3</t>
  </si>
  <si>
    <t>224.3 ± 6.3</t>
  </si>
  <si>
    <t>2.05 ± 0.17</t>
  </si>
  <si>
    <t>2.02 ± 0.15</t>
  </si>
  <si>
    <t>2.20 ± 0.18</t>
  </si>
  <si>
    <t>2.34 ± 0.33</t>
  </si>
  <si>
    <t>2.62 ± 0.48</t>
  </si>
  <si>
    <t>2.59 ± 0.38</t>
  </si>
  <si>
    <t>1.51 ± 0.12</t>
  </si>
  <si>
    <t>1.47 ± 0.10</t>
  </si>
  <si>
    <t>1.58 ± 0.13</t>
  </si>
  <si>
    <t>1.62 ± 0.19</t>
  </si>
  <si>
    <t>1.68 ± 0.24</t>
  </si>
  <si>
    <t>1.68 ± 0.20</t>
  </si>
  <si>
    <t>0.14 ± 0.01</t>
  </si>
  <si>
    <t>0.16 ± 0.03</t>
  </si>
  <si>
    <t>0.17 ± 0.03</t>
  </si>
  <si>
    <t>29.4 ± 2.4</t>
  </si>
  <si>
    <t>29.0 ± 2.1</t>
  </si>
  <si>
    <t>31.4 ± 2.6</t>
  </si>
  <si>
    <t>33.0 ± 4.5</t>
  </si>
  <si>
    <t>34.9 ± 6.2</t>
  </si>
  <si>
    <t>34.6 ± 5.0</t>
  </si>
  <si>
    <t>154.1 ± 6.3</t>
  </si>
  <si>
    <t>177.9 ± 7.1</t>
  </si>
  <si>
    <t>194.5 ± 8.7</t>
  </si>
  <si>
    <t>203.8 ± 10.5</t>
  </si>
  <si>
    <t>210.3 ± 11.3</t>
  </si>
  <si>
    <t>223.4 ± 14.1</t>
  </si>
  <si>
    <t>223.0 ± 12.6</t>
  </si>
  <si>
    <t>227.8 ± 12.8</t>
  </si>
  <si>
    <t>243.9 ± 14.8</t>
  </si>
  <si>
    <t>101.6 ± 4.7</t>
  </si>
  <si>
    <t>126.0 ± 7.4</t>
  </si>
  <si>
    <t>137.6 ± 8.6</t>
  </si>
  <si>
    <t>145.9 ± 10.7</t>
  </si>
  <si>
    <t>148.8 ± 10.4</t>
  </si>
  <si>
    <t>158.8 ± 14.2</t>
  </si>
  <si>
    <t>155.1 ± 11.8</t>
  </si>
  <si>
    <t>153.6 ± 11.5</t>
  </si>
  <si>
    <t>163.3 ± 12.6</t>
  </si>
  <si>
    <t>264.3 ± 3.3</t>
  </si>
  <si>
    <t>234.9 ± 8.4</t>
  </si>
  <si>
    <t>234.9 ± 9.4</t>
  </si>
  <si>
    <t>228.1 ± 10.2</t>
  </si>
  <si>
    <t>224.9 ± 9.9</t>
  </si>
  <si>
    <t>211.8 ± 10.6</t>
  </si>
  <si>
    <t>212.9 ± 10.1</t>
  </si>
  <si>
    <t>214.9 ± 9.3</t>
  </si>
  <si>
    <t>204.9 ± 9.3</t>
  </si>
  <si>
    <t>1.67 ± 0.08</t>
  </si>
  <si>
    <t>1.65 ± 0.10</t>
  </si>
  <si>
    <t>1.70 ± 0.09</t>
  </si>
  <si>
    <t>1.77 ± 0.10</t>
  </si>
  <si>
    <t>1.89 ± 0.14</t>
  </si>
  <si>
    <t>2.02 ± 0.25</t>
  </si>
  <si>
    <t>2.16 ± 0.27</t>
  </si>
  <si>
    <t>2.24 ± 0.28</t>
  </si>
  <si>
    <t>2.32 ± 0.27</t>
  </si>
  <si>
    <t>1.41 ± 0.06</t>
  </si>
  <si>
    <t>1.45 ± 0.06</t>
  </si>
  <si>
    <t>1.38 ± 0.06</t>
  </si>
  <si>
    <t>1.38 ± 0.05</t>
  </si>
  <si>
    <t>1.45 ± 0.09</t>
  </si>
  <si>
    <t>1.50 ± 0.14</t>
  </si>
  <si>
    <t>1.57 ± 0.15</t>
  </si>
  <si>
    <t>1.57 ± 0.14</t>
  </si>
  <si>
    <t>0.11 ± 0.01</t>
  </si>
  <si>
    <t>0.14 ± 0.02</t>
  </si>
  <si>
    <t>0.15 ± 0.02</t>
  </si>
  <si>
    <t>0.16 ± 0.02</t>
  </si>
  <si>
    <t>27.9 ± 1.7</t>
  </si>
  <si>
    <t>26.9 ± 1.8</t>
  </si>
  <si>
    <t>25.5 ± 1.4</t>
  </si>
  <si>
    <t>25.5 ± 1.3</t>
  </si>
  <si>
    <t>27.9 ± 3.0</t>
  </si>
  <si>
    <t>29.4 ± 3.1</t>
  </si>
  <si>
    <t>29.9 ± 3.3</t>
  </si>
  <si>
    <t>30.6 ± 3.6</t>
  </si>
  <si>
    <t>146.4 ± 6.6</t>
  </si>
  <si>
    <t>164.3 ± 5.5</t>
  </si>
  <si>
    <t>176.6 ± 8.4</t>
  </si>
  <si>
    <t>185.5 ± 9.7</t>
  </si>
  <si>
    <t>190.1 ± 8.9</t>
  </si>
  <si>
    <t>202.1 ± 12.4</t>
  </si>
  <si>
    <t>206.6 ± 11.6</t>
  </si>
  <si>
    <t>205.9 ± 11.0</t>
  </si>
  <si>
    <t>211.6 ± 12.2</t>
  </si>
  <si>
    <t>98.1 ± 5.5</t>
  </si>
  <si>
    <t>117.6 ± 6.2</t>
  </si>
  <si>
    <t>125.8 ± 9.3</t>
  </si>
  <si>
    <t>130.3 ± 10.7</t>
  </si>
  <si>
    <t>131.4 ± 10.0</t>
  </si>
  <si>
    <t>139.5 ± 13.1</t>
  </si>
  <si>
    <t>141.5 ± 12.3</t>
  </si>
  <si>
    <t>137.6 ± 10.6</t>
  </si>
  <si>
    <t>137.1 ± 10.8</t>
  </si>
  <si>
    <t>261.8 ± 7.2</t>
  </si>
  <si>
    <t>242.0 ± 5.8</t>
  </si>
  <si>
    <t>242.5 ± 6.4</t>
  </si>
  <si>
    <t>234.5 ± 6.7</t>
  </si>
  <si>
    <t>235.1 ± 6.5</t>
  </si>
  <si>
    <t>226.3 ± 7.9</t>
  </si>
  <si>
    <t>221.9 ± 7.0</t>
  </si>
  <si>
    <t>220.4 ± 8.1</t>
  </si>
  <si>
    <t>218.5 ± 7.9</t>
  </si>
  <si>
    <t>1.88 ± 0.15</t>
  </si>
  <si>
    <t>1.82 ± 0.11</t>
  </si>
  <si>
    <t>1.84 ± 0.10</t>
  </si>
  <si>
    <t>1.90 ± 0.12</t>
  </si>
  <si>
    <t>1.99 ± 0.12</t>
  </si>
  <si>
    <t>2.00 ± 0.17</t>
  </si>
  <si>
    <t>2.02 ± 0.20</t>
  </si>
  <si>
    <t>2.05 ± 0.20</t>
  </si>
  <si>
    <t>1.58 ± 0.10</t>
  </si>
  <si>
    <t>1.50 ± 0.08</t>
  </si>
  <si>
    <t>1.47 ± 0.06</t>
  </si>
  <si>
    <t>1.47 ± 0.08</t>
  </si>
  <si>
    <t>1.49 ± 0.08</t>
  </si>
  <si>
    <t>1.49 ± 0.10</t>
  </si>
  <si>
    <t>1.47 ± 0.13</t>
  </si>
  <si>
    <t>31.8 ± 3.1</t>
  </si>
  <si>
    <t>30.3 ± 2.0</t>
  </si>
  <si>
    <t>28.8 ± 1.9</t>
  </si>
  <si>
    <t>28.1 ± 1.7</t>
  </si>
  <si>
    <t>28.3 ± 1.9</t>
  </si>
  <si>
    <t>28.9 ± 1.9</t>
  </si>
  <si>
    <t>29.0 ± 2.7</t>
  </si>
  <si>
    <t>29.1 ± 3.1</t>
  </si>
  <si>
    <t>29.1 ± 3.2</t>
  </si>
  <si>
    <t>31.6 ppm target mouse subject numbers</t>
  </si>
  <si>
    <t>10 ppm target mouse subject numbers</t>
  </si>
  <si>
    <t>316 ppm target mouse subject numbers</t>
  </si>
  <si>
    <t>100 ppm target mouse subject numbers</t>
  </si>
  <si>
    <t>group data</t>
  </si>
  <si>
    <t>23*</t>
  </si>
  <si>
    <t>*Subject 23 chamber leak first hour - data not included</t>
  </si>
  <si>
    <t>154.9 ± 2.5</t>
  </si>
  <si>
    <t>178.4 ± 6.5</t>
  </si>
  <si>
    <t>190.4 ± 7.9</t>
  </si>
  <si>
    <t>100.4 ± 2.1</t>
  </si>
  <si>
    <t>125.3 ± 5.5</t>
  </si>
  <si>
    <t>135.6 ± 7.6</t>
  </si>
  <si>
    <t>272.1 ± 3.4</t>
  </si>
  <si>
    <t>241.3 ± 7.3</t>
  </si>
  <si>
    <t>237.3 ± 6.5</t>
  </si>
  <si>
    <t>1.90 ± 0.20</t>
  </si>
  <si>
    <t>1.80 ± 0.10</t>
  </si>
  <si>
    <t>2.00 ± 0.20</t>
  </si>
  <si>
    <t>1.50 ± 0.10</t>
  </si>
  <si>
    <t>1.60 ± 0.10</t>
  </si>
  <si>
    <t>0.10 ± 0.00</t>
  </si>
  <si>
    <t>30.7 ± 3.1</t>
  </si>
  <si>
    <t>28.7 ± 2.1</t>
  </si>
  <si>
    <t>30.1 ± 2.5</t>
  </si>
  <si>
    <r>
      <t>106.3 ± 2.0</t>
    </r>
    <r>
      <rPr>
        <i/>
        <vertAlign val="superscript"/>
        <sz val="11"/>
        <color theme="1"/>
        <rFont val="Calibri"/>
        <family val="2"/>
        <scheme val="minor"/>
      </rPr>
      <t>ab</t>
    </r>
  </si>
  <si>
    <r>
      <t>107.0 ± 1.8</t>
    </r>
    <r>
      <rPr>
        <i/>
        <vertAlign val="superscript"/>
        <sz val="11"/>
        <color theme="1"/>
        <rFont val="Calibri"/>
        <family val="2"/>
        <scheme val="minor"/>
      </rPr>
      <t>b</t>
    </r>
  </si>
  <si>
    <r>
      <t>107.4 ± 3.0</t>
    </r>
    <r>
      <rPr>
        <i/>
        <vertAlign val="superscript"/>
        <sz val="11"/>
        <color theme="1"/>
        <rFont val="Calibri"/>
        <family val="2"/>
        <scheme val="minor"/>
      </rPr>
      <t>a</t>
    </r>
  </si>
  <si>
    <r>
      <t>2.59 ± 0.38</t>
    </r>
    <r>
      <rPr>
        <i/>
        <vertAlign val="superscript"/>
        <sz val="11"/>
        <color theme="1"/>
        <rFont val="Calibri"/>
        <family val="2"/>
        <scheme val="minor"/>
      </rPr>
      <t>a</t>
    </r>
  </si>
  <si>
    <r>
      <rPr>
        <b/>
        <sz val="11"/>
        <color theme="1"/>
        <rFont val="Calibri"/>
        <family val="2"/>
      </rPr>
      <t>Significance symbols added</t>
    </r>
    <r>
      <rPr>
        <sz val="11"/>
        <color theme="1"/>
        <rFont val="Calibri"/>
        <family val="2"/>
      </rPr>
      <t xml:space="preserve">: </t>
    </r>
    <r>
      <rPr>
        <i/>
        <sz val="11"/>
        <color theme="1"/>
        <rFont val="Calibri"/>
        <family val="2"/>
      </rPr>
      <t>italics</t>
    </r>
    <r>
      <rPr>
        <sz val="11"/>
        <color theme="1"/>
        <rFont val="Calibri"/>
        <family val="2"/>
      </rPr>
      <t xml:space="preserve">: vs. air control baseline. Group differences: </t>
    </r>
    <r>
      <rPr>
        <vertAlign val="superscript"/>
        <sz val="11"/>
        <color theme="1"/>
        <rFont val="Calibri"/>
        <family val="2"/>
      </rPr>
      <t>a</t>
    </r>
    <r>
      <rPr>
        <sz val="11"/>
        <color theme="1"/>
        <rFont val="Calibri"/>
        <family val="2"/>
      </rPr>
      <t xml:space="preserve">vs. 10 ppm target; </t>
    </r>
    <r>
      <rPr>
        <vertAlign val="superscript"/>
        <sz val="11"/>
        <color theme="1"/>
        <rFont val="Calibri"/>
        <family val="2"/>
      </rPr>
      <t>b</t>
    </r>
    <r>
      <rPr>
        <sz val="11"/>
        <color theme="1"/>
        <rFont val="Calibri"/>
        <family val="2"/>
      </rPr>
      <t xml:space="preserve">vs. 31.6 ppm target; </t>
    </r>
    <r>
      <rPr>
        <vertAlign val="superscript"/>
        <sz val="11"/>
        <color theme="1"/>
        <rFont val="Calibri"/>
        <family val="2"/>
      </rPr>
      <t>c</t>
    </r>
    <r>
      <rPr>
        <sz val="11"/>
        <color theme="1"/>
        <rFont val="Calibri"/>
        <family val="2"/>
      </rPr>
      <t>vs. 100 ppm target. This is used in SI Table 1</t>
    </r>
  </si>
  <si>
    <t>From individual data tab</t>
  </si>
  <si>
    <t>For each BTEX exposure target, data show averages of parameters for air baselines and each half-hour of exposure for 8 individual mice in columns (e.g. columns B-I), followed by group averages and SEM in columns (e.g. columns J, L).</t>
  </si>
  <si>
    <t>Group averages for respiratory parameters used in Supplemental Information Table S1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</si>
</sst>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0.0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</font>
    <font>
      <sz val="10"/>
      <name val="Arial"/>
      <family val="2"/>
    </font>
    <font>
      <sz val="11"/>
      <name val="Calibri"/>
      <family val="2"/>
    </font>
    <font>
      <sz val="10"/>
      <name val="Calibri"/>
      <family val="2"/>
    </font>
    <font>
      <b/>
      <sz val="11"/>
      <color theme="1"/>
      <name val="Calibri"/>
      <family val="2"/>
    </font>
    <font>
      <vertAlign val="superscript"/>
      <sz val="11"/>
      <color theme="1"/>
      <name val="Calibri"/>
      <family val="2"/>
    </font>
    <font>
      <i/>
      <sz val="11"/>
      <color theme="1"/>
      <name val="Calibri"/>
      <family val="2"/>
      <scheme val="minor"/>
    </font>
    <font>
      <i/>
      <sz val="11"/>
      <color theme="1"/>
      <name val="Calibri"/>
      <family val="2"/>
    </font>
    <font>
      <sz val="11"/>
      <color rgb="FF7030A0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theme="5" tint="-0.499984740745262"/>
      <name val="Calibri"/>
      <family val="2"/>
      <scheme val="minor"/>
    </font>
    <font>
      <sz val="10"/>
      <color rgb="FF7030A0"/>
      <name val="Arial"/>
      <family val="2"/>
    </font>
    <font>
      <sz val="10"/>
      <color rgb="FF7030A0"/>
      <name val="Aptos Narrow"/>
      <family val="2"/>
    </font>
    <font>
      <sz val="10"/>
      <color rgb="FF0070C0"/>
      <name val="Arial"/>
      <family val="2"/>
    </font>
    <font>
      <sz val="10"/>
      <color theme="5" tint="-0.499984740745262"/>
      <name val="Arial"/>
      <family val="2"/>
    </font>
    <font>
      <i/>
      <vertAlign val="superscript"/>
      <sz val="11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AF2D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dashDotDot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5">
    <xf numFmtId="0" fontId="0" fillId="0" borderId="0" xfId="0"/>
    <xf numFmtId="0" fontId="18" fillId="0" borderId="0" xfId="0" applyFont="1"/>
    <xf numFmtId="0" fontId="0" fillId="0" borderId="0" xfId="0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165" fontId="21" fillId="0" borderId="10" xfId="0" applyNumberFormat="1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6" fillId="0" borderId="11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3" fillId="0" borderId="10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0" fillId="0" borderId="0" xfId="0" applyFont="1"/>
    <xf numFmtId="165" fontId="19" fillId="0" borderId="0" xfId="0" applyNumberFormat="1" applyFont="1" applyAlignment="1">
      <alignment horizontal="left"/>
    </xf>
    <xf numFmtId="2" fontId="19" fillId="0" borderId="0" xfId="0" applyNumberFormat="1" applyFont="1" applyAlignment="1">
      <alignment horizontal="left"/>
    </xf>
    <xf numFmtId="0" fontId="28" fillId="0" borderId="0" xfId="0" applyFont="1"/>
    <xf numFmtId="0" fontId="29" fillId="0" borderId="0" xfId="0" applyFont="1" applyAlignment="1">
      <alignment horizontal="center"/>
    </xf>
    <xf numFmtId="0" fontId="30" fillId="0" borderId="0" xfId="0" applyFont="1" applyAlignment="1">
      <alignment horizontal="center"/>
    </xf>
    <xf numFmtId="165" fontId="31" fillId="0" borderId="0" xfId="0" applyNumberFormat="1" applyFont="1"/>
    <xf numFmtId="165" fontId="32" fillId="0" borderId="0" xfId="0" applyNumberFormat="1" applyFont="1"/>
    <xf numFmtId="165" fontId="33" fillId="0" borderId="0" xfId="0" applyNumberFormat="1" applyFont="1" applyAlignment="1">
      <alignment horizontal="center"/>
    </xf>
    <xf numFmtId="165" fontId="34" fillId="0" borderId="0" xfId="0" applyNumberFormat="1" applyFont="1" applyAlignment="1">
      <alignment horizontal="center"/>
    </xf>
    <xf numFmtId="2" fontId="31" fillId="0" borderId="0" xfId="0" applyNumberFormat="1" applyFont="1"/>
    <xf numFmtId="0" fontId="0" fillId="0" borderId="0" xfId="0" applyAlignment="1">
      <alignment horizontal="center"/>
    </xf>
    <xf numFmtId="0" fontId="14" fillId="0" borderId="0" xfId="0" applyFont="1"/>
    <xf numFmtId="0" fontId="0" fillId="0" borderId="0" xfId="0" applyAlignment="1">
      <alignment horizontal="right"/>
    </xf>
    <xf numFmtId="2" fontId="32" fillId="0" borderId="0" xfId="0" applyNumberFormat="1" applyFont="1"/>
    <xf numFmtId="0" fontId="0" fillId="0" borderId="11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30" fillId="0" borderId="0" xfId="0" applyFont="1" applyAlignment="1">
      <alignment horizontal="center"/>
    </xf>
    <xf numFmtId="0" fontId="26" fillId="33" borderId="0" xfId="0" applyFont="1" applyFill="1" applyAlignment="1">
      <alignment horizontal="center"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DAF2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D9C6F4-2CB1-436A-93A7-C96AEB15770A}">
  <dimension ref="A1:BA91"/>
  <sheetViews>
    <sheetView workbookViewId="0">
      <pane xSplit="1" ySplit="2" topLeftCell="AD3" activePane="bottomRight" state="frozen"/>
      <selection pane="topRight" activeCell="B1" sqref="B1"/>
      <selection pane="bottomLeft" activeCell="A3" sqref="A3"/>
      <selection pane="bottomRight" activeCell="AO7" sqref="AO7"/>
    </sheetView>
  </sheetViews>
  <sheetFormatPr defaultRowHeight="14.4" x14ac:dyDescent="0.3"/>
  <cols>
    <col min="1" max="1" width="8.88671875" style="16"/>
    <col min="10" max="10" width="5.5546875" style="19" bestFit="1" customWidth="1"/>
    <col min="11" max="11" width="2.6640625" style="19" bestFit="1" customWidth="1"/>
    <col min="12" max="12" width="4.5546875" style="19" bestFit="1" customWidth="1"/>
    <col min="13" max="13" width="11.21875" style="20" bestFit="1" customWidth="1"/>
    <col min="14" max="14" width="11.21875" style="21" bestFit="1" customWidth="1"/>
    <col min="23" max="23" width="5.5546875" style="19" bestFit="1" customWidth="1"/>
    <col min="24" max="24" width="2.6640625" style="19" bestFit="1" customWidth="1"/>
    <col min="25" max="25" width="4.5546875" style="19" bestFit="1" customWidth="1"/>
    <col min="26" max="26" width="10.21875" style="20" bestFit="1" customWidth="1"/>
    <col min="27" max="27" width="11.21875" style="21" bestFit="1" customWidth="1"/>
    <col min="36" max="36" width="5.5546875" style="19" bestFit="1" customWidth="1"/>
    <col min="37" max="37" width="2.6640625" style="19" bestFit="1" customWidth="1"/>
    <col min="38" max="38" width="4.5546875" style="19" bestFit="1" customWidth="1"/>
    <col min="39" max="39" width="11.21875" style="20" bestFit="1" customWidth="1"/>
    <col min="40" max="40" width="11.21875" style="21" bestFit="1" customWidth="1"/>
    <col min="49" max="49" width="5.5546875" style="19" bestFit="1" customWidth="1"/>
    <col min="50" max="50" width="2.6640625" style="19" bestFit="1" customWidth="1"/>
    <col min="51" max="51" width="4.5546875" style="19" bestFit="1" customWidth="1"/>
    <col min="52" max="52" width="11.21875" style="20" bestFit="1" customWidth="1"/>
    <col min="53" max="53" width="11.21875" style="21" bestFit="1" customWidth="1"/>
  </cols>
  <sheetData>
    <row r="1" spans="1:53" x14ac:dyDescent="0.3">
      <c r="A1" t="s">
        <v>299</v>
      </c>
    </row>
    <row r="2" spans="1:53" x14ac:dyDescent="0.3">
      <c r="A2"/>
      <c r="B2" s="27" t="s">
        <v>269</v>
      </c>
      <c r="C2" s="27"/>
      <c r="D2" s="27"/>
      <c r="E2" s="27"/>
      <c r="F2" s="27"/>
      <c r="G2" s="27"/>
      <c r="H2" s="27"/>
      <c r="I2" s="27"/>
      <c r="O2" s="27" t="s">
        <v>268</v>
      </c>
      <c r="P2" s="27"/>
      <c r="Q2" s="27"/>
      <c r="R2" s="27"/>
      <c r="S2" s="27"/>
      <c r="T2" s="27"/>
      <c r="U2" s="27"/>
      <c r="V2" s="27"/>
      <c r="AB2" s="27" t="s">
        <v>271</v>
      </c>
      <c r="AC2" s="27"/>
      <c r="AD2" s="27"/>
      <c r="AE2" s="27"/>
      <c r="AF2" s="27"/>
      <c r="AG2" s="27"/>
      <c r="AH2" s="27"/>
      <c r="AI2" s="27"/>
      <c r="AO2" s="27" t="s">
        <v>270</v>
      </c>
      <c r="AP2" s="27"/>
      <c r="AQ2" s="27"/>
      <c r="AR2" s="27"/>
      <c r="AS2" s="27"/>
      <c r="AT2" s="27"/>
      <c r="AU2" s="27"/>
      <c r="AV2" s="27"/>
    </row>
    <row r="3" spans="1:53" x14ac:dyDescent="0.3">
      <c r="A3" s="16" t="s">
        <v>1</v>
      </c>
      <c r="B3">
        <v>9</v>
      </c>
      <c r="C3">
        <v>10</v>
      </c>
      <c r="D3">
        <v>11</v>
      </c>
      <c r="E3">
        <v>12</v>
      </c>
      <c r="F3">
        <v>13</v>
      </c>
      <c r="G3">
        <v>14</v>
      </c>
      <c r="H3">
        <v>15</v>
      </c>
      <c r="I3">
        <v>16</v>
      </c>
      <c r="N3" s="21" t="s">
        <v>272</v>
      </c>
      <c r="O3">
        <v>17</v>
      </c>
      <c r="P3">
        <v>18</v>
      </c>
      <c r="Q3">
        <v>19</v>
      </c>
      <c r="R3">
        <v>20</v>
      </c>
      <c r="S3">
        <v>21</v>
      </c>
      <c r="T3">
        <v>22</v>
      </c>
      <c r="U3" s="29" t="s">
        <v>273</v>
      </c>
      <c r="V3">
        <v>24</v>
      </c>
      <c r="AA3" s="21" t="s">
        <v>272</v>
      </c>
      <c r="AB3">
        <v>25</v>
      </c>
      <c r="AC3">
        <v>26</v>
      </c>
      <c r="AD3">
        <v>27</v>
      </c>
      <c r="AE3">
        <v>28</v>
      </c>
      <c r="AF3">
        <v>29</v>
      </c>
      <c r="AG3">
        <v>30</v>
      </c>
      <c r="AH3">
        <v>31</v>
      </c>
      <c r="AI3">
        <v>32</v>
      </c>
      <c r="AN3" s="21" t="s">
        <v>272</v>
      </c>
      <c r="AO3">
        <v>33</v>
      </c>
      <c r="AP3">
        <v>34</v>
      </c>
      <c r="AQ3">
        <v>35</v>
      </c>
      <c r="AR3">
        <v>36</v>
      </c>
      <c r="AS3">
        <v>37</v>
      </c>
      <c r="AT3">
        <v>38</v>
      </c>
      <c r="AU3">
        <v>39</v>
      </c>
      <c r="AV3">
        <v>40</v>
      </c>
      <c r="BA3" s="21" t="s">
        <v>272</v>
      </c>
    </row>
    <row r="4" spans="1:53" x14ac:dyDescent="0.3">
      <c r="A4" s="17" t="s">
        <v>0</v>
      </c>
      <c r="B4">
        <v>94</v>
      </c>
      <c r="C4">
        <v>101</v>
      </c>
      <c r="D4">
        <v>90</v>
      </c>
      <c r="E4">
        <v>96</v>
      </c>
      <c r="F4">
        <v>96</v>
      </c>
      <c r="G4">
        <v>100</v>
      </c>
      <c r="H4">
        <v>96</v>
      </c>
      <c r="I4">
        <v>94</v>
      </c>
      <c r="J4" s="22">
        <f>ROUND(AVERAGE(B4:I4),1)</f>
        <v>95.9</v>
      </c>
      <c r="K4" s="23" t="s">
        <v>64</v>
      </c>
      <c r="L4" s="22">
        <f>ROUND((STDEV(B4:I4)/SQRT(8)),1)</f>
        <v>1.2</v>
      </c>
      <c r="M4" s="24" t="str">
        <f>_xlfn.CONCAT(TEXT(J4,"0.0"),K4,TEXT(L4,"0.0"))</f>
        <v>95.9 ± 1.2</v>
      </c>
      <c r="N4" s="25" t="s">
        <v>11</v>
      </c>
      <c r="O4">
        <v>89</v>
      </c>
      <c r="P4">
        <v>103</v>
      </c>
      <c r="Q4">
        <v>92</v>
      </c>
      <c r="R4">
        <v>89</v>
      </c>
      <c r="S4">
        <v>99</v>
      </c>
      <c r="T4">
        <v>93</v>
      </c>
      <c r="U4" s="1">
        <v>32</v>
      </c>
      <c r="V4">
        <v>92</v>
      </c>
      <c r="W4" s="22">
        <f>ROUND(AVERAGE(O4:T4,V4),1)</f>
        <v>93.9</v>
      </c>
      <c r="X4" s="23" t="s">
        <v>64</v>
      </c>
      <c r="Y4" s="22">
        <f>ROUND((STDEV(O4:T4,V4)/SQRT(7)),1)</f>
        <v>2</v>
      </c>
      <c r="Z4" s="24" t="str">
        <f>_xlfn.CONCAT(TEXT(W4,"0.0"),X4,TEXT(Y4,"0.0"))</f>
        <v>93.9 ± 2.0</v>
      </c>
      <c r="AA4" s="25" t="s">
        <v>40</v>
      </c>
      <c r="AB4">
        <v>93</v>
      </c>
      <c r="AC4">
        <v>92</v>
      </c>
      <c r="AD4">
        <v>104</v>
      </c>
      <c r="AE4">
        <v>102</v>
      </c>
      <c r="AF4">
        <v>106</v>
      </c>
      <c r="AG4">
        <v>97</v>
      </c>
      <c r="AH4">
        <v>95</v>
      </c>
      <c r="AI4">
        <v>99</v>
      </c>
      <c r="AJ4" s="22">
        <f>ROUND(AVERAGE(AB4:AI4),1)</f>
        <v>98.5</v>
      </c>
      <c r="AK4" s="23" t="s">
        <v>64</v>
      </c>
      <c r="AL4" s="22">
        <f>ROUND((STDEV(AB4:AI4)/SQRT(8)),1)</f>
        <v>1.8</v>
      </c>
      <c r="AM4" s="24" t="str">
        <f>_xlfn.CONCAT(TEXT(AJ4,"0.0"),AK4,TEXT(AL4,"0.0"))</f>
        <v>98.5 ± 1.8</v>
      </c>
      <c r="AN4" s="25" t="s">
        <v>12</v>
      </c>
      <c r="AO4">
        <v>92</v>
      </c>
      <c r="AP4">
        <v>102</v>
      </c>
      <c r="AQ4">
        <v>84</v>
      </c>
      <c r="AR4">
        <v>106</v>
      </c>
      <c r="AS4">
        <v>87</v>
      </c>
      <c r="AT4">
        <v>92</v>
      </c>
      <c r="AU4">
        <v>108</v>
      </c>
      <c r="AV4">
        <v>102</v>
      </c>
      <c r="AW4" s="22">
        <f>ROUND(AVERAGE(AO4:AV4),1)</f>
        <v>96.6</v>
      </c>
      <c r="AX4" s="23" t="s">
        <v>64</v>
      </c>
      <c r="AY4" s="22">
        <f>ROUND((STDEV(AO4:AV4)/SQRT(8)),1)</f>
        <v>3.2</v>
      </c>
      <c r="AZ4" s="24" t="str">
        <f>_xlfn.CONCAT(TEXT(AW4,"0.0"),AX4,TEXT(AY4,"0.0"))</f>
        <v>96.6 ± 3.2</v>
      </c>
      <c r="BA4" s="25" t="s">
        <v>13</v>
      </c>
    </row>
    <row r="5" spans="1:53" x14ac:dyDescent="0.3">
      <c r="A5" s="17">
        <v>0.5</v>
      </c>
      <c r="B5">
        <v>98</v>
      </c>
      <c r="C5">
        <v>103</v>
      </c>
      <c r="D5">
        <v>88</v>
      </c>
      <c r="E5">
        <v>95</v>
      </c>
      <c r="F5">
        <v>97</v>
      </c>
      <c r="G5">
        <v>102</v>
      </c>
      <c r="H5">
        <v>92</v>
      </c>
      <c r="I5">
        <v>99</v>
      </c>
      <c r="J5" s="22">
        <f t="shared" ref="J5:J12" si="0">ROUND(AVERAGE(B5:I5),1)</f>
        <v>96.8</v>
      </c>
      <c r="K5" s="23" t="s">
        <v>64</v>
      </c>
      <c r="L5" s="22">
        <f t="shared" ref="L5:L12" si="1">ROUND((STDEV(B5:I5)/SQRT(8)),1)</f>
        <v>1.8</v>
      </c>
      <c r="M5" s="24" t="str">
        <f t="shared" ref="M5:M12" si="2">_xlfn.CONCAT(TEXT(J5,"0.0"),K5,TEXT(L5,"0.0"))</f>
        <v>96.8 ± 1.8</v>
      </c>
      <c r="N5" s="25" t="s">
        <v>14</v>
      </c>
      <c r="O5">
        <v>95</v>
      </c>
      <c r="P5">
        <v>119</v>
      </c>
      <c r="Q5">
        <v>102</v>
      </c>
      <c r="R5">
        <v>97</v>
      </c>
      <c r="S5">
        <v>102</v>
      </c>
      <c r="T5">
        <v>103</v>
      </c>
      <c r="U5" s="1">
        <v>28</v>
      </c>
      <c r="V5">
        <v>94</v>
      </c>
      <c r="W5" s="22">
        <f t="shared" ref="W5:W6" si="3">ROUND(AVERAGE(O5:T5,V5),1)</f>
        <v>101.7</v>
      </c>
      <c r="X5" s="23" t="s">
        <v>64</v>
      </c>
      <c r="Y5" s="22">
        <f t="shared" ref="Y5:Y6" si="4">ROUND((STDEV(O5:T5,V5)/SQRT(7)),1)</f>
        <v>3.2</v>
      </c>
      <c r="Z5" s="24" t="str">
        <f t="shared" ref="Z5:Z12" si="5">_xlfn.CONCAT(TEXT(W5,"0.0"),X5,TEXT(Y5,"0.0"))</f>
        <v>101.7 ± 3.2</v>
      </c>
      <c r="AA5" s="25" t="s">
        <v>15</v>
      </c>
      <c r="AB5">
        <v>118</v>
      </c>
      <c r="AC5">
        <v>94</v>
      </c>
      <c r="AD5">
        <v>118</v>
      </c>
      <c r="AE5">
        <v>109</v>
      </c>
      <c r="AF5">
        <v>112</v>
      </c>
      <c r="AG5">
        <v>103</v>
      </c>
      <c r="AH5">
        <v>99</v>
      </c>
      <c r="AI5">
        <v>106</v>
      </c>
      <c r="AJ5" s="22">
        <f t="shared" ref="AJ5:AJ12" si="6">ROUND(AVERAGE(AB5:AI5),1)</f>
        <v>107.4</v>
      </c>
      <c r="AK5" s="23" t="s">
        <v>64</v>
      </c>
      <c r="AL5" s="22">
        <f t="shared" ref="AL5:AL12" si="7">ROUND((STDEV(AB5:AI5)/SQRT(8)),1)</f>
        <v>3</v>
      </c>
      <c r="AM5" s="24" t="str">
        <f t="shared" ref="AM5:AM12" si="8">_xlfn.CONCAT(TEXT(AJ5,"0.0"),AK5,TEXT(AL5,"0.0"))</f>
        <v>107.4 ± 3.0</v>
      </c>
      <c r="AN5" s="25" t="s">
        <v>43</v>
      </c>
      <c r="AO5">
        <v>99</v>
      </c>
      <c r="AP5">
        <v>110</v>
      </c>
      <c r="AQ5">
        <v>99</v>
      </c>
      <c r="AR5">
        <v>110</v>
      </c>
      <c r="AS5">
        <v>94</v>
      </c>
      <c r="AT5">
        <v>99</v>
      </c>
      <c r="AU5">
        <v>114</v>
      </c>
      <c r="AV5">
        <v>107</v>
      </c>
      <c r="AW5" s="22">
        <f t="shared" ref="AW5:AW12" si="9">ROUND(AVERAGE(AO5:AV5),1)</f>
        <v>104</v>
      </c>
      <c r="AX5" s="23" t="s">
        <v>64</v>
      </c>
      <c r="AY5" s="22">
        <f t="shared" ref="AY5:AY12" si="10">ROUND((STDEV(AO5:AV5)/SQRT(8)),1)</f>
        <v>2.5</v>
      </c>
      <c r="AZ5" s="24" t="str">
        <f t="shared" ref="AZ5:AZ12" si="11">_xlfn.CONCAT(TEXT(AW5,"0.0"),AX5,TEXT(AY5,"0.0"))</f>
        <v>104.0 ± 2.5</v>
      </c>
      <c r="BA5" s="25" t="s">
        <v>47</v>
      </c>
    </row>
    <row r="6" spans="1:53" x14ac:dyDescent="0.3">
      <c r="A6" s="17">
        <v>1</v>
      </c>
      <c r="B6">
        <v>97</v>
      </c>
      <c r="C6">
        <v>97</v>
      </c>
      <c r="D6">
        <v>87</v>
      </c>
      <c r="E6">
        <v>94</v>
      </c>
      <c r="F6">
        <v>98</v>
      </c>
      <c r="G6">
        <v>103</v>
      </c>
      <c r="H6">
        <v>91</v>
      </c>
      <c r="I6">
        <v>100</v>
      </c>
      <c r="J6" s="22">
        <f t="shared" si="0"/>
        <v>95.9</v>
      </c>
      <c r="K6" s="23" t="s">
        <v>64</v>
      </c>
      <c r="L6" s="22">
        <f t="shared" si="1"/>
        <v>1.8</v>
      </c>
      <c r="M6" s="24" t="str">
        <f t="shared" si="2"/>
        <v>95.9 ± 1.8</v>
      </c>
      <c r="N6" s="25" t="s">
        <v>16</v>
      </c>
      <c r="O6">
        <v>92</v>
      </c>
      <c r="P6">
        <v>113</v>
      </c>
      <c r="Q6">
        <v>94</v>
      </c>
      <c r="R6">
        <v>91</v>
      </c>
      <c r="S6">
        <v>106</v>
      </c>
      <c r="T6">
        <v>100</v>
      </c>
      <c r="U6" s="1">
        <v>49</v>
      </c>
      <c r="V6">
        <v>89</v>
      </c>
      <c r="W6" s="22">
        <f t="shared" si="3"/>
        <v>97.9</v>
      </c>
      <c r="X6" s="23" t="s">
        <v>64</v>
      </c>
      <c r="Y6" s="22">
        <f t="shared" si="4"/>
        <v>3.4</v>
      </c>
      <c r="Z6" s="24" t="str">
        <f t="shared" si="5"/>
        <v>97.9 ± 3.4</v>
      </c>
      <c r="AA6" s="25" t="s">
        <v>17</v>
      </c>
      <c r="AB6">
        <v>102</v>
      </c>
      <c r="AC6">
        <v>91</v>
      </c>
      <c r="AD6">
        <v>114</v>
      </c>
      <c r="AE6">
        <v>107</v>
      </c>
      <c r="AF6">
        <v>106</v>
      </c>
      <c r="AG6">
        <v>93</v>
      </c>
      <c r="AH6">
        <v>100</v>
      </c>
      <c r="AI6">
        <v>99</v>
      </c>
      <c r="AJ6" s="22">
        <f t="shared" si="6"/>
        <v>101.5</v>
      </c>
      <c r="AK6" s="23" t="s">
        <v>64</v>
      </c>
      <c r="AL6" s="22">
        <f t="shared" si="7"/>
        <v>2.7</v>
      </c>
      <c r="AM6" s="24" t="str">
        <f t="shared" si="8"/>
        <v>101.5 ± 2.7</v>
      </c>
      <c r="AN6" s="25" t="s">
        <v>18</v>
      </c>
      <c r="AO6">
        <v>97</v>
      </c>
      <c r="AP6">
        <v>104</v>
      </c>
      <c r="AQ6">
        <v>96</v>
      </c>
      <c r="AR6">
        <v>101</v>
      </c>
      <c r="AS6">
        <v>89</v>
      </c>
      <c r="AT6">
        <v>96</v>
      </c>
      <c r="AU6">
        <v>111</v>
      </c>
      <c r="AV6">
        <v>104</v>
      </c>
      <c r="AW6" s="22">
        <f t="shared" si="9"/>
        <v>99.8</v>
      </c>
      <c r="AX6" s="23" t="s">
        <v>64</v>
      </c>
      <c r="AY6" s="22">
        <f t="shared" si="10"/>
        <v>2.4</v>
      </c>
      <c r="AZ6" s="24" t="str">
        <f t="shared" si="11"/>
        <v>99.8 ± 2.4</v>
      </c>
      <c r="BA6" s="25" t="s">
        <v>19</v>
      </c>
    </row>
    <row r="7" spans="1:53" x14ac:dyDescent="0.3">
      <c r="A7" s="17">
        <v>1.5</v>
      </c>
      <c r="B7">
        <v>99</v>
      </c>
      <c r="C7">
        <v>100</v>
      </c>
      <c r="D7">
        <v>88</v>
      </c>
      <c r="E7">
        <v>92</v>
      </c>
      <c r="F7">
        <v>96</v>
      </c>
      <c r="G7">
        <v>101</v>
      </c>
      <c r="H7">
        <v>98</v>
      </c>
      <c r="I7">
        <v>101</v>
      </c>
      <c r="J7" s="22">
        <f t="shared" si="0"/>
        <v>96.9</v>
      </c>
      <c r="K7" s="23" t="s">
        <v>64</v>
      </c>
      <c r="L7" s="22">
        <f t="shared" si="1"/>
        <v>1.7</v>
      </c>
      <c r="M7" s="24" t="str">
        <f t="shared" si="2"/>
        <v>96.9 ± 1.7</v>
      </c>
      <c r="N7" s="25" t="s">
        <v>20</v>
      </c>
      <c r="O7">
        <v>92</v>
      </c>
      <c r="P7">
        <v>109</v>
      </c>
      <c r="Q7">
        <v>100</v>
      </c>
      <c r="R7">
        <v>88</v>
      </c>
      <c r="S7">
        <v>97</v>
      </c>
      <c r="T7">
        <v>103</v>
      </c>
      <c r="U7">
        <v>91</v>
      </c>
      <c r="V7">
        <v>87</v>
      </c>
      <c r="W7" s="22">
        <f t="shared" ref="W5:W12" si="12">ROUND(AVERAGE(O7:V7),1)</f>
        <v>95.9</v>
      </c>
      <c r="X7" s="23" t="s">
        <v>64</v>
      </c>
      <c r="Y7" s="22">
        <f t="shared" ref="Y5:Y12" si="13">ROUND((STDEV(O7:V7)/SQRT(8)),1)</f>
        <v>2.7</v>
      </c>
      <c r="Z7" s="24" t="str">
        <f t="shared" si="5"/>
        <v>95.9 ± 2.7</v>
      </c>
      <c r="AA7" s="25" t="s">
        <v>21</v>
      </c>
      <c r="AB7">
        <v>104</v>
      </c>
      <c r="AC7">
        <v>92</v>
      </c>
      <c r="AD7">
        <v>111</v>
      </c>
      <c r="AE7">
        <v>105</v>
      </c>
      <c r="AF7">
        <v>107</v>
      </c>
      <c r="AG7">
        <v>91</v>
      </c>
      <c r="AH7">
        <v>97</v>
      </c>
      <c r="AI7">
        <v>96</v>
      </c>
      <c r="AJ7" s="22">
        <f t="shared" si="6"/>
        <v>100.4</v>
      </c>
      <c r="AK7" s="23" t="s">
        <v>64</v>
      </c>
      <c r="AL7" s="22">
        <f t="shared" si="7"/>
        <v>2.6</v>
      </c>
      <c r="AM7" s="24" t="str">
        <f t="shared" si="8"/>
        <v>100.4 ± 2.6</v>
      </c>
      <c r="AN7" s="25" t="s">
        <v>22</v>
      </c>
      <c r="AO7">
        <v>101</v>
      </c>
      <c r="AP7">
        <v>105</v>
      </c>
      <c r="AQ7">
        <v>95</v>
      </c>
      <c r="AR7">
        <v>97</v>
      </c>
      <c r="AS7">
        <v>91</v>
      </c>
      <c r="AT7">
        <v>96</v>
      </c>
      <c r="AU7">
        <v>104</v>
      </c>
      <c r="AV7">
        <v>109</v>
      </c>
      <c r="AW7" s="22">
        <f t="shared" si="9"/>
        <v>99.8</v>
      </c>
      <c r="AX7" s="23" t="s">
        <v>64</v>
      </c>
      <c r="AY7" s="22">
        <f t="shared" si="10"/>
        <v>2.1</v>
      </c>
      <c r="AZ7" s="24" t="str">
        <f t="shared" si="11"/>
        <v>99.8 ± 2.1</v>
      </c>
      <c r="BA7" s="25" t="s">
        <v>23</v>
      </c>
    </row>
    <row r="8" spans="1:53" x14ac:dyDescent="0.3">
      <c r="A8" s="17">
        <v>2</v>
      </c>
      <c r="B8">
        <v>99</v>
      </c>
      <c r="C8">
        <v>97</v>
      </c>
      <c r="D8">
        <v>84</v>
      </c>
      <c r="E8">
        <v>92</v>
      </c>
      <c r="F8">
        <v>104</v>
      </c>
      <c r="G8">
        <v>98</v>
      </c>
      <c r="H8">
        <v>97</v>
      </c>
      <c r="I8">
        <v>103</v>
      </c>
      <c r="J8" s="22">
        <f t="shared" si="0"/>
        <v>96.8</v>
      </c>
      <c r="K8" s="23" t="s">
        <v>64</v>
      </c>
      <c r="L8" s="22">
        <f t="shared" si="1"/>
        <v>2.2999999999999998</v>
      </c>
      <c r="M8" s="24" t="str">
        <f t="shared" si="2"/>
        <v>96.8 ± 2.3</v>
      </c>
      <c r="N8" s="25" t="s">
        <v>24</v>
      </c>
      <c r="O8">
        <v>91</v>
      </c>
      <c r="P8">
        <v>111</v>
      </c>
      <c r="Q8">
        <v>98</v>
      </c>
      <c r="R8">
        <v>84</v>
      </c>
      <c r="S8">
        <v>100</v>
      </c>
      <c r="T8">
        <v>102</v>
      </c>
      <c r="U8">
        <v>97</v>
      </c>
      <c r="V8">
        <v>89</v>
      </c>
      <c r="W8" s="22">
        <f t="shared" si="12"/>
        <v>96.5</v>
      </c>
      <c r="X8" s="23" t="s">
        <v>64</v>
      </c>
      <c r="Y8" s="22">
        <f t="shared" si="13"/>
        <v>3</v>
      </c>
      <c r="Z8" s="24" t="str">
        <f t="shared" si="5"/>
        <v>96.5 ± 3.0</v>
      </c>
      <c r="AA8" s="25" t="s">
        <v>41</v>
      </c>
      <c r="AB8">
        <v>108</v>
      </c>
      <c r="AC8">
        <v>94</v>
      </c>
      <c r="AD8">
        <v>110</v>
      </c>
      <c r="AE8">
        <v>107</v>
      </c>
      <c r="AF8">
        <v>110</v>
      </c>
      <c r="AG8">
        <v>95</v>
      </c>
      <c r="AH8">
        <v>98</v>
      </c>
      <c r="AI8">
        <v>104</v>
      </c>
      <c r="AJ8" s="22">
        <f t="shared" si="6"/>
        <v>103.3</v>
      </c>
      <c r="AK8" s="23" t="s">
        <v>64</v>
      </c>
      <c r="AL8" s="22">
        <f t="shared" si="7"/>
        <v>2.4</v>
      </c>
      <c r="AM8" s="24" t="str">
        <f t="shared" si="8"/>
        <v>103.3 ± 2.4</v>
      </c>
      <c r="AN8" s="25" t="s">
        <v>25</v>
      </c>
      <c r="AO8">
        <v>96</v>
      </c>
      <c r="AP8">
        <v>105</v>
      </c>
      <c r="AQ8">
        <v>93</v>
      </c>
      <c r="AR8">
        <v>93</v>
      </c>
      <c r="AS8">
        <v>90</v>
      </c>
      <c r="AT8">
        <v>93</v>
      </c>
      <c r="AU8">
        <v>106</v>
      </c>
      <c r="AV8">
        <v>110</v>
      </c>
      <c r="AW8" s="22">
        <f t="shared" si="9"/>
        <v>98.3</v>
      </c>
      <c r="AX8" s="23" t="s">
        <v>64</v>
      </c>
      <c r="AY8" s="22">
        <f t="shared" si="10"/>
        <v>2.7</v>
      </c>
      <c r="AZ8" s="24" t="str">
        <f t="shared" si="11"/>
        <v>98.3 ± 2.7</v>
      </c>
      <c r="BA8" s="25" t="s">
        <v>26</v>
      </c>
    </row>
    <row r="9" spans="1:53" x14ac:dyDescent="0.3">
      <c r="A9" s="17">
        <v>2.5</v>
      </c>
      <c r="B9">
        <v>96</v>
      </c>
      <c r="C9">
        <v>98</v>
      </c>
      <c r="D9">
        <v>90</v>
      </c>
      <c r="E9">
        <v>88</v>
      </c>
      <c r="F9">
        <v>97</v>
      </c>
      <c r="G9">
        <v>99</v>
      </c>
      <c r="H9">
        <v>98</v>
      </c>
      <c r="I9">
        <v>112</v>
      </c>
      <c r="J9" s="22">
        <f t="shared" si="0"/>
        <v>97.3</v>
      </c>
      <c r="K9" s="23" t="s">
        <v>64</v>
      </c>
      <c r="L9" s="22">
        <f t="shared" si="1"/>
        <v>2.5</v>
      </c>
      <c r="M9" s="24" t="str">
        <f t="shared" si="2"/>
        <v>97.3 ± 2.5</v>
      </c>
      <c r="N9" s="25" t="s">
        <v>27</v>
      </c>
      <c r="O9">
        <v>94</v>
      </c>
      <c r="P9">
        <v>103</v>
      </c>
      <c r="Q9">
        <v>101</v>
      </c>
      <c r="R9">
        <v>90</v>
      </c>
      <c r="S9">
        <v>101</v>
      </c>
      <c r="T9">
        <v>99</v>
      </c>
      <c r="U9">
        <v>96</v>
      </c>
      <c r="V9">
        <v>92</v>
      </c>
      <c r="W9" s="22">
        <f t="shared" si="12"/>
        <v>97</v>
      </c>
      <c r="X9" s="23" t="s">
        <v>64</v>
      </c>
      <c r="Y9" s="22">
        <f t="shared" si="13"/>
        <v>1.7</v>
      </c>
      <c r="Z9" s="24" t="str">
        <f t="shared" si="5"/>
        <v>97.0 ± 1.7</v>
      </c>
      <c r="AA9" s="25" t="s">
        <v>46</v>
      </c>
      <c r="AB9">
        <v>110</v>
      </c>
      <c r="AC9">
        <v>100</v>
      </c>
      <c r="AD9">
        <v>109</v>
      </c>
      <c r="AE9">
        <v>111</v>
      </c>
      <c r="AF9">
        <v>112</v>
      </c>
      <c r="AG9">
        <v>99</v>
      </c>
      <c r="AH9">
        <v>100</v>
      </c>
      <c r="AI9">
        <v>109</v>
      </c>
      <c r="AJ9" s="22">
        <f t="shared" si="6"/>
        <v>106.3</v>
      </c>
      <c r="AK9" s="23" t="s">
        <v>64</v>
      </c>
      <c r="AL9" s="22">
        <f t="shared" si="7"/>
        <v>2</v>
      </c>
      <c r="AM9" s="24" t="str">
        <f t="shared" si="8"/>
        <v>106.3 ± 2.0</v>
      </c>
      <c r="AN9" s="25" t="s">
        <v>44</v>
      </c>
      <c r="AO9">
        <v>99</v>
      </c>
      <c r="AP9">
        <v>104</v>
      </c>
      <c r="AQ9">
        <v>91</v>
      </c>
      <c r="AR9">
        <v>92</v>
      </c>
      <c r="AS9">
        <v>94</v>
      </c>
      <c r="AT9">
        <v>94</v>
      </c>
      <c r="AU9">
        <v>114</v>
      </c>
      <c r="AV9">
        <v>111</v>
      </c>
      <c r="AW9" s="22">
        <f t="shared" si="9"/>
        <v>99.9</v>
      </c>
      <c r="AX9" s="23" t="s">
        <v>64</v>
      </c>
      <c r="AY9" s="22">
        <f t="shared" si="10"/>
        <v>3.1</v>
      </c>
      <c r="AZ9" s="24" t="str">
        <f t="shared" si="11"/>
        <v>99.9 ± 3.1</v>
      </c>
      <c r="BA9" s="25" t="s">
        <v>28</v>
      </c>
    </row>
    <row r="10" spans="1:53" x14ac:dyDescent="0.3">
      <c r="A10" s="17">
        <v>3</v>
      </c>
      <c r="B10">
        <v>101</v>
      </c>
      <c r="C10">
        <v>105</v>
      </c>
      <c r="D10">
        <v>91</v>
      </c>
      <c r="E10">
        <v>96</v>
      </c>
      <c r="F10">
        <v>98</v>
      </c>
      <c r="G10">
        <v>100</v>
      </c>
      <c r="H10">
        <v>100</v>
      </c>
      <c r="I10">
        <v>108</v>
      </c>
      <c r="J10" s="22">
        <f t="shared" si="0"/>
        <v>99.9</v>
      </c>
      <c r="K10" s="23" t="s">
        <v>64</v>
      </c>
      <c r="L10" s="22">
        <f t="shared" si="1"/>
        <v>1.8</v>
      </c>
      <c r="M10" s="24" t="str">
        <f t="shared" si="2"/>
        <v>99.9 ± 1.8</v>
      </c>
      <c r="N10" s="25" t="s">
        <v>29</v>
      </c>
      <c r="O10">
        <v>94</v>
      </c>
      <c r="P10">
        <v>106</v>
      </c>
      <c r="Q10">
        <v>102</v>
      </c>
      <c r="R10">
        <v>93</v>
      </c>
      <c r="S10">
        <v>102</v>
      </c>
      <c r="T10">
        <v>98</v>
      </c>
      <c r="U10">
        <v>96</v>
      </c>
      <c r="V10">
        <v>95</v>
      </c>
      <c r="W10" s="22">
        <f t="shared" si="12"/>
        <v>98.3</v>
      </c>
      <c r="X10" s="23" t="s">
        <v>64</v>
      </c>
      <c r="Y10" s="22">
        <f t="shared" si="13"/>
        <v>1.6</v>
      </c>
      <c r="Z10" s="24" t="str">
        <f t="shared" si="5"/>
        <v>98.3 ± 1.6</v>
      </c>
      <c r="AA10" s="25" t="s">
        <v>30</v>
      </c>
      <c r="AB10">
        <v>111</v>
      </c>
      <c r="AC10">
        <v>100</v>
      </c>
      <c r="AD10">
        <v>107</v>
      </c>
      <c r="AE10">
        <v>108</v>
      </c>
      <c r="AF10">
        <v>110</v>
      </c>
      <c r="AG10">
        <v>104</v>
      </c>
      <c r="AH10">
        <v>95</v>
      </c>
      <c r="AI10">
        <v>108</v>
      </c>
      <c r="AJ10" s="22">
        <f t="shared" si="6"/>
        <v>105.4</v>
      </c>
      <c r="AK10" s="23" t="s">
        <v>64</v>
      </c>
      <c r="AL10" s="22">
        <f t="shared" si="7"/>
        <v>1.9</v>
      </c>
      <c r="AM10" s="24" t="str">
        <f t="shared" si="8"/>
        <v>105.4 ± 1.9</v>
      </c>
      <c r="AN10" s="25" t="s">
        <v>31</v>
      </c>
      <c r="AO10">
        <v>97</v>
      </c>
      <c r="AP10">
        <v>109</v>
      </c>
      <c r="AQ10">
        <v>93</v>
      </c>
      <c r="AR10">
        <v>98</v>
      </c>
      <c r="AS10">
        <v>90</v>
      </c>
      <c r="AT10">
        <v>96</v>
      </c>
      <c r="AU10">
        <v>113</v>
      </c>
      <c r="AV10">
        <v>110</v>
      </c>
      <c r="AW10" s="22">
        <f t="shared" si="9"/>
        <v>100.8</v>
      </c>
      <c r="AX10" s="23" t="s">
        <v>64</v>
      </c>
      <c r="AY10" s="22">
        <f t="shared" si="10"/>
        <v>3.1</v>
      </c>
      <c r="AZ10" s="24" t="str">
        <f t="shared" si="11"/>
        <v>100.8 ± 3.1</v>
      </c>
      <c r="BA10" s="25" t="s">
        <v>32</v>
      </c>
    </row>
    <row r="11" spans="1:53" x14ac:dyDescent="0.3">
      <c r="A11" s="17">
        <v>3.5</v>
      </c>
      <c r="B11">
        <v>100</v>
      </c>
      <c r="C11">
        <v>106</v>
      </c>
      <c r="D11">
        <v>96</v>
      </c>
      <c r="E11">
        <v>99</v>
      </c>
      <c r="F11">
        <v>99</v>
      </c>
      <c r="G11">
        <v>101</v>
      </c>
      <c r="H11">
        <v>94</v>
      </c>
      <c r="I11">
        <v>111</v>
      </c>
      <c r="J11" s="22">
        <f t="shared" si="0"/>
        <v>100.8</v>
      </c>
      <c r="K11" s="23" t="s">
        <v>64</v>
      </c>
      <c r="L11" s="22">
        <f t="shared" si="1"/>
        <v>1.9</v>
      </c>
      <c r="M11" s="24" t="str">
        <f t="shared" si="2"/>
        <v>100.8 ± 1.9</v>
      </c>
      <c r="N11" s="25" t="s">
        <v>33</v>
      </c>
      <c r="O11">
        <v>93</v>
      </c>
      <c r="P11">
        <v>101</v>
      </c>
      <c r="Q11">
        <v>105</v>
      </c>
      <c r="R11">
        <v>93</v>
      </c>
      <c r="S11">
        <v>101</v>
      </c>
      <c r="T11">
        <v>101</v>
      </c>
      <c r="U11">
        <v>96</v>
      </c>
      <c r="V11">
        <v>88</v>
      </c>
      <c r="W11" s="22">
        <f t="shared" si="12"/>
        <v>97.3</v>
      </c>
      <c r="X11" s="23" t="s">
        <v>64</v>
      </c>
      <c r="Y11" s="22">
        <f t="shared" si="13"/>
        <v>2</v>
      </c>
      <c r="Z11" s="24" t="str">
        <f t="shared" si="5"/>
        <v>97.3 ± 2.0</v>
      </c>
      <c r="AA11" s="25" t="s">
        <v>42</v>
      </c>
      <c r="AB11">
        <v>109</v>
      </c>
      <c r="AC11">
        <v>100</v>
      </c>
      <c r="AD11">
        <v>108</v>
      </c>
      <c r="AE11">
        <v>110</v>
      </c>
      <c r="AF11">
        <v>105</v>
      </c>
      <c r="AG11">
        <v>101</v>
      </c>
      <c r="AH11">
        <v>99</v>
      </c>
      <c r="AI11">
        <v>99</v>
      </c>
      <c r="AJ11" s="22">
        <f t="shared" si="6"/>
        <v>103.9</v>
      </c>
      <c r="AK11" s="23" t="s">
        <v>64</v>
      </c>
      <c r="AL11" s="22">
        <f t="shared" si="7"/>
        <v>1.7</v>
      </c>
      <c r="AM11" s="24" t="str">
        <f t="shared" si="8"/>
        <v>103.9 ± 1.7</v>
      </c>
      <c r="AN11" s="25" t="s">
        <v>34</v>
      </c>
      <c r="AO11">
        <v>98</v>
      </c>
      <c r="AP11">
        <v>111</v>
      </c>
      <c r="AQ11">
        <v>94</v>
      </c>
      <c r="AR11">
        <v>96</v>
      </c>
      <c r="AS11">
        <v>95</v>
      </c>
      <c r="AT11">
        <v>95</v>
      </c>
      <c r="AU11">
        <v>111</v>
      </c>
      <c r="AV11">
        <v>109</v>
      </c>
      <c r="AW11" s="22">
        <f t="shared" si="9"/>
        <v>101.1</v>
      </c>
      <c r="AX11" s="23" t="s">
        <v>64</v>
      </c>
      <c r="AY11" s="22">
        <f t="shared" si="10"/>
        <v>2.7</v>
      </c>
      <c r="AZ11" s="24" t="str">
        <f t="shared" si="11"/>
        <v>101.1 ± 2.7</v>
      </c>
      <c r="BA11" s="25" t="s">
        <v>35</v>
      </c>
    </row>
    <row r="12" spans="1:53" x14ac:dyDescent="0.3">
      <c r="A12" s="17">
        <v>4</v>
      </c>
      <c r="B12">
        <v>99</v>
      </c>
      <c r="C12">
        <v>103</v>
      </c>
      <c r="D12">
        <v>92</v>
      </c>
      <c r="E12">
        <v>104</v>
      </c>
      <c r="F12">
        <v>102</v>
      </c>
      <c r="G12">
        <v>103</v>
      </c>
      <c r="H12">
        <v>95</v>
      </c>
      <c r="I12">
        <v>102</v>
      </c>
      <c r="J12" s="22">
        <f t="shared" si="0"/>
        <v>100</v>
      </c>
      <c r="K12" s="23" t="s">
        <v>64</v>
      </c>
      <c r="L12" s="22">
        <f t="shared" si="1"/>
        <v>1.5</v>
      </c>
      <c r="M12" s="24" t="str">
        <f t="shared" si="2"/>
        <v>100.0 ± 1.5</v>
      </c>
      <c r="N12" s="25" t="s">
        <v>39</v>
      </c>
      <c r="O12">
        <v>92</v>
      </c>
      <c r="P12">
        <v>104</v>
      </c>
      <c r="Q12">
        <v>104</v>
      </c>
      <c r="R12">
        <v>93</v>
      </c>
      <c r="S12">
        <v>99</v>
      </c>
      <c r="T12">
        <v>104</v>
      </c>
      <c r="U12">
        <v>93</v>
      </c>
      <c r="V12">
        <v>85</v>
      </c>
      <c r="W12" s="22">
        <f t="shared" si="12"/>
        <v>96.8</v>
      </c>
      <c r="X12" s="23" t="s">
        <v>64</v>
      </c>
      <c r="Y12" s="22">
        <f t="shared" si="13"/>
        <v>2.5</v>
      </c>
      <c r="Z12" s="24" t="str">
        <f t="shared" si="5"/>
        <v>96.8 ± 2.5</v>
      </c>
      <c r="AA12" s="25" t="s">
        <v>9</v>
      </c>
      <c r="AB12">
        <v>115</v>
      </c>
      <c r="AC12">
        <v>103</v>
      </c>
      <c r="AD12">
        <v>106</v>
      </c>
      <c r="AE12">
        <v>109</v>
      </c>
      <c r="AF12">
        <v>106</v>
      </c>
      <c r="AG12">
        <v>102</v>
      </c>
      <c r="AH12">
        <v>102</v>
      </c>
      <c r="AI12">
        <v>113</v>
      </c>
      <c r="AJ12" s="22">
        <f t="shared" si="6"/>
        <v>107</v>
      </c>
      <c r="AK12" s="23" t="s">
        <v>64</v>
      </c>
      <c r="AL12" s="22">
        <f t="shared" si="7"/>
        <v>1.8</v>
      </c>
      <c r="AM12" s="24" t="str">
        <f t="shared" si="8"/>
        <v>107.0 ± 1.8</v>
      </c>
      <c r="AN12" s="25" t="s">
        <v>45</v>
      </c>
      <c r="AO12">
        <v>106</v>
      </c>
      <c r="AP12">
        <v>105</v>
      </c>
      <c r="AQ12">
        <v>95</v>
      </c>
      <c r="AR12">
        <v>94</v>
      </c>
      <c r="AS12">
        <v>95</v>
      </c>
      <c r="AT12">
        <v>97</v>
      </c>
      <c r="AU12">
        <v>110</v>
      </c>
      <c r="AV12">
        <v>107</v>
      </c>
      <c r="AW12" s="22">
        <f t="shared" si="9"/>
        <v>101.1</v>
      </c>
      <c r="AX12" s="23" t="s">
        <v>64</v>
      </c>
      <c r="AY12" s="22">
        <f t="shared" si="10"/>
        <v>2.2999999999999998</v>
      </c>
      <c r="AZ12" s="24" t="str">
        <f t="shared" si="11"/>
        <v>101.1 ± 2.3</v>
      </c>
      <c r="BA12" s="25" t="s">
        <v>10</v>
      </c>
    </row>
    <row r="14" spans="1:53" x14ac:dyDescent="0.3">
      <c r="A14" s="16" t="s">
        <v>2</v>
      </c>
      <c r="B14">
        <v>9</v>
      </c>
      <c r="C14">
        <v>10</v>
      </c>
      <c r="D14">
        <v>11</v>
      </c>
      <c r="E14">
        <v>12</v>
      </c>
      <c r="F14">
        <v>13</v>
      </c>
      <c r="G14">
        <v>14</v>
      </c>
      <c r="H14">
        <v>15</v>
      </c>
      <c r="I14">
        <v>16</v>
      </c>
      <c r="N14" s="21" t="s">
        <v>272</v>
      </c>
      <c r="O14">
        <v>17</v>
      </c>
      <c r="P14">
        <v>18</v>
      </c>
      <c r="Q14">
        <v>19</v>
      </c>
      <c r="R14">
        <v>20</v>
      </c>
      <c r="S14">
        <v>21</v>
      </c>
      <c r="T14">
        <v>22</v>
      </c>
      <c r="U14" s="29" t="s">
        <v>273</v>
      </c>
      <c r="V14">
        <v>24</v>
      </c>
      <c r="AA14" s="21" t="s">
        <v>272</v>
      </c>
      <c r="AB14">
        <v>25</v>
      </c>
      <c r="AC14">
        <v>26</v>
      </c>
      <c r="AD14">
        <v>27</v>
      </c>
      <c r="AE14">
        <v>28</v>
      </c>
      <c r="AF14">
        <v>29</v>
      </c>
      <c r="AG14">
        <v>30</v>
      </c>
      <c r="AH14">
        <v>31</v>
      </c>
      <c r="AI14">
        <v>32</v>
      </c>
      <c r="AN14" s="21" t="s">
        <v>272</v>
      </c>
      <c r="AO14">
        <v>33</v>
      </c>
      <c r="AP14">
        <v>34</v>
      </c>
      <c r="AQ14">
        <v>35</v>
      </c>
      <c r="AR14">
        <v>36</v>
      </c>
      <c r="AS14">
        <v>37</v>
      </c>
      <c r="AT14">
        <v>38</v>
      </c>
      <c r="AU14">
        <v>39</v>
      </c>
      <c r="AV14">
        <v>40</v>
      </c>
      <c r="BA14" s="21" t="s">
        <v>272</v>
      </c>
    </row>
    <row r="15" spans="1:53" x14ac:dyDescent="0.3">
      <c r="A15" s="17" t="s">
        <v>0</v>
      </c>
      <c r="B15">
        <v>165</v>
      </c>
      <c r="C15">
        <v>157</v>
      </c>
      <c r="D15">
        <v>169</v>
      </c>
      <c r="E15">
        <v>139</v>
      </c>
      <c r="F15">
        <v>159</v>
      </c>
      <c r="G15">
        <v>158</v>
      </c>
      <c r="H15">
        <v>153</v>
      </c>
      <c r="I15">
        <v>144</v>
      </c>
      <c r="J15" s="22">
        <f t="shared" ref="J15:J23" si="14">ROUND(AVERAGE(B15:I15),1)</f>
        <v>155.5</v>
      </c>
      <c r="K15" s="23" t="s">
        <v>64</v>
      </c>
      <c r="L15" s="22">
        <f t="shared" ref="L15:L23" si="15">ROUND((STDEV(B15:I15)/SQRT(8)),1)</f>
        <v>3.5</v>
      </c>
      <c r="M15" s="24" t="str">
        <f>_xlfn.CONCAT(TEXT(J15,"0.0"),K15,TEXT(L15,"0.0"))</f>
        <v>155.5 ± 3.5</v>
      </c>
      <c r="N15" s="25" t="s">
        <v>66</v>
      </c>
      <c r="O15">
        <v>153</v>
      </c>
      <c r="P15">
        <v>166</v>
      </c>
      <c r="Q15">
        <v>156</v>
      </c>
      <c r="R15">
        <v>148</v>
      </c>
      <c r="S15">
        <v>159</v>
      </c>
      <c r="T15">
        <v>155</v>
      </c>
      <c r="U15" s="1">
        <v>107</v>
      </c>
      <c r="V15">
        <v>147</v>
      </c>
      <c r="W15" s="22">
        <f>ROUND(AVERAGE(O15:T15,V15),1)</f>
        <v>154.9</v>
      </c>
      <c r="X15" s="23" t="s">
        <v>64</v>
      </c>
      <c r="Y15" s="22">
        <f>ROUND((STDEV(O15:T15,V15)/SQRT(7)),1)</f>
        <v>2.5</v>
      </c>
      <c r="Z15" s="24" t="str">
        <f>_xlfn.CONCAT(TEXT(W15,"0.0"),X15,TEXT(Y15,"0.0"))</f>
        <v>154.9 ± 2.5</v>
      </c>
      <c r="AA15" s="25" t="s">
        <v>275</v>
      </c>
      <c r="AB15">
        <v>194</v>
      </c>
      <c r="AC15">
        <v>153</v>
      </c>
      <c r="AD15">
        <v>158</v>
      </c>
      <c r="AE15">
        <v>145</v>
      </c>
      <c r="AF15">
        <v>145</v>
      </c>
      <c r="AG15">
        <v>136</v>
      </c>
      <c r="AH15">
        <v>144</v>
      </c>
      <c r="AI15">
        <v>158</v>
      </c>
      <c r="AJ15" s="22">
        <f t="shared" ref="AJ15:AJ23" si="16">ROUND(AVERAGE(AB15:AI15),1)</f>
        <v>154.1</v>
      </c>
      <c r="AK15" s="23" t="s">
        <v>64</v>
      </c>
      <c r="AL15" s="22">
        <f t="shared" ref="AL15:AL23" si="17">ROUND((STDEV(AB15:AI15)/SQRT(8)),1)</f>
        <v>6.3</v>
      </c>
      <c r="AM15" s="24" t="str">
        <f>_xlfn.CONCAT(TEXT(AJ15,"0.0"),AK15,TEXT(AL15,"0.0"))</f>
        <v>154.1 ± 6.3</v>
      </c>
      <c r="AN15" s="25" t="s">
        <v>161</v>
      </c>
      <c r="AO15">
        <v>149</v>
      </c>
      <c r="AP15">
        <v>165</v>
      </c>
      <c r="AQ15">
        <v>154</v>
      </c>
      <c r="AR15">
        <v>164</v>
      </c>
      <c r="AS15">
        <v>116</v>
      </c>
      <c r="AT15">
        <v>120</v>
      </c>
      <c r="AU15">
        <v>149</v>
      </c>
      <c r="AV15">
        <v>154</v>
      </c>
      <c r="AW15" s="22">
        <f t="shared" ref="AW15:AW23" si="18">ROUND(AVERAGE(AO15:AV15),1)</f>
        <v>146.4</v>
      </c>
      <c r="AX15" s="23" t="s">
        <v>64</v>
      </c>
      <c r="AY15" s="22">
        <f t="shared" ref="AY15:AY23" si="19">ROUND((STDEV(AO15:AV15)/SQRT(8)),1)</f>
        <v>6.6</v>
      </c>
      <c r="AZ15" s="24" t="str">
        <f>_xlfn.CONCAT(TEXT(AW15,"0.0"),AX15,TEXT(AY15,"0.0"))</f>
        <v>146.4 ± 6.6</v>
      </c>
      <c r="BA15" s="25" t="s">
        <v>217</v>
      </c>
    </row>
    <row r="16" spans="1:53" x14ac:dyDescent="0.3">
      <c r="A16" s="17">
        <v>0.5</v>
      </c>
      <c r="B16">
        <v>188</v>
      </c>
      <c r="C16">
        <v>181</v>
      </c>
      <c r="D16">
        <v>162</v>
      </c>
      <c r="E16">
        <v>183</v>
      </c>
      <c r="F16">
        <v>159</v>
      </c>
      <c r="G16">
        <v>179</v>
      </c>
      <c r="H16">
        <v>168</v>
      </c>
      <c r="I16">
        <v>189</v>
      </c>
      <c r="J16" s="22">
        <f t="shared" si="14"/>
        <v>176.1</v>
      </c>
      <c r="K16" s="23" t="s">
        <v>64</v>
      </c>
      <c r="L16" s="22">
        <f t="shared" si="15"/>
        <v>4.0999999999999996</v>
      </c>
      <c r="M16" s="24" t="str">
        <f t="shared" ref="M16:M23" si="20">_xlfn.CONCAT(TEXT(J16,"0.0"),K16,TEXT(L16,"0.0"))</f>
        <v>176.1 ± 4.1</v>
      </c>
      <c r="N16" s="25" t="s">
        <v>67</v>
      </c>
      <c r="O16">
        <v>173</v>
      </c>
      <c r="P16">
        <v>205</v>
      </c>
      <c r="Q16">
        <v>169</v>
      </c>
      <c r="R16">
        <v>171</v>
      </c>
      <c r="S16">
        <v>164</v>
      </c>
      <c r="T16">
        <v>201</v>
      </c>
      <c r="U16" s="1">
        <v>81</v>
      </c>
      <c r="V16">
        <v>166</v>
      </c>
      <c r="W16" s="22">
        <f t="shared" ref="W16:W17" si="21">ROUND(AVERAGE(O16:T16,V16),1)</f>
        <v>178.4</v>
      </c>
      <c r="X16" s="23" t="s">
        <v>64</v>
      </c>
      <c r="Y16" s="22">
        <f t="shared" ref="Y16:Y17" si="22">ROUND((STDEV(O16:T16,V16)/SQRT(7)),1)</f>
        <v>6.5</v>
      </c>
      <c r="Z16" s="24" t="str">
        <f t="shared" ref="Z16:Z23" si="23">_xlfn.CONCAT(TEXT(W16,"0.0"),X16,TEXT(Y16,"0.0"))</f>
        <v>178.4 ± 6.5</v>
      </c>
      <c r="AA16" s="25" t="s">
        <v>276</v>
      </c>
      <c r="AB16">
        <v>217</v>
      </c>
      <c r="AC16">
        <v>152</v>
      </c>
      <c r="AD16">
        <v>184</v>
      </c>
      <c r="AE16">
        <v>169</v>
      </c>
      <c r="AF16">
        <v>177</v>
      </c>
      <c r="AG16">
        <v>160</v>
      </c>
      <c r="AH16">
        <v>173</v>
      </c>
      <c r="AI16">
        <v>191</v>
      </c>
      <c r="AJ16" s="22">
        <f t="shared" si="16"/>
        <v>177.9</v>
      </c>
      <c r="AK16" s="23" t="s">
        <v>64</v>
      </c>
      <c r="AL16" s="22">
        <f t="shared" si="17"/>
        <v>7.1</v>
      </c>
      <c r="AM16" s="24" t="str">
        <f t="shared" ref="AM16:AM23" si="24">_xlfn.CONCAT(TEXT(AJ16,"0.0"),AK16,TEXT(AL16,"0.0"))</f>
        <v>177.9 ± 7.1</v>
      </c>
      <c r="AN16" s="25" t="s">
        <v>162</v>
      </c>
      <c r="AO16">
        <v>168</v>
      </c>
      <c r="AP16">
        <v>159</v>
      </c>
      <c r="AQ16">
        <v>179</v>
      </c>
      <c r="AR16">
        <v>177</v>
      </c>
      <c r="AS16">
        <v>138</v>
      </c>
      <c r="AT16">
        <v>146</v>
      </c>
      <c r="AU16">
        <v>167</v>
      </c>
      <c r="AV16">
        <v>180</v>
      </c>
      <c r="AW16" s="22">
        <f t="shared" si="18"/>
        <v>164.3</v>
      </c>
      <c r="AX16" s="23" t="s">
        <v>64</v>
      </c>
      <c r="AY16" s="22">
        <f t="shared" si="19"/>
        <v>5.5</v>
      </c>
      <c r="AZ16" s="24" t="str">
        <f t="shared" ref="AZ16:AZ23" si="25">_xlfn.CONCAT(TEXT(AW16,"0.0"),AX16,TEXT(AY16,"0.0"))</f>
        <v>164.3 ± 5.5</v>
      </c>
      <c r="BA16" s="25" t="s">
        <v>218</v>
      </c>
    </row>
    <row r="17" spans="1:53" x14ac:dyDescent="0.3">
      <c r="A17" s="17">
        <v>1</v>
      </c>
      <c r="B17">
        <v>213</v>
      </c>
      <c r="C17">
        <v>183</v>
      </c>
      <c r="D17">
        <v>151</v>
      </c>
      <c r="E17">
        <v>205</v>
      </c>
      <c r="F17">
        <v>186</v>
      </c>
      <c r="G17">
        <v>202</v>
      </c>
      <c r="H17">
        <v>186</v>
      </c>
      <c r="I17">
        <v>204</v>
      </c>
      <c r="J17" s="22">
        <f t="shared" si="14"/>
        <v>191.3</v>
      </c>
      <c r="K17" s="23" t="s">
        <v>64</v>
      </c>
      <c r="L17" s="22">
        <f t="shared" si="15"/>
        <v>6.9</v>
      </c>
      <c r="M17" s="24" t="str">
        <f t="shared" si="20"/>
        <v>191.3 ± 6.9</v>
      </c>
      <c r="N17" s="25" t="s">
        <v>68</v>
      </c>
      <c r="O17">
        <v>158</v>
      </c>
      <c r="P17">
        <v>203</v>
      </c>
      <c r="Q17">
        <v>174</v>
      </c>
      <c r="R17">
        <v>186</v>
      </c>
      <c r="S17">
        <v>211</v>
      </c>
      <c r="T17">
        <v>216</v>
      </c>
      <c r="U17" s="1">
        <v>122</v>
      </c>
      <c r="V17">
        <v>185</v>
      </c>
      <c r="W17" s="22">
        <f t="shared" si="21"/>
        <v>190.4</v>
      </c>
      <c r="X17" s="23" t="s">
        <v>64</v>
      </c>
      <c r="Y17" s="22">
        <f t="shared" si="22"/>
        <v>7.9</v>
      </c>
      <c r="Z17" s="24" t="str">
        <f t="shared" si="23"/>
        <v>190.4 ± 7.9</v>
      </c>
      <c r="AA17" s="25" t="s">
        <v>277</v>
      </c>
      <c r="AB17">
        <v>234</v>
      </c>
      <c r="AC17">
        <v>154</v>
      </c>
      <c r="AD17">
        <v>205</v>
      </c>
      <c r="AE17">
        <v>172</v>
      </c>
      <c r="AF17">
        <v>195</v>
      </c>
      <c r="AG17">
        <v>184</v>
      </c>
      <c r="AH17">
        <v>203</v>
      </c>
      <c r="AI17">
        <v>209</v>
      </c>
      <c r="AJ17" s="22">
        <f t="shared" si="16"/>
        <v>194.5</v>
      </c>
      <c r="AK17" s="23" t="s">
        <v>64</v>
      </c>
      <c r="AL17" s="22">
        <f t="shared" si="17"/>
        <v>8.6999999999999993</v>
      </c>
      <c r="AM17" s="24" t="str">
        <f t="shared" si="24"/>
        <v>194.5 ± 8.7</v>
      </c>
      <c r="AN17" s="25" t="s">
        <v>163</v>
      </c>
      <c r="AO17">
        <v>215</v>
      </c>
      <c r="AP17">
        <v>151</v>
      </c>
      <c r="AQ17">
        <v>184</v>
      </c>
      <c r="AR17">
        <v>181</v>
      </c>
      <c r="AS17">
        <v>149</v>
      </c>
      <c r="AT17">
        <v>153</v>
      </c>
      <c r="AU17">
        <v>184</v>
      </c>
      <c r="AV17">
        <v>196</v>
      </c>
      <c r="AW17" s="22">
        <f t="shared" si="18"/>
        <v>176.6</v>
      </c>
      <c r="AX17" s="23" t="s">
        <v>64</v>
      </c>
      <c r="AY17" s="22">
        <f t="shared" si="19"/>
        <v>8.4</v>
      </c>
      <c r="AZ17" s="24" t="str">
        <f t="shared" si="25"/>
        <v>176.6 ± 8.4</v>
      </c>
      <c r="BA17" s="25" t="s">
        <v>219</v>
      </c>
    </row>
    <row r="18" spans="1:53" x14ac:dyDescent="0.3">
      <c r="A18" s="17">
        <v>1.5</v>
      </c>
      <c r="B18">
        <v>228</v>
      </c>
      <c r="C18">
        <v>197</v>
      </c>
      <c r="D18">
        <v>168</v>
      </c>
      <c r="E18">
        <v>204</v>
      </c>
      <c r="F18">
        <v>190</v>
      </c>
      <c r="G18">
        <v>191</v>
      </c>
      <c r="H18">
        <v>206</v>
      </c>
      <c r="I18">
        <v>206</v>
      </c>
      <c r="J18" s="22">
        <f t="shared" si="14"/>
        <v>198.8</v>
      </c>
      <c r="K18" s="23" t="s">
        <v>64</v>
      </c>
      <c r="L18" s="22">
        <f t="shared" si="15"/>
        <v>6.1</v>
      </c>
      <c r="M18" s="24" t="str">
        <f t="shared" si="20"/>
        <v>198.8 ± 6.1</v>
      </c>
      <c r="N18" s="25" t="s">
        <v>69</v>
      </c>
      <c r="O18">
        <v>163</v>
      </c>
      <c r="P18">
        <v>209</v>
      </c>
      <c r="Q18">
        <v>206</v>
      </c>
      <c r="R18">
        <v>172</v>
      </c>
      <c r="S18">
        <v>219</v>
      </c>
      <c r="T18">
        <v>219</v>
      </c>
      <c r="U18">
        <v>182</v>
      </c>
      <c r="V18">
        <v>190</v>
      </c>
      <c r="W18" s="22">
        <f t="shared" ref="W15:W23" si="26">ROUND(AVERAGE(O18:V18),1)</f>
        <v>195</v>
      </c>
      <c r="X18" s="23" t="s">
        <v>64</v>
      </c>
      <c r="Y18" s="22">
        <f t="shared" ref="Y15:Y23" si="27">ROUND((STDEV(O18:V18)/SQRT(8)),1)</f>
        <v>7.6</v>
      </c>
      <c r="Z18" s="24" t="str">
        <f t="shared" si="23"/>
        <v>195.0 ± 7.6</v>
      </c>
      <c r="AA18" s="25" t="s">
        <v>122</v>
      </c>
      <c r="AB18">
        <v>250</v>
      </c>
      <c r="AC18">
        <v>157</v>
      </c>
      <c r="AD18">
        <v>205</v>
      </c>
      <c r="AE18">
        <v>171</v>
      </c>
      <c r="AF18">
        <v>199</v>
      </c>
      <c r="AG18">
        <v>202</v>
      </c>
      <c r="AH18">
        <v>223</v>
      </c>
      <c r="AI18">
        <v>223</v>
      </c>
      <c r="AJ18" s="22">
        <f t="shared" si="16"/>
        <v>203.8</v>
      </c>
      <c r="AK18" s="23" t="s">
        <v>64</v>
      </c>
      <c r="AL18" s="22">
        <f t="shared" si="17"/>
        <v>10.5</v>
      </c>
      <c r="AM18" s="24" t="str">
        <f t="shared" si="24"/>
        <v>203.8 ± 10.5</v>
      </c>
      <c r="AN18" s="25" t="s">
        <v>164</v>
      </c>
      <c r="AO18">
        <v>232</v>
      </c>
      <c r="AP18">
        <v>153</v>
      </c>
      <c r="AQ18">
        <v>192</v>
      </c>
      <c r="AR18">
        <v>203</v>
      </c>
      <c r="AS18">
        <v>159</v>
      </c>
      <c r="AT18">
        <v>159</v>
      </c>
      <c r="AU18">
        <v>183</v>
      </c>
      <c r="AV18">
        <v>203</v>
      </c>
      <c r="AW18" s="22">
        <f t="shared" si="18"/>
        <v>185.5</v>
      </c>
      <c r="AX18" s="23" t="s">
        <v>64</v>
      </c>
      <c r="AY18" s="22">
        <f t="shared" si="19"/>
        <v>9.6999999999999993</v>
      </c>
      <c r="AZ18" s="24" t="str">
        <f t="shared" si="25"/>
        <v>185.5 ± 9.7</v>
      </c>
      <c r="BA18" s="25" t="s">
        <v>220</v>
      </c>
    </row>
    <row r="19" spans="1:53" x14ac:dyDescent="0.3">
      <c r="A19" s="17">
        <v>2</v>
      </c>
      <c r="B19">
        <v>224</v>
      </c>
      <c r="C19">
        <v>174</v>
      </c>
      <c r="D19">
        <v>154</v>
      </c>
      <c r="E19">
        <v>206</v>
      </c>
      <c r="F19">
        <v>245</v>
      </c>
      <c r="G19">
        <v>185</v>
      </c>
      <c r="H19">
        <v>201</v>
      </c>
      <c r="I19">
        <v>215</v>
      </c>
      <c r="J19" s="22">
        <f t="shared" si="14"/>
        <v>200.5</v>
      </c>
      <c r="K19" s="23" t="s">
        <v>64</v>
      </c>
      <c r="L19" s="22">
        <f t="shared" si="15"/>
        <v>10.199999999999999</v>
      </c>
      <c r="M19" s="24" t="str">
        <f t="shared" si="20"/>
        <v>200.5 ± 10.2</v>
      </c>
      <c r="N19" s="25" t="s">
        <v>70</v>
      </c>
      <c r="O19">
        <v>161</v>
      </c>
      <c r="P19">
        <v>212</v>
      </c>
      <c r="Q19">
        <v>188</v>
      </c>
      <c r="R19">
        <v>176</v>
      </c>
      <c r="S19">
        <v>209</v>
      </c>
      <c r="T19">
        <v>219</v>
      </c>
      <c r="U19">
        <v>181</v>
      </c>
      <c r="V19">
        <v>206</v>
      </c>
      <c r="W19" s="22">
        <f t="shared" si="26"/>
        <v>194</v>
      </c>
      <c r="X19" s="23" t="s">
        <v>64</v>
      </c>
      <c r="Y19" s="22">
        <f t="shared" si="27"/>
        <v>7.2</v>
      </c>
      <c r="Z19" s="24" t="str">
        <f t="shared" si="23"/>
        <v>194.0 ± 7.2</v>
      </c>
      <c r="AA19" s="25" t="s">
        <v>123</v>
      </c>
      <c r="AB19">
        <v>244</v>
      </c>
      <c r="AC19">
        <v>158</v>
      </c>
      <c r="AD19">
        <v>212</v>
      </c>
      <c r="AE19">
        <v>171</v>
      </c>
      <c r="AF19">
        <v>212</v>
      </c>
      <c r="AG19">
        <v>209</v>
      </c>
      <c r="AH19">
        <v>229</v>
      </c>
      <c r="AI19">
        <v>247</v>
      </c>
      <c r="AJ19" s="22">
        <f t="shared" si="16"/>
        <v>210.3</v>
      </c>
      <c r="AK19" s="23" t="s">
        <v>64</v>
      </c>
      <c r="AL19" s="22">
        <f t="shared" si="17"/>
        <v>11.3</v>
      </c>
      <c r="AM19" s="24" t="str">
        <f t="shared" si="24"/>
        <v>210.3 ± 11.3</v>
      </c>
      <c r="AN19" s="25" t="s">
        <v>165</v>
      </c>
      <c r="AO19">
        <v>229</v>
      </c>
      <c r="AP19">
        <v>161</v>
      </c>
      <c r="AQ19">
        <v>196</v>
      </c>
      <c r="AR19">
        <v>194</v>
      </c>
      <c r="AS19">
        <v>174</v>
      </c>
      <c r="AT19">
        <v>156</v>
      </c>
      <c r="AU19">
        <v>197</v>
      </c>
      <c r="AV19">
        <v>214</v>
      </c>
      <c r="AW19" s="22">
        <f t="shared" si="18"/>
        <v>190.1</v>
      </c>
      <c r="AX19" s="23" t="s">
        <v>64</v>
      </c>
      <c r="AY19" s="22">
        <f t="shared" si="19"/>
        <v>8.9</v>
      </c>
      <c r="AZ19" s="24" t="str">
        <f t="shared" si="25"/>
        <v>190.1 ± 8.9</v>
      </c>
      <c r="BA19" s="25" t="s">
        <v>221</v>
      </c>
    </row>
    <row r="20" spans="1:53" x14ac:dyDescent="0.3">
      <c r="A20" s="17">
        <v>2.5</v>
      </c>
      <c r="B20">
        <v>236</v>
      </c>
      <c r="C20">
        <v>165</v>
      </c>
      <c r="D20">
        <v>162</v>
      </c>
      <c r="E20">
        <v>204</v>
      </c>
      <c r="F20">
        <v>230</v>
      </c>
      <c r="G20">
        <v>201</v>
      </c>
      <c r="H20">
        <v>222</v>
      </c>
      <c r="I20">
        <v>239</v>
      </c>
      <c r="J20" s="22">
        <f t="shared" si="14"/>
        <v>207.4</v>
      </c>
      <c r="K20" s="23" t="s">
        <v>64</v>
      </c>
      <c r="L20" s="22">
        <f t="shared" si="15"/>
        <v>10.7</v>
      </c>
      <c r="M20" s="24" t="str">
        <f t="shared" si="20"/>
        <v>207.4 ± 10.7</v>
      </c>
      <c r="N20" s="25" t="s">
        <v>71</v>
      </c>
      <c r="O20">
        <v>175</v>
      </c>
      <c r="P20">
        <v>214</v>
      </c>
      <c r="Q20">
        <v>175</v>
      </c>
      <c r="R20">
        <v>193</v>
      </c>
      <c r="S20">
        <v>182</v>
      </c>
      <c r="T20">
        <v>215</v>
      </c>
      <c r="U20">
        <v>191</v>
      </c>
      <c r="V20">
        <v>206</v>
      </c>
      <c r="W20" s="22">
        <f t="shared" si="26"/>
        <v>193.9</v>
      </c>
      <c r="X20" s="23" t="s">
        <v>64</v>
      </c>
      <c r="Y20" s="22">
        <f t="shared" si="27"/>
        <v>5.8</v>
      </c>
      <c r="Z20" s="24" t="str">
        <f t="shared" si="23"/>
        <v>193.9 ± 5.8</v>
      </c>
      <c r="AA20" s="25" t="s">
        <v>124</v>
      </c>
      <c r="AB20">
        <v>239</v>
      </c>
      <c r="AC20">
        <v>170</v>
      </c>
      <c r="AD20">
        <v>211</v>
      </c>
      <c r="AE20">
        <v>179</v>
      </c>
      <c r="AF20">
        <v>214</v>
      </c>
      <c r="AG20">
        <v>220</v>
      </c>
      <c r="AH20">
        <v>282</v>
      </c>
      <c r="AI20">
        <v>272</v>
      </c>
      <c r="AJ20" s="22">
        <f t="shared" si="16"/>
        <v>223.4</v>
      </c>
      <c r="AK20" s="23" t="s">
        <v>64</v>
      </c>
      <c r="AL20" s="22">
        <f t="shared" si="17"/>
        <v>14.1</v>
      </c>
      <c r="AM20" s="24" t="str">
        <f t="shared" si="24"/>
        <v>223.4 ± 14.1</v>
      </c>
      <c r="AN20" s="25" t="s">
        <v>166</v>
      </c>
      <c r="AO20">
        <v>272</v>
      </c>
      <c r="AP20">
        <v>171</v>
      </c>
      <c r="AQ20">
        <v>195</v>
      </c>
      <c r="AR20">
        <v>190</v>
      </c>
      <c r="AS20">
        <v>185</v>
      </c>
      <c r="AT20">
        <v>163</v>
      </c>
      <c r="AU20">
        <v>216</v>
      </c>
      <c r="AV20">
        <v>225</v>
      </c>
      <c r="AW20" s="22">
        <f t="shared" si="18"/>
        <v>202.1</v>
      </c>
      <c r="AX20" s="23" t="s">
        <v>64</v>
      </c>
      <c r="AY20" s="22">
        <f t="shared" si="19"/>
        <v>12.4</v>
      </c>
      <c r="AZ20" s="24" t="str">
        <f t="shared" si="25"/>
        <v>202.1 ± 12.4</v>
      </c>
      <c r="BA20" s="25" t="s">
        <v>222</v>
      </c>
    </row>
    <row r="21" spans="1:53" x14ac:dyDescent="0.3">
      <c r="A21" s="17">
        <v>3</v>
      </c>
      <c r="B21">
        <v>245</v>
      </c>
      <c r="C21">
        <v>212</v>
      </c>
      <c r="D21">
        <v>164</v>
      </c>
      <c r="E21">
        <v>221</v>
      </c>
      <c r="F21">
        <v>206</v>
      </c>
      <c r="G21">
        <v>190</v>
      </c>
      <c r="H21">
        <v>243</v>
      </c>
      <c r="I21">
        <v>243</v>
      </c>
      <c r="J21" s="22">
        <f t="shared" si="14"/>
        <v>215.5</v>
      </c>
      <c r="K21" s="23" t="s">
        <v>64</v>
      </c>
      <c r="L21" s="22">
        <f t="shared" si="15"/>
        <v>10.199999999999999</v>
      </c>
      <c r="M21" s="24" t="str">
        <f t="shared" si="20"/>
        <v>215.5 ± 10.2</v>
      </c>
      <c r="N21" s="25" t="s">
        <v>72</v>
      </c>
      <c r="O21">
        <v>184</v>
      </c>
      <c r="P21">
        <v>208</v>
      </c>
      <c r="Q21">
        <v>180</v>
      </c>
      <c r="R21">
        <v>185</v>
      </c>
      <c r="S21">
        <v>226</v>
      </c>
      <c r="T21">
        <v>228</v>
      </c>
      <c r="U21">
        <v>185</v>
      </c>
      <c r="V21">
        <v>221</v>
      </c>
      <c r="W21" s="22">
        <f t="shared" si="26"/>
        <v>202.1</v>
      </c>
      <c r="X21" s="23" t="s">
        <v>64</v>
      </c>
      <c r="Y21" s="22">
        <f t="shared" si="27"/>
        <v>7.4</v>
      </c>
      <c r="Z21" s="24" t="str">
        <f t="shared" si="23"/>
        <v>202.1 ± 7.4</v>
      </c>
      <c r="AA21" s="25" t="s">
        <v>125</v>
      </c>
      <c r="AB21">
        <v>260</v>
      </c>
      <c r="AC21">
        <v>167</v>
      </c>
      <c r="AD21">
        <v>202</v>
      </c>
      <c r="AE21">
        <v>193</v>
      </c>
      <c r="AF21">
        <v>215</v>
      </c>
      <c r="AG21">
        <v>224</v>
      </c>
      <c r="AH21">
        <v>260</v>
      </c>
      <c r="AI21">
        <v>263</v>
      </c>
      <c r="AJ21" s="22">
        <f t="shared" si="16"/>
        <v>223</v>
      </c>
      <c r="AK21" s="23" t="s">
        <v>64</v>
      </c>
      <c r="AL21" s="22">
        <f t="shared" si="17"/>
        <v>12.6</v>
      </c>
      <c r="AM21" s="24" t="str">
        <f t="shared" si="24"/>
        <v>223.0 ± 12.6</v>
      </c>
      <c r="AN21" s="25" t="s">
        <v>167</v>
      </c>
      <c r="AO21">
        <v>265</v>
      </c>
      <c r="AP21">
        <v>183</v>
      </c>
      <c r="AQ21">
        <v>195</v>
      </c>
      <c r="AR21">
        <v>199</v>
      </c>
      <c r="AS21">
        <v>192</v>
      </c>
      <c r="AT21">
        <v>163</v>
      </c>
      <c r="AU21">
        <v>215</v>
      </c>
      <c r="AV21">
        <v>241</v>
      </c>
      <c r="AW21" s="22">
        <f t="shared" si="18"/>
        <v>206.6</v>
      </c>
      <c r="AX21" s="23" t="s">
        <v>64</v>
      </c>
      <c r="AY21" s="22">
        <f t="shared" si="19"/>
        <v>11.6</v>
      </c>
      <c r="AZ21" s="24" t="str">
        <f t="shared" si="25"/>
        <v>206.6 ± 11.6</v>
      </c>
      <c r="BA21" s="25" t="s">
        <v>223</v>
      </c>
    </row>
    <row r="22" spans="1:53" x14ac:dyDescent="0.3">
      <c r="A22" s="17">
        <v>3.5</v>
      </c>
      <c r="B22">
        <v>255</v>
      </c>
      <c r="C22">
        <v>222</v>
      </c>
      <c r="D22">
        <v>173</v>
      </c>
      <c r="E22">
        <v>251</v>
      </c>
      <c r="F22">
        <v>210</v>
      </c>
      <c r="G22">
        <v>210</v>
      </c>
      <c r="H22">
        <v>250</v>
      </c>
      <c r="I22">
        <v>253</v>
      </c>
      <c r="J22" s="22">
        <f t="shared" si="14"/>
        <v>228</v>
      </c>
      <c r="K22" s="23" t="s">
        <v>64</v>
      </c>
      <c r="L22" s="22">
        <f t="shared" si="15"/>
        <v>10.4</v>
      </c>
      <c r="M22" s="24" t="str">
        <f t="shared" si="20"/>
        <v>228.0 ± 10.4</v>
      </c>
      <c r="N22" s="25" t="s">
        <v>73</v>
      </c>
      <c r="O22">
        <v>185</v>
      </c>
      <c r="P22">
        <v>237</v>
      </c>
      <c r="Q22">
        <v>194</v>
      </c>
      <c r="R22">
        <v>187</v>
      </c>
      <c r="S22">
        <v>236</v>
      </c>
      <c r="T22">
        <v>231</v>
      </c>
      <c r="U22">
        <v>206</v>
      </c>
      <c r="V22">
        <v>212</v>
      </c>
      <c r="W22" s="22">
        <f t="shared" si="26"/>
        <v>211</v>
      </c>
      <c r="X22" s="23" t="s">
        <v>64</v>
      </c>
      <c r="Y22" s="22">
        <f t="shared" si="27"/>
        <v>7.6</v>
      </c>
      <c r="Z22" s="24" t="str">
        <f t="shared" si="23"/>
        <v>211.0 ± 7.6</v>
      </c>
      <c r="AA22" s="25" t="s">
        <v>126</v>
      </c>
      <c r="AB22">
        <v>286</v>
      </c>
      <c r="AC22">
        <v>171</v>
      </c>
      <c r="AD22">
        <v>224</v>
      </c>
      <c r="AE22">
        <v>194</v>
      </c>
      <c r="AF22">
        <v>218</v>
      </c>
      <c r="AG22">
        <v>223</v>
      </c>
      <c r="AH22">
        <v>252</v>
      </c>
      <c r="AI22">
        <v>254</v>
      </c>
      <c r="AJ22" s="22">
        <f t="shared" si="16"/>
        <v>227.8</v>
      </c>
      <c r="AK22" s="23" t="s">
        <v>64</v>
      </c>
      <c r="AL22" s="22">
        <f t="shared" si="17"/>
        <v>12.8</v>
      </c>
      <c r="AM22" s="24" t="str">
        <f t="shared" si="24"/>
        <v>227.8 ± 12.8</v>
      </c>
      <c r="AN22" s="25" t="s">
        <v>168</v>
      </c>
      <c r="AO22">
        <v>252</v>
      </c>
      <c r="AP22">
        <v>210</v>
      </c>
      <c r="AQ22">
        <v>192</v>
      </c>
      <c r="AR22">
        <v>176</v>
      </c>
      <c r="AS22">
        <v>185</v>
      </c>
      <c r="AT22">
        <v>166</v>
      </c>
      <c r="AU22">
        <v>227</v>
      </c>
      <c r="AV22">
        <v>239</v>
      </c>
      <c r="AW22" s="22">
        <f t="shared" si="18"/>
        <v>205.9</v>
      </c>
      <c r="AX22" s="23" t="s">
        <v>64</v>
      </c>
      <c r="AY22" s="22">
        <f t="shared" si="19"/>
        <v>11</v>
      </c>
      <c r="AZ22" s="24" t="str">
        <f t="shared" si="25"/>
        <v>205.9 ± 11.0</v>
      </c>
      <c r="BA22" s="25" t="s">
        <v>224</v>
      </c>
    </row>
    <row r="23" spans="1:53" x14ac:dyDescent="0.3">
      <c r="A23" s="17">
        <v>4</v>
      </c>
      <c r="B23">
        <v>260</v>
      </c>
      <c r="C23">
        <v>211</v>
      </c>
      <c r="D23">
        <v>171</v>
      </c>
      <c r="E23">
        <v>250</v>
      </c>
      <c r="F23">
        <v>216</v>
      </c>
      <c r="G23">
        <v>226</v>
      </c>
      <c r="H23">
        <v>239</v>
      </c>
      <c r="I23">
        <v>248</v>
      </c>
      <c r="J23" s="22">
        <f t="shared" si="14"/>
        <v>227.6</v>
      </c>
      <c r="K23" s="23" t="s">
        <v>64</v>
      </c>
      <c r="L23" s="22">
        <f t="shared" si="15"/>
        <v>10.1</v>
      </c>
      <c r="M23" s="24" t="str">
        <f t="shared" si="20"/>
        <v>227.6 ± 10.1</v>
      </c>
      <c r="N23" s="25" t="s">
        <v>74</v>
      </c>
      <c r="O23">
        <v>194</v>
      </c>
      <c r="P23">
        <v>220</v>
      </c>
      <c r="Q23">
        <v>192</v>
      </c>
      <c r="R23">
        <v>184</v>
      </c>
      <c r="S23">
        <v>226</v>
      </c>
      <c r="T23">
        <v>251</v>
      </c>
      <c r="U23">
        <v>212</v>
      </c>
      <c r="V23">
        <v>213</v>
      </c>
      <c r="W23" s="22">
        <f t="shared" si="26"/>
        <v>211.5</v>
      </c>
      <c r="X23" s="23" t="s">
        <v>64</v>
      </c>
      <c r="Y23" s="22">
        <f t="shared" si="27"/>
        <v>7.7</v>
      </c>
      <c r="Z23" s="24" t="str">
        <f t="shared" si="23"/>
        <v>211.5 ± 7.7</v>
      </c>
      <c r="AA23" s="25" t="s">
        <v>127</v>
      </c>
      <c r="AB23">
        <v>309</v>
      </c>
      <c r="AC23">
        <v>198</v>
      </c>
      <c r="AD23">
        <v>222</v>
      </c>
      <c r="AE23">
        <v>211</v>
      </c>
      <c r="AF23">
        <v>226</v>
      </c>
      <c r="AG23">
        <v>222</v>
      </c>
      <c r="AH23">
        <v>262</v>
      </c>
      <c r="AI23">
        <v>301</v>
      </c>
      <c r="AJ23" s="22">
        <f t="shared" si="16"/>
        <v>243.9</v>
      </c>
      <c r="AK23" s="23" t="s">
        <v>64</v>
      </c>
      <c r="AL23" s="22">
        <f t="shared" si="17"/>
        <v>14.8</v>
      </c>
      <c r="AM23" s="24" t="str">
        <f t="shared" si="24"/>
        <v>243.9 ± 14.8</v>
      </c>
      <c r="AN23" s="25" t="s">
        <v>169</v>
      </c>
      <c r="AO23">
        <v>274</v>
      </c>
      <c r="AP23">
        <v>200</v>
      </c>
      <c r="AQ23">
        <v>205</v>
      </c>
      <c r="AR23">
        <v>182</v>
      </c>
      <c r="AS23">
        <v>187</v>
      </c>
      <c r="AT23">
        <v>175</v>
      </c>
      <c r="AU23">
        <v>222</v>
      </c>
      <c r="AV23">
        <v>248</v>
      </c>
      <c r="AW23" s="22">
        <f t="shared" si="18"/>
        <v>211.6</v>
      </c>
      <c r="AX23" s="23" t="s">
        <v>64</v>
      </c>
      <c r="AY23" s="22">
        <f t="shared" si="19"/>
        <v>12.2</v>
      </c>
      <c r="AZ23" s="24" t="str">
        <f t="shared" si="25"/>
        <v>211.6 ± 12.2</v>
      </c>
      <c r="BA23" s="25" t="s">
        <v>225</v>
      </c>
    </row>
    <row r="25" spans="1:53" x14ac:dyDescent="0.3">
      <c r="A25" s="16" t="s">
        <v>3</v>
      </c>
      <c r="B25">
        <v>9</v>
      </c>
      <c r="C25">
        <v>10</v>
      </c>
      <c r="D25">
        <v>11</v>
      </c>
      <c r="E25">
        <v>12</v>
      </c>
      <c r="F25">
        <v>13</v>
      </c>
      <c r="G25">
        <v>14</v>
      </c>
      <c r="H25">
        <v>15</v>
      </c>
      <c r="I25">
        <v>16</v>
      </c>
      <c r="N25" s="21" t="s">
        <v>272</v>
      </c>
      <c r="O25">
        <v>17</v>
      </c>
      <c r="P25">
        <v>18</v>
      </c>
      <c r="Q25">
        <v>19</v>
      </c>
      <c r="R25">
        <v>20</v>
      </c>
      <c r="S25">
        <v>21</v>
      </c>
      <c r="T25">
        <v>22</v>
      </c>
      <c r="U25" s="29" t="s">
        <v>273</v>
      </c>
      <c r="V25">
        <v>24</v>
      </c>
      <c r="AA25" s="21" t="s">
        <v>272</v>
      </c>
      <c r="AB25">
        <v>25</v>
      </c>
      <c r="AC25">
        <v>26</v>
      </c>
      <c r="AD25">
        <v>27</v>
      </c>
      <c r="AE25">
        <v>28</v>
      </c>
      <c r="AF25">
        <v>29</v>
      </c>
      <c r="AG25">
        <v>30</v>
      </c>
      <c r="AH25">
        <v>31</v>
      </c>
      <c r="AI25">
        <v>32</v>
      </c>
      <c r="AN25" s="21" t="s">
        <v>272</v>
      </c>
      <c r="AO25">
        <v>33</v>
      </c>
      <c r="AP25">
        <v>34</v>
      </c>
      <c r="AQ25">
        <v>35</v>
      </c>
      <c r="AR25">
        <v>36</v>
      </c>
      <c r="AS25">
        <v>37</v>
      </c>
      <c r="AT25">
        <v>38</v>
      </c>
      <c r="AU25">
        <v>39</v>
      </c>
      <c r="AV25">
        <v>40</v>
      </c>
      <c r="BA25" s="21" t="s">
        <v>272</v>
      </c>
    </row>
    <row r="26" spans="1:53" x14ac:dyDescent="0.3">
      <c r="A26" s="17" t="s">
        <v>0</v>
      </c>
      <c r="B26">
        <v>125</v>
      </c>
      <c r="C26">
        <v>107</v>
      </c>
      <c r="D26">
        <v>110</v>
      </c>
      <c r="E26">
        <v>94</v>
      </c>
      <c r="F26">
        <v>103</v>
      </c>
      <c r="G26">
        <v>99</v>
      </c>
      <c r="H26">
        <v>99</v>
      </c>
      <c r="I26">
        <v>91</v>
      </c>
      <c r="J26" s="22">
        <f t="shared" ref="J26:J34" si="28">ROUND(AVERAGE(B26:I26),1)</f>
        <v>103.5</v>
      </c>
      <c r="K26" s="23" t="s">
        <v>64</v>
      </c>
      <c r="L26" s="22">
        <f t="shared" ref="L26:L34" si="29">ROUND((STDEV(B26:I26)/SQRT(8)),1)</f>
        <v>3.8</v>
      </c>
      <c r="M26" s="24" t="str">
        <f>_xlfn.CONCAT(TEXT(J26,"0.0"),K26,TEXT(L26,"0.0"))</f>
        <v>103.5 ± 3.8</v>
      </c>
      <c r="N26" s="25" t="s">
        <v>75</v>
      </c>
      <c r="O26">
        <v>93</v>
      </c>
      <c r="P26">
        <v>102</v>
      </c>
      <c r="Q26">
        <v>100</v>
      </c>
      <c r="R26">
        <v>108</v>
      </c>
      <c r="S26">
        <v>106</v>
      </c>
      <c r="T26">
        <v>95</v>
      </c>
      <c r="U26" s="1">
        <v>84</v>
      </c>
      <c r="V26">
        <v>99</v>
      </c>
      <c r="W26" s="22">
        <f>ROUND(AVERAGE(O26:T26,V26),1)</f>
        <v>100.4</v>
      </c>
      <c r="X26" s="23" t="s">
        <v>64</v>
      </c>
      <c r="Y26" s="22">
        <f>ROUND((STDEV(O26:T26,V26)/SQRT(7)),1)</f>
        <v>2.1</v>
      </c>
      <c r="Z26" s="24" t="str">
        <f>_xlfn.CONCAT(TEXT(W26,"0.0"),X26,TEXT(Y26,"0.0"))</f>
        <v>100.4 ± 2.1</v>
      </c>
      <c r="AA26" s="25" t="s">
        <v>278</v>
      </c>
      <c r="AB26">
        <v>132</v>
      </c>
      <c r="AC26">
        <v>94</v>
      </c>
      <c r="AD26">
        <v>108</v>
      </c>
      <c r="AE26">
        <v>98</v>
      </c>
      <c r="AF26">
        <v>100</v>
      </c>
      <c r="AG26">
        <v>89</v>
      </c>
      <c r="AH26">
        <v>95</v>
      </c>
      <c r="AI26">
        <v>97</v>
      </c>
      <c r="AJ26" s="22">
        <f t="shared" ref="AJ26:AJ34" si="30">ROUND(AVERAGE(AB26:AI26),1)</f>
        <v>101.6</v>
      </c>
      <c r="AK26" s="23" t="s">
        <v>64</v>
      </c>
      <c r="AL26" s="22">
        <f t="shared" ref="AL26:AL34" si="31">ROUND((STDEV(AB26:AI26)/SQRT(8)),1)</f>
        <v>4.7</v>
      </c>
      <c r="AM26" s="24" t="str">
        <f>_xlfn.CONCAT(TEXT(AJ26,"0.0"),AK26,TEXT(AL26,"0.0"))</f>
        <v>101.6 ± 4.7</v>
      </c>
      <c r="AN26" s="25" t="s">
        <v>170</v>
      </c>
      <c r="AO26">
        <v>106</v>
      </c>
      <c r="AP26">
        <v>105</v>
      </c>
      <c r="AQ26">
        <v>102</v>
      </c>
      <c r="AR26">
        <v>124</v>
      </c>
      <c r="AS26">
        <v>79</v>
      </c>
      <c r="AT26">
        <v>76</v>
      </c>
      <c r="AU26">
        <v>91</v>
      </c>
      <c r="AV26">
        <v>102</v>
      </c>
      <c r="AW26" s="22">
        <f t="shared" ref="AW26:AW34" si="32">ROUND(AVERAGE(AO26:AV26),1)</f>
        <v>98.1</v>
      </c>
      <c r="AX26" s="23" t="s">
        <v>64</v>
      </c>
      <c r="AY26" s="22">
        <f t="shared" ref="AY26:AY34" si="33">ROUND((STDEV(AO26:AV26)/SQRT(8)),1)</f>
        <v>5.5</v>
      </c>
      <c r="AZ26" s="24" t="str">
        <f>_xlfn.CONCAT(TEXT(AW26,"0.0"),AX26,TEXT(AY26,"0.0"))</f>
        <v>98.1 ± 5.5</v>
      </c>
      <c r="BA26" s="25" t="s">
        <v>226</v>
      </c>
    </row>
    <row r="27" spans="1:53" x14ac:dyDescent="0.3">
      <c r="A27" s="17">
        <v>0.5</v>
      </c>
      <c r="B27">
        <v>143</v>
      </c>
      <c r="C27">
        <v>135</v>
      </c>
      <c r="D27">
        <v>110</v>
      </c>
      <c r="E27">
        <v>136</v>
      </c>
      <c r="F27">
        <v>104</v>
      </c>
      <c r="G27">
        <v>116</v>
      </c>
      <c r="H27">
        <v>111</v>
      </c>
      <c r="I27">
        <v>127</v>
      </c>
      <c r="J27" s="22">
        <f t="shared" si="28"/>
        <v>122.8</v>
      </c>
      <c r="K27" s="23" t="s">
        <v>64</v>
      </c>
      <c r="L27" s="22">
        <f t="shared" si="29"/>
        <v>5.0999999999999996</v>
      </c>
      <c r="M27" s="24" t="str">
        <f t="shared" ref="M27:M34" si="34">_xlfn.CONCAT(TEXT(J27,"0.0"),K27,TEXT(L27,"0.0"))</f>
        <v>122.8 ± 5.1</v>
      </c>
      <c r="N27" s="25" t="s">
        <v>76</v>
      </c>
      <c r="O27">
        <v>120</v>
      </c>
      <c r="P27">
        <v>138</v>
      </c>
      <c r="Q27">
        <v>113</v>
      </c>
      <c r="R27">
        <v>131</v>
      </c>
      <c r="S27">
        <v>108</v>
      </c>
      <c r="T27">
        <v>149</v>
      </c>
      <c r="U27" s="1">
        <v>60</v>
      </c>
      <c r="V27">
        <v>118</v>
      </c>
      <c r="W27" s="22">
        <f t="shared" ref="W27:W28" si="35">ROUND(AVERAGE(O27:T27,V27),1)</f>
        <v>125.3</v>
      </c>
      <c r="X27" s="23" t="s">
        <v>64</v>
      </c>
      <c r="Y27" s="22">
        <f t="shared" ref="Y27:Y28" si="36">ROUND((STDEV(O27:T27,V27)/SQRT(7)),1)</f>
        <v>5.5</v>
      </c>
      <c r="Z27" s="24" t="str">
        <f t="shared" ref="Z27:Z34" si="37">_xlfn.CONCAT(TEXT(W27,"0.0"),X27,TEXT(Y27,"0.0"))</f>
        <v>125.3 ± 5.5</v>
      </c>
      <c r="AA27" s="25" t="s">
        <v>279</v>
      </c>
      <c r="AB27">
        <v>169</v>
      </c>
      <c r="AC27">
        <v>97</v>
      </c>
      <c r="AD27">
        <v>131</v>
      </c>
      <c r="AE27">
        <v>118</v>
      </c>
      <c r="AF27">
        <v>133</v>
      </c>
      <c r="AG27">
        <v>111</v>
      </c>
      <c r="AH27">
        <v>126</v>
      </c>
      <c r="AI27">
        <v>123</v>
      </c>
      <c r="AJ27" s="22">
        <f t="shared" si="30"/>
        <v>126</v>
      </c>
      <c r="AK27" s="23" t="s">
        <v>64</v>
      </c>
      <c r="AL27" s="22">
        <f t="shared" si="31"/>
        <v>7.4</v>
      </c>
      <c r="AM27" s="24" t="str">
        <f t="shared" ref="AM27:AM34" si="38">_xlfn.CONCAT(TEXT(AJ27,"0.0"),AK27,TEXT(AL27,"0.0"))</f>
        <v>126.0 ± 7.4</v>
      </c>
      <c r="AN27" s="25" t="s">
        <v>171</v>
      </c>
      <c r="AO27">
        <v>127</v>
      </c>
      <c r="AP27">
        <v>101</v>
      </c>
      <c r="AQ27">
        <v>131</v>
      </c>
      <c r="AR27">
        <v>140</v>
      </c>
      <c r="AS27">
        <v>96</v>
      </c>
      <c r="AT27">
        <v>96</v>
      </c>
      <c r="AU27">
        <v>120</v>
      </c>
      <c r="AV27">
        <v>130</v>
      </c>
      <c r="AW27" s="22">
        <f t="shared" si="32"/>
        <v>117.6</v>
      </c>
      <c r="AX27" s="23" t="s">
        <v>64</v>
      </c>
      <c r="AY27" s="22">
        <f t="shared" si="33"/>
        <v>6.2</v>
      </c>
      <c r="AZ27" s="24" t="str">
        <f t="shared" ref="AZ27:AZ34" si="39">_xlfn.CONCAT(TEXT(AW27,"0.0"),AX27,TEXT(AY27,"0.0"))</f>
        <v>117.6 ± 6.2</v>
      </c>
      <c r="BA27" s="25" t="s">
        <v>227</v>
      </c>
    </row>
    <row r="28" spans="1:53" x14ac:dyDescent="0.3">
      <c r="A28" s="17">
        <v>1</v>
      </c>
      <c r="B28">
        <v>163</v>
      </c>
      <c r="C28">
        <v>137</v>
      </c>
      <c r="D28">
        <v>97</v>
      </c>
      <c r="E28">
        <v>152</v>
      </c>
      <c r="F28">
        <v>124</v>
      </c>
      <c r="G28">
        <v>130</v>
      </c>
      <c r="H28">
        <v>122</v>
      </c>
      <c r="I28">
        <v>133</v>
      </c>
      <c r="J28" s="22">
        <f t="shared" si="28"/>
        <v>132.30000000000001</v>
      </c>
      <c r="K28" s="23" t="s">
        <v>64</v>
      </c>
      <c r="L28" s="22">
        <f t="shared" si="29"/>
        <v>7</v>
      </c>
      <c r="M28" s="24" t="str">
        <f t="shared" si="34"/>
        <v>132.3 ± 7.0</v>
      </c>
      <c r="N28" s="25" t="s">
        <v>77</v>
      </c>
      <c r="O28">
        <v>107</v>
      </c>
      <c r="P28">
        <v>142</v>
      </c>
      <c r="Q28">
        <v>112</v>
      </c>
      <c r="R28">
        <v>140</v>
      </c>
      <c r="S28">
        <v>157</v>
      </c>
      <c r="T28">
        <v>158</v>
      </c>
      <c r="U28" s="1">
        <v>87</v>
      </c>
      <c r="V28">
        <v>133</v>
      </c>
      <c r="W28" s="22">
        <f t="shared" si="35"/>
        <v>135.6</v>
      </c>
      <c r="X28" s="23" t="s">
        <v>64</v>
      </c>
      <c r="Y28" s="22">
        <f t="shared" si="36"/>
        <v>7.6</v>
      </c>
      <c r="Z28" s="24" t="str">
        <f t="shared" si="37"/>
        <v>135.6 ± 7.6</v>
      </c>
      <c r="AA28" s="25" t="s">
        <v>280</v>
      </c>
      <c r="AB28">
        <v>175</v>
      </c>
      <c r="AC28">
        <v>97</v>
      </c>
      <c r="AD28">
        <v>153</v>
      </c>
      <c r="AE28">
        <v>114</v>
      </c>
      <c r="AF28">
        <v>146</v>
      </c>
      <c r="AG28">
        <v>137</v>
      </c>
      <c r="AH28">
        <v>149</v>
      </c>
      <c r="AI28">
        <v>130</v>
      </c>
      <c r="AJ28" s="22">
        <f t="shared" si="30"/>
        <v>137.6</v>
      </c>
      <c r="AK28" s="23" t="s">
        <v>64</v>
      </c>
      <c r="AL28" s="22">
        <f t="shared" si="31"/>
        <v>8.6</v>
      </c>
      <c r="AM28" s="24" t="str">
        <f t="shared" si="38"/>
        <v>137.6 ± 8.6</v>
      </c>
      <c r="AN28" s="25" t="s">
        <v>172</v>
      </c>
      <c r="AO28">
        <v>171</v>
      </c>
      <c r="AP28">
        <v>93</v>
      </c>
      <c r="AQ28">
        <v>132</v>
      </c>
      <c r="AR28">
        <v>137</v>
      </c>
      <c r="AS28">
        <v>103</v>
      </c>
      <c r="AT28">
        <v>97</v>
      </c>
      <c r="AU28">
        <v>133</v>
      </c>
      <c r="AV28">
        <v>140</v>
      </c>
      <c r="AW28" s="22">
        <f t="shared" si="32"/>
        <v>125.8</v>
      </c>
      <c r="AX28" s="23" t="s">
        <v>64</v>
      </c>
      <c r="AY28" s="22">
        <f t="shared" si="33"/>
        <v>9.3000000000000007</v>
      </c>
      <c r="AZ28" s="24" t="str">
        <f t="shared" si="39"/>
        <v>125.8 ± 9.3</v>
      </c>
      <c r="BA28" s="25" t="s">
        <v>228</v>
      </c>
    </row>
    <row r="29" spans="1:53" x14ac:dyDescent="0.3">
      <c r="A29" s="17">
        <v>1.5</v>
      </c>
      <c r="B29">
        <v>177</v>
      </c>
      <c r="C29">
        <v>147</v>
      </c>
      <c r="D29">
        <v>108</v>
      </c>
      <c r="E29">
        <v>152</v>
      </c>
      <c r="F29">
        <v>125</v>
      </c>
      <c r="G29">
        <v>120</v>
      </c>
      <c r="H29">
        <v>148</v>
      </c>
      <c r="I29">
        <v>132</v>
      </c>
      <c r="J29" s="22">
        <f t="shared" si="28"/>
        <v>138.6</v>
      </c>
      <c r="K29" s="23" t="s">
        <v>64</v>
      </c>
      <c r="L29" s="22">
        <f t="shared" si="29"/>
        <v>7.7</v>
      </c>
      <c r="M29" s="24" t="str">
        <f t="shared" si="34"/>
        <v>138.6 ± 7.7</v>
      </c>
      <c r="N29" s="25" t="s">
        <v>78</v>
      </c>
      <c r="O29">
        <v>110</v>
      </c>
      <c r="P29">
        <v>135</v>
      </c>
      <c r="Q29">
        <v>145</v>
      </c>
      <c r="R29">
        <v>119</v>
      </c>
      <c r="S29">
        <v>159</v>
      </c>
      <c r="T29">
        <v>157</v>
      </c>
      <c r="U29">
        <v>124</v>
      </c>
      <c r="V29">
        <v>143</v>
      </c>
      <c r="W29" s="22">
        <f t="shared" ref="W26:W34" si="40">ROUND(AVERAGE(O29:V29),1)</f>
        <v>136.5</v>
      </c>
      <c r="X29" s="23" t="s">
        <v>64</v>
      </c>
      <c r="Y29" s="22">
        <f t="shared" ref="Y26:Y34" si="41">ROUND((STDEV(O29:V29)/SQRT(8)),1)</f>
        <v>6.3</v>
      </c>
      <c r="Z29" s="24" t="str">
        <f t="shared" si="37"/>
        <v>136.5 ± 6.3</v>
      </c>
      <c r="AA29" s="25" t="s">
        <v>128</v>
      </c>
      <c r="AB29">
        <v>196</v>
      </c>
      <c r="AC29">
        <v>100</v>
      </c>
      <c r="AD29">
        <v>145</v>
      </c>
      <c r="AE29">
        <v>114</v>
      </c>
      <c r="AF29">
        <v>145</v>
      </c>
      <c r="AG29">
        <v>151</v>
      </c>
      <c r="AH29">
        <v>174</v>
      </c>
      <c r="AI29">
        <v>142</v>
      </c>
      <c r="AJ29" s="22">
        <f t="shared" si="30"/>
        <v>145.9</v>
      </c>
      <c r="AK29" s="23" t="s">
        <v>64</v>
      </c>
      <c r="AL29" s="22">
        <f t="shared" si="31"/>
        <v>10.7</v>
      </c>
      <c r="AM29" s="24" t="str">
        <f t="shared" si="38"/>
        <v>145.9 ± 10.7</v>
      </c>
      <c r="AN29" s="25" t="s">
        <v>173</v>
      </c>
      <c r="AO29">
        <v>182</v>
      </c>
      <c r="AP29">
        <v>90</v>
      </c>
      <c r="AQ29">
        <v>133</v>
      </c>
      <c r="AR29">
        <v>155</v>
      </c>
      <c r="AS29">
        <v>109</v>
      </c>
      <c r="AT29">
        <v>100</v>
      </c>
      <c r="AU29">
        <v>134</v>
      </c>
      <c r="AV29">
        <v>139</v>
      </c>
      <c r="AW29" s="22">
        <f t="shared" si="32"/>
        <v>130.30000000000001</v>
      </c>
      <c r="AX29" s="23" t="s">
        <v>64</v>
      </c>
      <c r="AY29" s="22">
        <f t="shared" si="33"/>
        <v>10.7</v>
      </c>
      <c r="AZ29" s="24" t="str">
        <f t="shared" si="39"/>
        <v>130.3 ± 10.7</v>
      </c>
      <c r="BA29" s="25" t="s">
        <v>229</v>
      </c>
    </row>
    <row r="30" spans="1:53" x14ac:dyDescent="0.3">
      <c r="A30" s="17">
        <v>2</v>
      </c>
      <c r="B30">
        <v>171</v>
      </c>
      <c r="C30">
        <v>123</v>
      </c>
      <c r="D30">
        <v>97</v>
      </c>
      <c r="E30">
        <v>152</v>
      </c>
      <c r="F30">
        <v>180</v>
      </c>
      <c r="G30">
        <v>114</v>
      </c>
      <c r="H30">
        <v>137</v>
      </c>
      <c r="I30">
        <v>145</v>
      </c>
      <c r="J30" s="22">
        <f t="shared" si="28"/>
        <v>139.9</v>
      </c>
      <c r="K30" s="23" t="s">
        <v>64</v>
      </c>
      <c r="L30" s="22">
        <f t="shared" si="29"/>
        <v>10</v>
      </c>
      <c r="M30" s="24" t="str">
        <f t="shared" si="34"/>
        <v>139.9 ± 10.0</v>
      </c>
      <c r="N30" s="25" t="s">
        <v>79</v>
      </c>
      <c r="O30">
        <v>110</v>
      </c>
      <c r="P30">
        <v>139</v>
      </c>
      <c r="Q30">
        <v>123</v>
      </c>
      <c r="R30">
        <v>119</v>
      </c>
      <c r="S30">
        <v>147</v>
      </c>
      <c r="T30">
        <v>152</v>
      </c>
      <c r="U30">
        <v>124</v>
      </c>
      <c r="V30">
        <v>159</v>
      </c>
      <c r="W30" s="22">
        <f t="shared" si="40"/>
        <v>134.1</v>
      </c>
      <c r="X30" s="23" t="s">
        <v>64</v>
      </c>
      <c r="Y30" s="22">
        <f t="shared" si="41"/>
        <v>6.2</v>
      </c>
      <c r="Z30" s="24" t="str">
        <f t="shared" si="37"/>
        <v>134.1 ± 6.2</v>
      </c>
      <c r="AA30" s="25" t="s">
        <v>129</v>
      </c>
      <c r="AB30">
        <v>178</v>
      </c>
      <c r="AC30">
        <v>100</v>
      </c>
      <c r="AD30">
        <v>149</v>
      </c>
      <c r="AE30">
        <v>111</v>
      </c>
      <c r="AF30">
        <v>151</v>
      </c>
      <c r="AG30">
        <v>155</v>
      </c>
      <c r="AH30">
        <v>181</v>
      </c>
      <c r="AI30">
        <v>165</v>
      </c>
      <c r="AJ30" s="22">
        <f t="shared" si="30"/>
        <v>148.80000000000001</v>
      </c>
      <c r="AK30" s="23" t="s">
        <v>64</v>
      </c>
      <c r="AL30" s="22">
        <f t="shared" si="31"/>
        <v>10.4</v>
      </c>
      <c r="AM30" s="24" t="str">
        <f t="shared" si="38"/>
        <v>148.8 ± 10.4</v>
      </c>
      <c r="AN30" s="25" t="s">
        <v>174</v>
      </c>
      <c r="AO30">
        <v>179</v>
      </c>
      <c r="AP30">
        <v>95</v>
      </c>
      <c r="AQ30">
        <v>134</v>
      </c>
      <c r="AR30">
        <v>144</v>
      </c>
      <c r="AS30">
        <v>110</v>
      </c>
      <c r="AT30">
        <v>99</v>
      </c>
      <c r="AU30">
        <v>144</v>
      </c>
      <c r="AV30">
        <v>146</v>
      </c>
      <c r="AW30" s="22">
        <f t="shared" si="32"/>
        <v>131.4</v>
      </c>
      <c r="AX30" s="23" t="s">
        <v>64</v>
      </c>
      <c r="AY30" s="22">
        <f t="shared" si="33"/>
        <v>10</v>
      </c>
      <c r="AZ30" s="24" t="str">
        <f t="shared" si="39"/>
        <v>131.4 ± 10.0</v>
      </c>
      <c r="BA30" s="25" t="s">
        <v>230</v>
      </c>
    </row>
    <row r="31" spans="1:53" x14ac:dyDescent="0.3">
      <c r="A31" s="17">
        <v>2.5</v>
      </c>
      <c r="B31">
        <v>179</v>
      </c>
      <c r="C31">
        <v>114</v>
      </c>
      <c r="D31">
        <v>103</v>
      </c>
      <c r="E31">
        <v>159</v>
      </c>
      <c r="F31">
        <v>152</v>
      </c>
      <c r="G31">
        <v>118</v>
      </c>
      <c r="H31">
        <v>159</v>
      </c>
      <c r="I31">
        <v>161</v>
      </c>
      <c r="J31" s="22">
        <f t="shared" si="28"/>
        <v>143.1</v>
      </c>
      <c r="K31" s="23" t="s">
        <v>64</v>
      </c>
      <c r="L31" s="22">
        <f t="shared" si="29"/>
        <v>9.6999999999999993</v>
      </c>
      <c r="M31" s="24" t="str">
        <f t="shared" si="34"/>
        <v>143.1 ± 9.7</v>
      </c>
      <c r="N31" s="25" t="s">
        <v>80</v>
      </c>
      <c r="O31">
        <v>113</v>
      </c>
      <c r="P31">
        <v>141</v>
      </c>
      <c r="Q31">
        <v>108</v>
      </c>
      <c r="R31">
        <v>140</v>
      </c>
      <c r="S31">
        <v>119</v>
      </c>
      <c r="T31">
        <v>156</v>
      </c>
      <c r="U31">
        <v>132</v>
      </c>
      <c r="V31">
        <v>148</v>
      </c>
      <c r="W31" s="22">
        <f t="shared" si="40"/>
        <v>132.1</v>
      </c>
      <c r="X31" s="23" t="s">
        <v>64</v>
      </c>
      <c r="Y31" s="22">
        <f t="shared" si="41"/>
        <v>6.1</v>
      </c>
      <c r="Z31" s="24" t="str">
        <f t="shared" si="37"/>
        <v>132.1 ± 6.1</v>
      </c>
      <c r="AA31" s="25" t="s">
        <v>130</v>
      </c>
      <c r="AB31">
        <v>185</v>
      </c>
      <c r="AC31">
        <v>107</v>
      </c>
      <c r="AD31">
        <v>145</v>
      </c>
      <c r="AE31">
        <v>113</v>
      </c>
      <c r="AF31">
        <v>139</v>
      </c>
      <c r="AG31">
        <v>168</v>
      </c>
      <c r="AH31">
        <v>225</v>
      </c>
      <c r="AI31">
        <v>188</v>
      </c>
      <c r="AJ31" s="22">
        <f t="shared" si="30"/>
        <v>158.80000000000001</v>
      </c>
      <c r="AK31" s="23" t="s">
        <v>64</v>
      </c>
      <c r="AL31" s="22">
        <f t="shared" si="31"/>
        <v>14.2</v>
      </c>
      <c r="AM31" s="24" t="str">
        <f t="shared" si="38"/>
        <v>158.8 ± 14.2</v>
      </c>
      <c r="AN31" s="25" t="s">
        <v>175</v>
      </c>
      <c r="AO31">
        <v>215</v>
      </c>
      <c r="AP31">
        <v>102</v>
      </c>
      <c r="AQ31">
        <v>129</v>
      </c>
      <c r="AR31">
        <v>142</v>
      </c>
      <c r="AS31">
        <v>116</v>
      </c>
      <c r="AT31">
        <v>103</v>
      </c>
      <c r="AU31">
        <v>157</v>
      </c>
      <c r="AV31">
        <v>152</v>
      </c>
      <c r="AW31" s="22">
        <f t="shared" si="32"/>
        <v>139.5</v>
      </c>
      <c r="AX31" s="23" t="s">
        <v>64</v>
      </c>
      <c r="AY31" s="22">
        <f t="shared" si="33"/>
        <v>13.1</v>
      </c>
      <c r="AZ31" s="24" t="str">
        <f t="shared" si="39"/>
        <v>139.5 ± 13.1</v>
      </c>
      <c r="BA31" s="25" t="s">
        <v>231</v>
      </c>
    </row>
    <row r="32" spans="1:53" x14ac:dyDescent="0.3">
      <c r="A32" s="17">
        <v>3</v>
      </c>
      <c r="B32">
        <v>180</v>
      </c>
      <c r="C32">
        <v>153</v>
      </c>
      <c r="D32">
        <v>103</v>
      </c>
      <c r="E32">
        <v>167</v>
      </c>
      <c r="F32">
        <v>132</v>
      </c>
      <c r="G32">
        <v>114</v>
      </c>
      <c r="H32">
        <v>174</v>
      </c>
      <c r="I32">
        <v>169</v>
      </c>
      <c r="J32" s="22">
        <f t="shared" si="28"/>
        <v>149</v>
      </c>
      <c r="K32" s="23" t="s">
        <v>64</v>
      </c>
      <c r="L32" s="22">
        <f t="shared" si="29"/>
        <v>10.3</v>
      </c>
      <c r="M32" s="24" t="str">
        <f t="shared" si="34"/>
        <v>149.0 ± 10.3</v>
      </c>
      <c r="N32" s="25" t="s">
        <v>81</v>
      </c>
      <c r="O32">
        <v>116</v>
      </c>
      <c r="P32">
        <v>134</v>
      </c>
      <c r="Q32">
        <v>109</v>
      </c>
      <c r="R32">
        <v>134</v>
      </c>
      <c r="S32">
        <v>162</v>
      </c>
      <c r="T32">
        <v>166</v>
      </c>
      <c r="U32">
        <v>122</v>
      </c>
      <c r="V32">
        <v>160</v>
      </c>
      <c r="W32" s="22">
        <f t="shared" si="40"/>
        <v>137.9</v>
      </c>
      <c r="X32" s="23" t="s">
        <v>64</v>
      </c>
      <c r="Y32" s="22">
        <f t="shared" si="41"/>
        <v>7.9</v>
      </c>
      <c r="Z32" s="24" t="str">
        <f t="shared" si="37"/>
        <v>137.9 ± 7.9</v>
      </c>
      <c r="AA32" s="25" t="s">
        <v>131</v>
      </c>
      <c r="AB32">
        <v>185</v>
      </c>
      <c r="AC32">
        <v>106</v>
      </c>
      <c r="AD32">
        <v>134</v>
      </c>
      <c r="AE32">
        <v>129</v>
      </c>
      <c r="AF32">
        <v>139</v>
      </c>
      <c r="AG32">
        <v>168</v>
      </c>
      <c r="AH32">
        <v>206</v>
      </c>
      <c r="AI32">
        <v>174</v>
      </c>
      <c r="AJ32" s="22">
        <f t="shared" si="30"/>
        <v>155.1</v>
      </c>
      <c r="AK32" s="23" t="s">
        <v>64</v>
      </c>
      <c r="AL32" s="22">
        <f t="shared" si="31"/>
        <v>11.8</v>
      </c>
      <c r="AM32" s="24" t="str">
        <f t="shared" si="38"/>
        <v>155.1 ± 11.8</v>
      </c>
      <c r="AN32" s="25" t="s">
        <v>176</v>
      </c>
      <c r="AO32">
        <v>207</v>
      </c>
      <c r="AP32">
        <v>107</v>
      </c>
      <c r="AQ32">
        <v>127</v>
      </c>
      <c r="AR32">
        <v>151</v>
      </c>
      <c r="AS32">
        <v>121</v>
      </c>
      <c r="AT32">
        <v>101</v>
      </c>
      <c r="AU32">
        <v>154</v>
      </c>
      <c r="AV32">
        <v>164</v>
      </c>
      <c r="AW32" s="22">
        <f t="shared" si="32"/>
        <v>141.5</v>
      </c>
      <c r="AX32" s="23" t="s">
        <v>64</v>
      </c>
      <c r="AY32" s="22">
        <f t="shared" si="33"/>
        <v>12.3</v>
      </c>
      <c r="AZ32" s="24" t="str">
        <f t="shared" si="39"/>
        <v>141.5 ± 12.3</v>
      </c>
      <c r="BA32" s="25" t="s">
        <v>232</v>
      </c>
    </row>
    <row r="33" spans="1:53" x14ac:dyDescent="0.3">
      <c r="A33" s="17">
        <v>3.5</v>
      </c>
      <c r="B33">
        <v>180</v>
      </c>
      <c r="C33">
        <v>159</v>
      </c>
      <c r="D33">
        <v>109</v>
      </c>
      <c r="E33">
        <v>189</v>
      </c>
      <c r="F33">
        <v>134</v>
      </c>
      <c r="G33">
        <v>120</v>
      </c>
      <c r="H33">
        <v>172</v>
      </c>
      <c r="I33">
        <v>169</v>
      </c>
      <c r="J33" s="22">
        <f t="shared" si="28"/>
        <v>154</v>
      </c>
      <c r="K33" s="23" t="s">
        <v>64</v>
      </c>
      <c r="L33" s="22">
        <f t="shared" si="29"/>
        <v>10.4</v>
      </c>
      <c r="M33" s="24" t="str">
        <f t="shared" si="34"/>
        <v>154.0 ± 10.4</v>
      </c>
      <c r="N33" s="25" t="s">
        <v>82</v>
      </c>
      <c r="O33">
        <v>114</v>
      </c>
      <c r="P33">
        <v>159</v>
      </c>
      <c r="Q33">
        <v>113</v>
      </c>
      <c r="R33">
        <v>125</v>
      </c>
      <c r="S33">
        <v>171</v>
      </c>
      <c r="T33">
        <v>161</v>
      </c>
      <c r="U33">
        <v>136</v>
      </c>
      <c r="V33">
        <v>146</v>
      </c>
      <c r="W33" s="22">
        <f t="shared" si="40"/>
        <v>140.6</v>
      </c>
      <c r="X33" s="23" t="s">
        <v>64</v>
      </c>
      <c r="Y33" s="22">
        <f t="shared" si="41"/>
        <v>7.8</v>
      </c>
      <c r="Z33" s="24" t="str">
        <f t="shared" si="37"/>
        <v>140.6 ± 7.8</v>
      </c>
      <c r="AA33" s="25" t="s">
        <v>132</v>
      </c>
      <c r="AB33">
        <v>206</v>
      </c>
      <c r="AC33">
        <v>107</v>
      </c>
      <c r="AD33">
        <v>148</v>
      </c>
      <c r="AE33">
        <v>125</v>
      </c>
      <c r="AF33">
        <v>138</v>
      </c>
      <c r="AG33">
        <v>159</v>
      </c>
      <c r="AH33">
        <v>190</v>
      </c>
      <c r="AI33">
        <v>156</v>
      </c>
      <c r="AJ33" s="22">
        <f t="shared" si="30"/>
        <v>153.6</v>
      </c>
      <c r="AK33" s="23" t="s">
        <v>64</v>
      </c>
      <c r="AL33" s="22">
        <f t="shared" si="31"/>
        <v>11.5</v>
      </c>
      <c r="AM33" s="24" t="str">
        <f t="shared" si="38"/>
        <v>153.6 ± 11.5</v>
      </c>
      <c r="AN33" s="25" t="s">
        <v>177</v>
      </c>
      <c r="AO33">
        <v>186</v>
      </c>
      <c r="AP33">
        <v>125</v>
      </c>
      <c r="AQ33">
        <v>119</v>
      </c>
      <c r="AR33">
        <v>128</v>
      </c>
      <c r="AS33">
        <v>113</v>
      </c>
      <c r="AT33">
        <v>101</v>
      </c>
      <c r="AU33">
        <v>165</v>
      </c>
      <c r="AV33">
        <v>164</v>
      </c>
      <c r="AW33" s="22">
        <f t="shared" si="32"/>
        <v>137.6</v>
      </c>
      <c r="AX33" s="23" t="s">
        <v>64</v>
      </c>
      <c r="AY33" s="22">
        <f t="shared" si="33"/>
        <v>10.6</v>
      </c>
      <c r="AZ33" s="24" t="str">
        <f t="shared" si="39"/>
        <v>137.6 ± 10.6</v>
      </c>
      <c r="BA33" s="25" t="s">
        <v>233</v>
      </c>
    </row>
    <row r="34" spans="1:53" x14ac:dyDescent="0.3">
      <c r="A34" s="17">
        <v>4</v>
      </c>
      <c r="B34">
        <v>170</v>
      </c>
      <c r="C34">
        <v>148</v>
      </c>
      <c r="D34">
        <v>105</v>
      </c>
      <c r="E34">
        <v>178</v>
      </c>
      <c r="F34">
        <v>137</v>
      </c>
      <c r="G34">
        <v>125</v>
      </c>
      <c r="H34">
        <v>156</v>
      </c>
      <c r="I34">
        <v>165</v>
      </c>
      <c r="J34" s="22">
        <f t="shared" si="28"/>
        <v>148</v>
      </c>
      <c r="K34" s="23" t="s">
        <v>64</v>
      </c>
      <c r="L34" s="22">
        <f t="shared" si="29"/>
        <v>8.6999999999999993</v>
      </c>
      <c r="M34" s="24" t="str">
        <f t="shared" si="34"/>
        <v>148.0 ± 8.7</v>
      </c>
      <c r="N34" s="25" t="s">
        <v>83</v>
      </c>
      <c r="O34">
        <v>117</v>
      </c>
      <c r="P34">
        <v>137</v>
      </c>
      <c r="Q34">
        <v>114</v>
      </c>
      <c r="R34">
        <v>121</v>
      </c>
      <c r="S34">
        <v>156</v>
      </c>
      <c r="T34">
        <v>171</v>
      </c>
      <c r="U34">
        <v>136</v>
      </c>
      <c r="V34">
        <v>145</v>
      </c>
      <c r="W34" s="22">
        <f t="shared" si="40"/>
        <v>137.1</v>
      </c>
      <c r="X34" s="23" t="s">
        <v>64</v>
      </c>
      <c r="Y34" s="22">
        <f t="shared" si="41"/>
        <v>7</v>
      </c>
      <c r="Z34" s="24" t="str">
        <f t="shared" si="37"/>
        <v>137.1 ± 7.0</v>
      </c>
      <c r="AA34" s="25" t="s">
        <v>133</v>
      </c>
      <c r="AB34">
        <v>233</v>
      </c>
      <c r="AC34">
        <v>126</v>
      </c>
      <c r="AD34">
        <v>146</v>
      </c>
      <c r="AE34">
        <v>129</v>
      </c>
      <c r="AF34">
        <v>143</v>
      </c>
      <c r="AG34">
        <v>165</v>
      </c>
      <c r="AH34">
        <v>185</v>
      </c>
      <c r="AI34">
        <v>179</v>
      </c>
      <c r="AJ34" s="22">
        <f t="shared" si="30"/>
        <v>163.30000000000001</v>
      </c>
      <c r="AK34" s="23" t="s">
        <v>64</v>
      </c>
      <c r="AL34" s="22">
        <f t="shared" si="31"/>
        <v>12.6</v>
      </c>
      <c r="AM34" s="24" t="str">
        <f t="shared" si="38"/>
        <v>163.3 ± 12.6</v>
      </c>
      <c r="AN34" s="25" t="s">
        <v>178</v>
      </c>
      <c r="AO34">
        <v>189</v>
      </c>
      <c r="AP34">
        <v>114</v>
      </c>
      <c r="AQ34">
        <v>125</v>
      </c>
      <c r="AR34">
        <v>128</v>
      </c>
      <c r="AS34">
        <v>110</v>
      </c>
      <c r="AT34">
        <v>106</v>
      </c>
      <c r="AU34">
        <v>157</v>
      </c>
      <c r="AV34">
        <v>168</v>
      </c>
      <c r="AW34" s="22">
        <f t="shared" si="32"/>
        <v>137.1</v>
      </c>
      <c r="AX34" s="23" t="s">
        <v>64</v>
      </c>
      <c r="AY34" s="22">
        <f t="shared" si="33"/>
        <v>10.8</v>
      </c>
      <c r="AZ34" s="24" t="str">
        <f t="shared" si="39"/>
        <v>137.1 ± 10.8</v>
      </c>
      <c r="BA34" s="25" t="s">
        <v>234</v>
      </c>
    </row>
    <row r="36" spans="1:53" x14ac:dyDescent="0.3">
      <c r="A36" s="16" t="s">
        <v>4</v>
      </c>
      <c r="B36">
        <v>9</v>
      </c>
      <c r="C36">
        <v>10</v>
      </c>
      <c r="D36">
        <v>11</v>
      </c>
      <c r="E36">
        <v>12</v>
      </c>
      <c r="F36">
        <v>13</v>
      </c>
      <c r="G36">
        <v>14</v>
      </c>
      <c r="H36">
        <v>15</v>
      </c>
      <c r="I36">
        <v>16</v>
      </c>
      <c r="N36" s="21" t="s">
        <v>272</v>
      </c>
      <c r="O36">
        <v>17</v>
      </c>
      <c r="P36">
        <v>18</v>
      </c>
      <c r="Q36">
        <v>19</v>
      </c>
      <c r="R36">
        <v>20</v>
      </c>
      <c r="S36">
        <v>21</v>
      </c>
      <c r="T36">
        <v>22</v>
      </c>
      <c r="U36" s="29" t="s">
        <v>273</v>
      </c>
      <c r="V36">
        <v>24</v>
      </c>
      <c r="AA36" s="21" t="s">
        <v>272</v>
      </c>
      <c r="AB36">
        <v>25</v>
      </c>
      <c r="AC36">
        <v>26</v>
      </c>
      <c r="AD36">
        <v>27</v>
      </c>
      <c r="AE36">
        <v>28</v>
      </c>
      <c r="AF36">
        <v>29</v>
      </c>
      <c r="AG36">
        <v>30</v>
      </c>
      <c r="AH36">
        <v>31</v>
      </c>
      <c r="AI36">
        <v>32</v>
      </c>
      <c r="AN36" s="21" t="s">
        <v>272</v>
      </c>
      <c r="AO36">
        <v>33</v>
      </c>
      <c r="AP36">
        <v>34</v>
      </c>
      <c r="AQ36">
        <v>35</v>
      </c>
      <c r="AR36">
        <v>36</v>
      </c>
      <c r="AS36">
        <v>37</v>
      </c>
      <c r="AT36">
        <v>38</v>
      </c>
      <c r="AU36">
        <v>39</v>
      </c>
      <c r="AV36">
        <v>40</v>
      </c>
      <c r="BA36" s="21" t="s">
        <v>272</v>
      </c>
    </row>
    <row r="37" spans="1:53" x14ac:dyDescent="0.3">
      <c r="A37" s="17" t="s">
        <v>0</v>
      </c>
      <c r="B37">
        <v>246</v>
      </c>
      <c r="C37">
        <v>246</v>
      </c>
      <c r="D37">
        <v>258</v>
      </c>
      <c r="E37">
        <v>266</v>
      </c>
      <c r="F37">
        <v>276</v>
      </c>
      <c r="G37">
        <v>262</v>
      </c>
      <c r="H37">
        <v>273</v>
      </c>
      <c r="I37">
        <v>277</v>
      </c>
      <c r="J37" s="22">
        <f t="shared" ref="J37:J45" si="42">ROUND(AVERAGE(B37:I37),1)</f>
        <v>263</v>
      </c>
      <c r="K37" s="23" t="s">
        <v>64</v>
      </c>
      <c r="L37" s="22">
        <f t="shared" ref="L37:L45" si="43">ROUND((STDEV(B37:I37)/SQRT(8)),1)</f>
        <v>4.4000000000000004</v>
      </c>
      <c r="M37" s="24" t="str">
        <f>_xlfn.CONCAT(TEXT(J37,"0.0"),K37,TEXT(L37,"0.0"))</f>
        <v>263.0 ± 4.4</v>
      </c>
      <c r="N37" s="25" t="s">
        <v>84</v>
      </c>
      <c r="O37">
        <v>287</v>
      </c>
      <c r="P37">
        <v>262</v>
      </c>
      <c r="Q37">
        <v>280</v>
      </c>
      <c r="R37">
        <v>264</v>
      </c>
      <c r="S37">
        <v>268</v>
      </c>
      <c r="T37">
        <v>275</v>
      </c>
      <c r="U37" s="1">
        <v>248</v>
      </c>
      <c r="V37">
        <v>269</v>
      </c>
      <c r="W37" s="22">
        <f>ROUND(AVERAGE(O37:T37,V37),1)</f>
        <v>272.10000000000002</v>
      </c>
      <c r="X37" s="23" t="s">
        <v>64</v>
      </c>
      <c r="Y37" s="22">
        <f>ROUND((STDEV(O37:T37,V37)/SQRT(7)),1)</f>
        <v>3.4</v>
      </c>
      <c r="Z37" s="24" t="str">
        <f>_xlfn.CONCAT(TEXT(W37,"0.0"),X37,TEXT(Y37,"0.0"))</f>
        <v>272.1 ± 3.4</v>
      </c>
      <c r="AA37" s="25" t="s">
        <v>281</v>
      </c>
      <c r="AB37">
        <v>268</v>
      </c>
      <c r="AC37">
        <v>276</v>
      </c>
      <c r="AD37">
        <v>249</v>
      </c>
      <c r="AE37">
        <v>266</v>
      </c>
      <c r="AF37">
        <v>252</v>
      </c>
      <c r="AG37">
        <v>270</v>
      </c>
      <c r="AH37">
        <v>269</v>
      </c>
      <c r="AI37">
        <v>264</v>
      </c>
      <c r="AJ37" s="22">
        <f t="shared" ref="AJ37:AJ45" si="44">ROUND(AVERAGE(AB37:AI37),1)</f>
        <v>264.3</v>
      </c>
      <c r="AK37" s="23" t="s">
        <v>64</v>
      </c>
      <c r="AL37" s="22">
        <f t="shared" ref="AL37:AL45" si="45">ROUND((STDEV(AB37:AI37)/SQRT(8)),1)</f>
        <v>3.3</v>
      </c>
      <c r="AM37" s="24" t="str">
        <f>_xlfn.CONCAT(TEXT(AJ37,"0.0"),AK37,TEXT(AL37,"0.0"))</f>
        <v>264.3 ± 3.3</v>
      </c>
      <c r="AN37" s="25" t="s">
        <v>179</v>
      </c>
      <c r="AO37">
        <v>271</v>
      </c>
      <c r="AP37">
        <v>243</v>
      </c>
      <c r="AQ37">
        <v>269</v>
      </c>
      <c r="AR37">
        <v>237</v>
      </c>
      <c r="AS37">
        <v>302</v>
      </c>
      <c r="AT37">
        <v>265</v>
      </c>
      <c r="AU37">
        <v>259</v>
      </c>
      <c r="AV37">
        <v>248</v>
      </c>
      <c r="AW37" s="22">
        <f t="shared" ref="AW37:AW45" si="46">ROUND(AVERAGE(AO37:AV37),1)</f>
        <v>261.8</v>
      </c>
      <c r="AX37" s="23" t="s">
        <v>64</v>
      </c>
      <c r="AY37" s="22">
        <f t="shared" ref="AY37:AY45" si="47">ROUND((STDEV(AO37:AV37)/SQRT(8)),1)</f>
        <v>7.2</v>
      </c>
      <c r="AZ37" s="24" t="str">
        <f>_xlfn.CONCAT(TEXT(AW37,"0.0"),AX37,TEXT(AY37,"0.0"))</f>
        <v>261.8 ± 7.2</v>
      </c>
      <c r="BA37" s="25" t="s">
        <v>235</v>
      </c>
    </row>
    <row r="38" spans="1:53" x14ac:dyDescent="0.3">
      <c r="A38" s="17">
        <v>0.5</v>
      </c>
      <c r="B38">
        <v>223</v>
      </c>
      <c r="C38">
        <v>226</v>
      </c>
      <c r="D38">
        <v>276</v>
      </c>
      <c r="E38">
        <v>236</v>
      </c>
      <c r="F38">
        <v>280</v>
      </c>
      <c r="G38">
        <v>244</v>
      </c>
      <c r="H38">
        <v>268</v>
      </c>
      <c r="I38">
        <v>236</v>
      </c>
      <c r="J38" s="22">
        <f t="shared" si="42"/>
        <v>248.6</v>
      </c>
      <c r="K38" s="23" t="s">
        <v>64</v>
      </c>
      <c r="L38" s="22">
        <f t="shared" si="43"/>
        <v>8</v>
      </c>
      <c r="M38" s="24" t="str">
        <f t="shared" ref="M38:M45" si="48">_xlfn.CONCAT(TEXT(J38,"0.0"),K38,TEXT(L38,"0.0"))</f>
        <v>248.6 ± 8.0</v>
      </c>
      <c r="N38" s="25" t="s">
        <v>85</v>
      </c>
      <c r="O38">
        <v>246</v>
      </c>
      <c r="P38">
        <v>207</v>
      </c>
      <c r="Q38">
        <v>245</v>
      </c>
      <c r="R38">
        <v>233</v>
      </c>
      <c r="S38">
        <v>269</v>
      </c>
      <c r="T38">
        <v>235</v>
      </c>
      <c r="U38" s="1">
        <v>189</v>
      </c>
      <c r="V38">
        <v>254</v>
      </c>
      <c r="W38" s="22">
        <f t="shared" ref="W38:W39" si="49">ROUND(AVERAGE(O38:T38,V38),1)</f>
        <v>241.3</v>
      </c>
      <c r="X38" s="23" t="s">
        <v>64</v>
      </c>
      <c r="Y38" s="22">
        <f t="shared" ref="Y38:Y39" si="50">ROUND((STDEV(O38:T38,V38)/SQRT(7)),1)</f>
        <v>7.3</v>
      </c>
      <c r="Z38" s="24" t="str">
        <f t="shared" ref="Z38:Z45" si="51">_xlfn.CONCAT(TEXT(W38,"0.0"),X38,TEXT(Y38,"0.0"))</f>
        <v>241.3 ± 7.3</v>
      </c>
      <c r="AA38" s="25" t="s">
        <v>282</v>
      </c>
      <c r="AB38">
        <v>204</v>
      </c>
      <c r="AC38">
        <v>283</v>
      </c>
      <c r="AD38">
        <v>216</v>
      </c>
      <c r="AE38">
        <v>236</v>
      </c>
      <c r="AF38">
        <v>221</v>
      </c>
      <c r="AG38">
        <v>242</v>
      </c>
      <c r="AH38">
        <v>245</v>
      </c>
      <c r="AI38">
        <v>232</v>
      </c>
      <c r="AJ38" s="22">
        <f t="shared" si="44"/>
        <v>234.9</v>
      </c>
      <c r="AK38" s="23" t="s">
        <v>64</v>
      </c>
      <c r="AL38" s="22">
        <f t="shared" si="45"/>
        <v>8.4</v>
      </c>
      <c r="AM38" s="24" t="str">
        <f t="shared" ref="AM38:AM45" si="52">_xlfn.CONCAT(TEXT(AJ38,"0.0"),AK38,TEXT(AL38,"0.0"))</f>
        <v>234.9 ± 8.4</v>
      </c>
      <c r="AN38" s="25" t="s">
        <v>180</v>
      </c>
      <c r="AO38">
        <v>253</v>
      </c>
      <c r="AP38">
        <v>243</v>
      </c>
      <c r="AQ38">
        <v>238</v>
      </c>
      <c r="AR38">
        <v>225</v>
      </c>
      <c r="AS38">
        <v>270</v>
      </c>
      <c r="AT38">
        <v>255</v>
      </c>
      <c r="AU38">
        <v>227</v>
      </c>
      <c r="AV38">
        <v>225</v>
      </c>
      <c r="AW38" s="22">
        <f t="shared" si="46"/>
        <v>242</v>
      </c>
      <c r="AX38" s="23" t="s">
        <v>64</v>
      </c>
      <c r="AY38" s="22">
        <f t="shared" si="47"/>
        <v>5.8</v>
      </c>
      <c r="AZ38" s="24" t="str">
        <f t="shared" ref="AZ38:AZ45" si="53">_xlfn.CONCAT(TEXT(AW38,"0.0"),AX38,TEXT(AY38,"0.0"))</f>
        <v>242.0 ± 5.8</v>
      </c>
      <c r="BA38" s="25" t="s">
        <v>236</v>
      </c>
    </row>
    <row r="39" spans="1:53" x14ac:dyDescent="0.3">
      <c r="A39" s="17">
        <v>1</v>
      </c>
      <c r="B39">
        <v>214</v>
      </c>
      <c r="C39">
        <v>229</v>
      </c>
      <c r="D39">
        <v>298</v>
      </c>
      <c r="E39">
        <v>215</v>
      </c>
      <c r="F39">
        <v>251</v>
      </c>
      <c r="G39">
        <v>224</v>
      </c>
      <c r="H39">
        <v>255</v>
      </c>
      <c r="I39">
        <v>225</v>
      </c>
      <c r="J39" s="22">
        <f t="shared" si="42"/>
        <v>238.9</v>
      </c>
      <c r="K39" s="23" t="s">
        <v>64</v>
      </c>
      <c r="L39" s="22">
        <f t="shared" si="43"/>
        <v>10</v>
      </c>
      <c r="M39" s="24" t="str">
        <f t="shared" si="48"/>
        <v>238.9 ± 10.0</v>
      </c>
      <c r="N39" s="25" t="s">
        <v>86</v>
      </c>
      <c r="O39">
        <v>261</v>
      </c>
      <c r="P39">
        <v>213</v>
      </c>
      <c r="Q39">
        <v>256</v>
      </c>
      <c r="R39">
        <v>229</v>
      </c>
      <c r="S39">
        <v>232</v>
      </c>
      <c r="T39">
        <v>226</v>
      </c>
      <c r="U39" s="1">
        <v>186</v>
      </c>
      <c r="V39">
        <v>244</v>
      </c>
      <c r="W39" s="22">
        <f t="shared" si="49"/>
        <v>237.3</v>
      </c>
      <c r="X39" s="23" t="s">
        <v>64</v>
      </c>
      <c r="Y39" s="22">
        <f t="shared" si="50"/>
        <v>6.5</v>
      </c>
      <c r="Z39" s="24" t="str">
        <f t="shared" si="51"/>
        <v>237.3 ± 6.5</v>
      </c>
      <c r="AA39" s="25" t="s">
        <v>283</v>
      </c>
      <c r="AB39">
        <v>225</v>
      </c>
      <c r="AC39">
        <v>295</v>
      </c>
      <c r="AD39">
        <v>205</v>
      </c>
      <c r="AE39">
        <v>239</v>
      </c>
      <c r="AF39">
        <v>221</v>
      </c>
      <c r="AG39">
        <v>234</v>
      </c>
      <c r="AH39">
        <v>225</v>
      </c>
      <c r="AI39">
        <v>235</v>
      </c>
      <c r="AJ39" s="22">
        <f t="shared" si="44"/>
        <v>234.9</v>
      </c>
      <c r="AK39" s="23" t="s">
        <v>64</v>
      </c>
      <c r="AL39" s="22">
        <f t="shared" si="45"/>
        <v>9.4</v>
      </c>
      <c r="AM39" s="24" t="str">
        <f t="shared" si="52"/>
        <v>234.9 ± 9.4</v>
      </c>
      <c r="AN39" s="25" t="s">
        <v>181</v>
      </c>
      <c r="AO39">
        <v>234</v>
      </c>
      <c r="AP39">
        <v>264</v>
      </c>
      <c r="AQ39">
        <v>241</v>
      </c>
      <c r="AR39">
        <v>247</v>
      </c>
      <c r="AS39">
        <v>265</v>
      </c>
      <c r="AT39">
        <v>252</v>
      </c>
      <c r="AU39">
        <v>216</v>
      </c>
      <c r="AV39">
        <v>221</v>
      </c>
      <c r="AW39" s="22">
        <f t="shared" si="46"/>
        <v>242.5</v>
      </c>
      <c r="AX39" s="23" t="s">
        <v>64</v>
      </c>
      <c r="AY39" s="22">
        <f t="shared" si="47"/>
        <v>6.4</v>
      </c>
      <c r="AZ39" s="24" t="str">
        <f t="shared" si="53"/>
        <v>242.5 ± 6.4</v>
      </c>
      <c r="BA39" s="25" t="s">
        <v>237</v>
      </c>
    </row>
    <row r="40" spans="1:53" x14ac:dyDescent="0.3">
      <c r="A40" s="17">
        <v>1.5</v>
      </c>
      <c r="B40">
        <v>197</v>
      </c>
      <c r="C40">
        <v>220</v>
      </c>
      <c r="D40">
        <v>273</v>
      </c>
      <c r="E40">
        <v>217</v>
      </c>
      <c r="F40">
        <v>254</v>
      </c>
      <c r="G40">
        <v>236</v>
      </c>
      <c r="H40">
        <v>223</v>
      </c>
      <c r="I40">
        <v>229</v>
      </c>
      <c r="J40" s="22">
        <f t="shared" si="42"/>
        <v>231.1</v>
      </c>
      <c r="K40" s="23" t="s">
        <v>64</v>
      </c>
      <c r="L40" s="22">
        <f t="shared" si="43"/>
        <v>8.3000000000000007</v>
      </c>
      <c r="M40" s="24" t="str">
        <f t="shared" si="48"/>
        <v>231.1 ± 8.3</v>
      </c>
      <c r="N40" s="25" t="s">
        <v>87</v>
      </c>
      <c r="O40">
        <v>254</v>
      </c>
      <c r="P40">
        <v>204</v>
      </c>
      <c r="Q40">
        <v>224</v>
      </c>
      <c r="R40">
        <v>249</v>
      </c>
      <c r="S40">
        <v>226</v>
      </c>
      <c r="T40">
        <v>219</v>
      </c>
      <c r="U40">
        <v>246</v>
      </c>
      <c r="V40">
        <v>230</v>
      </c>
      <c r="W40" s="22">
        <f t="shared" ref="W37:W45" si="54">ROUND(AVERAGE(O40:V40),1)</f>
        <v>231.5</v>
      </c>
      <c r="X40" s="23" t="s">
        <v>64</v>
      </c>
      <c r="Y40" s="22">
        <f t="shared" ref="Y37:Y45" si="55">ROUND((STDEV(O40:V40)/SQRT(8)),1)</f>
        <v>6</v>
      </c>
      <c r="Z40" s="24" t="str">
        <f t="shared" si="51"/>
        <v>231.5 ± 6.0</v>
      </c>
      <c r="AA40" s="25" t="s">
        <v>134</v>
      </c>
      <c r="AB40">
        <v>198</v>
      </c>
      <c r="AC40">
        <v>291</v>
      </c>
      <c r="AD40">
        <v>207</v>
      </c>
      <c r="AE40">
        <v>239</v>
      </c>
      <c r="AF40">
        <v>218</v>
      </c>
      <c r="AG40">
        <v>226</v>
      </c>
      <c r="AH40">
        <v>212</v>
      </c>
      <c r="AI40">
        <v>234</v>
      </c>
      <c r="AJ40" s="22">
        <f t="shared" si="44"/>
        <v>228.1</v>
      </c>
      <c r="AK40" s="23" t="s">
        <v>64</v>
      </c>
      <c r="AL40" s="22">
        <f t="shared" si="45"/>
        <v>10.199999999999999</v>
      </c>
      <c r="AM40" s="24" t="str">
        <f t="shared" si="52"/>
        <v>228.1 ± 10.2</v>
      </c>
      <c r="AN40" s="25" t="s">
        <v>182</v>
      </c>
      <c r="AO40">
        <v>214</v>
      </c>
      <c r="AP40">
        <v>261</v>
      </c>
      <c r="AQ40">
        <v>235</v>
      </c>
      <c r="AR40">
        <v>233</v>
      </c>
      <c r="AS40">
        <v>256</v>
      </c>
      <c r="AT40">
        <v>246</v>
      </c>
      <c r="AU40">
        <v>220</v>
      </c>
      <c r="AV40">
        <v>211</v>
      </c>
      <c r="AW40" s="22">
        <f t="shared" si="46"/>
        <v>234.5</v>
      </c>
      <c r="AX40" s="23" t="s">
        <v>64</v>
      </c>
      <c r="AY40" s="22">
        <f t="shared" si="47"/>
        <v>6.7</v>
      </c>
      <c r="AZ40" s="24" t="str">
        <f t="shared" si="53"/>
        <v>234.5 ± 6.7</v>
      </c>
      <c r="BA40" s="25" t="s">
        <v>238</v>
      </c>
    </row>
    <row r="41" spans="1:53" x14ac:dyDescent="0.3">
      <c r="A41" s="17">
        <v>2</v>
      </c>
      <c r="B41">
        <v>202</v>
      </c>
      <c r="C41">
        <v>237</v>
      </c>
      <c r="D41">
        <v>300</v>
      </c>
      <c r="E41">
        <v>214</v>
      </c>
      <c r="F41">
        <v>195</v>
      </c>
      <c r="G41">
        <v>250</v>
      </c>
      <c r="H41">
        <v>234</v>
      </c>
      <c r="I41">
        <v>218</v>
      </c>
      <c r="J41" s="22">
        <f t="shared" si="42"/>
        <v>231.3</v>
      </c>
      <c r="K41" s="23" t="s">
        <v>64</v>
      </c>
      <c r="L41" s="22">
        <f t="shared" si="43"/>
        <v>11.8</v>
      </c>
      <c r="M41" s="24" t="str">
        <f t="shared" si="48"/>
        <v>231.3 ± 11.8</v>
      </c>
      <c r="N41" s="25" t="s">
        <v>88</v>
      </c>
      <c r="O41">
        <v>252</v>
      </c>
      <c r="P41">
        <v>205</v>
      </c>
      <c r="Q41">
        <v>241</v>
      </c>
      <c r="R41">
        <v>257</v>
      </c>
      <c r="S41">
        <v>224</v>
      </c>
      <c r="T41">
        <v>217</v>
      </c>
      <c r="U41">
        <v>235</v>
      </c>
      <c r="V41">
        <v>217</v>
      </c>
      <c r="W41" s="22">
        <f t="shared" si="54"/>
        <v>231</v>
      </c>
      <c r="X41" s="23" t="s">
        <v>64</v>
      </c>
      <c r="Y41" s="22">
        <f t="shared" si="55"/>
        <v>6.5</v>
      </c>
      <c r="Z41" s="24" t="str">
        <f t="shared" si="51"/>
        <v>231.0 ± 6.5</v>
      </c>
      <c r="AA41" s="25" t="s">
        <v>135</v>
      </c>
      <c r="AB41">
        <v>209</v>
      </c>
      <c r="AC41">
        <v>287</v>
      </c>
      <c r="AD41">
        <v>207</v>
      </c>
      <c r="AE41">
        <v>241</v>
      </c>
      <c r="AF41">
        <v>214</v>
      </c>
      <c r="AG41">
        <v>225</v>
      </c>
      <c r="AH41">
        <v>214</v>
      </c>
      <c r="AI41">
        <v>202</v>
      </c>
      <c r="AJ41" s="22">
        <f t="shared" si="44"/>
        <v>224.9</v>
      </c>
      <c r="AK41" s="23" t="s">
        <v>64</v>
      </c>
      <c r="AL41" s="22">
        <f t="shared" si="45"/>
        <v>9.9</v>
      </c>
      <c r="AM41" s="24" t="str">
        <f t="shared" si="52"/>
        <v>224.9 ± 9.9</v>
      </c>
      <c r="AN41" s="25" t="s">
        <v>183</v>
      </c>
      <c r="AO41">
        <v>228</v>
      </c>
      <c r="AP41">
        <v>253</v>
      </c>
      <c r="AQ41">
        <v>232</v>
      </c>
      <c r="AR41">
        <v>247</v>
      </c>
      <c r="AS41">
        <v>247</v>
      </c>
      <c r="AT41">
        <v>255</v>
      </c>
      <c r="AU41">
        <v>212</v>
      </c>
      <c r="AV41">
        <v>207</v>
      </c>
      <c r="AW41" s="22">
        <f t="shared" si="46"/>
        <v>235.1</v>
      </c>
      <c r="AX41" s="23" t="s">
        <v>64</v>
      </c>
      <c r="AY41" s="22">
        <f t="shared" si="47"/>
        <v>6.5</v>
      </c>
      <c r="AZ41" s="24" t="str">
        <f t="shared" si="53"/>
        <v>235.1 ± 6.5</v>
      </c>
      <c r="BA41" s="25" t="s">
        <v>239</v>
      </c>
    </row>
    <row r="42" spans="1:53" x14ac:dyDescent="0.3">
      <c r="A42" s="17">
        <v>2.5</v>
      </c>
      <c r="B42">
        <v>202</v>
      </c>
      <c r="C42">
        <v>255</v>
      </c>
      <c r="D42">
        <v>281</v>
      </c>
      <c r="E42">
        <v>218</v>
      </c>
      <c r="F42">
        <v>222</v>
      </c>
      <c r="G42">
        <v>236</v>
      </c>
      <c r="H42">
        <v>213</v>
      </c>
      <c r="I42">
        <v>190</v>
      </c>
      <c r="J42" s="22">
        <f t="shared" si="42"/>
        <v>227.1</v>
      </c>
      <c r="K42" s="23" t="s">
        <v>64</v>
      </c>
      <c r="L42" s="22">
        <f t="shared" si="43"/>
        <v>10.4</v>
      </c>
      <c r="M42" s="24" t="str">
        <f t="shared" si="48"/>
        <v>227.1 ± 10.4</v>
      </c>
      <c r="N42" s="25" t="s">
        <v>89</v>
      </c>
      <c r="O42">
        <v>246</v>
      </c>
      <c r="P42">
        <v>212</v>
      </c>
      <c r="Q42">
        <v>255</v>
      </c>
      <c r="R42">
        <v>232</v>
      </c>
      <c r="S42">
        <v>251</v>
      </c>
      <c r="T42">
        <v>225</v>
      </c>
      <c r="U42">
        <v>229</v>
      </c>
      <c r="V42">
        <v>216</v>
      </c>
      <c r="W42" s="22">
        <f t="shared" si="54"/>
        <v>233.3</v>
      </c>
      <c r="X42" s="23" t="s">
        <v>64</v>
      </c>
      <c r="Y42" s="22">
        <f t="shared" si="55"/>
        <v>5.6</v>
      </c>
      <c r="Z42" s="24" t="str">
        <f t="shared" si="51"/>
        <v>233.3 ± 5.6</v>
      </c>
      <c r="AA42" s="25" t="s">
        <v>136</v>
      </c>
      <c r="AB42">
        <v>192</v>
      </c>
      <c r="AC42">
        <v>274</v>
      </c>
      <c r="AD42">
        <v>204</v>
      </c>
      <c r="AE42">
        <v>236</v>
      </c>
      <c r="AF42">
        <v>211</v>
      </c>
      <c r="AG42">
        <v>203</v>
      </c>
      <c r="AH42">
        <v>191</v>
      </c>
      <c r="AI42">
        <v>183</v>
      </c>
      <c r="AJ42" s="22">
        <f t="shared" si="44"/>
        <v>211.8</v>
      </c>
      <c r="AK42" s="23" t="s">
        <v>64</v>
      </c>
      <c r="AL42" s="22">
        <f t="shared" si="45"/>
        <v>10.6</v>
      </c>
      <c r="AM42" s="24" t="str">
        <f t="shared" si="52"/>
        <v>211.8 ± 10.6</v>
      </c>
      <c r="AN42" s="25" t="s">
        <v>184</v>
      </c>
      <c r="AO42">
        <v>205</v>
      </c>
      <c r="AP42">
        <v>247</v>
      </c>
      <c r="AQ42">
        <v>235</v>
      </c>
      <c r="AR42">
        <v>249</v>
      </c>
      <c r="AS42">
        <v>232</v>
      </c>
      <c r="AT42">
        <v>246</v>
      </c>
      <c r="AU42">
        <v>198</v>
      </c>
      <c r="AV42">
        <v>198</v>
      </c>
      <c r="AW42" s="22">
        <f t="shared" si="46"/>
        <v>226.3</v>
      </c>
      <c r="AX42" s="23" t="s">
        <v>64</v>
      </c>
      <c r="AY42" s="22">
        <f t="shared" si="47"/>
        <v>7.9</v>
      </c>
      <c r="AZ42" s="24" t="str">
        <f t="shared" si="53"/>
        <v>226.3 ± 7.9</v>
      </c>
      <c r="BA42" s="25" t="s">
        <v>240</v>
      </c>
    </row>
    <row r="43" spans="1:53" x14ac:dyDescent="0.3">
      <c r="A43" s="17">
        <v>3</v>
      </c>
      <c r="B43">
        <v>191</v>
      </c>
      <c r="C43">
        <v>211</v>
      </c>
      <c r="D43">
        <v>278</v>
      </c>
      <c r="E43">
        <v>201</v>
      </c>
      <c r="F43">
        <v>238</v>
      </c>
      <c r="G43">
        <v>250</v>
      </c>
      <c r="H43">
        <v>196</v>
      </c>
      <c r="I43">
        <v>189</v>
      </c>
      <c r="J43" s="22">
        <f t="shared" si="42"/>
        <v>219.3</v>
      </c>
      <c r="K43" s="23" t="s">
        <v>64</v>
      </c>
      <c r="L43" s="22">
        <f t="shared" si="43"/>
        <v>11.5</v>
      </c>
      <c r="M43" s="24" t="str">
        <f t="shared" si="48"/>
        <v>219.3 ± 11.5</v>
      </c>
      <c r="N43" s="25" t="s">
        <v>90</v>
      </c>
      <c r="O43">
        <v>236</v>
      </c>
      <c r="P43">
        <v>212</v>
      </c>
      <c r="Q43">
        <v>255</v>
      </c>
      <c r="R43">
        <v>233</v>
      </c>
      <c r="S43">
        <v>209</v>
      </c>
      <c r="T43">
        <v>213</v>
      </c>
      <c r="U43">
        <v>241</v>
      </c>
      <c r="V43">
        <v>209</v>
      </c>
      <c r="W43" s="22">
        <f t="shared" si="54"/>
        <v>226</v>
      </c>
      <c r="X43" s="23" t="s">
        <v>64</v>
      </c>
      <c r="Y43" s="22">
        <f t="shared" si="55"/>
        <v>6.2</v>
      </c>
      <c r="Z43" s="24" t="str">
        <f t="shared" si="51"/>
        <v>226.0 ± 6.2</v>
      </c>
      <c r="AA43" s="25" t="s">
        <v>137</v>
      </c>
      <c r="AB43">
        <v>190</v>
      </c>
      <c r="AC43">
        <v>276</v>
      </c>
      <c r="AD43">
        <v>216</v>
      </c>
      <c r="AE43">
        <v>219</v>
      </c>
      <c r="AF43">
        <v>219</v>
      </c>
      <c r="AG43">
        <v>200</v>
      </c>
      <c r="AH43">
        <v>191</v>
      </c>
      <c r="AI43">
        <v>192</v>
      </c>
      <c r="AJ43" s="22">
        <f t="shared" si="44"/>
        <v>212.9</v>
      </c>
      <c r="AK43" s="23" t="s">
        <v>64</v>
      </c>
      <c r="AL43" s="22">
        <f t="shared" si="45"/>
        <v>10.1</v>
      </c>
      <c r="AM43" s="24" t="str">
        <f t="shared" si="52"/>
        <v>212.9 ± 10.1</v>
      </c>
      <c r="AN43" s="25" t="s">
        <v>185</v>
      </c>
      <c r="AO43">
        <v>212</v>
      </c>
      <c r="AP43">
        <v>237</v>
      </c>
      <c r="AQ43">
        <v>230</v>
      </c>
      <c r="AR43">
        <v>231</v>
      </c>
      <c r="AS43">
        <v>231</v>
      </c>
      <c r="AT43">
        <v>246</v>
      </c>
      <c r="AU43">
        <v>199</v>
      </c>
      <c r="AV43">
        <v>189</v>
      </c>
      <c r="AW43" s="22">
        <f t="shared" si="46"/>
        <v>221.9</v>
      </c>
      <c r="AX43" s="23" t="s">
        <v>64</v>
      </c>
      <c r="AY43" s="22">
        <f t="shared" si="47"/>
        <v>7</v>
      </c>
      <c r="AZ43" s="24" t="str">
        <f t="shared" si="53"/>
        <v>221.9 ± 7.0</v>
      </c>
      <c r="BA43" s="25" t="s">
        <v>241</v>
      </c>
    </row>
    <row r="44" spans="1:53" x14ac:dyDescent="0.3">
      <c r="A44" s="17">
        <v>3.5</v>
      </c>
      <c r="B44">
        <v>191</v>
      </c>
      <c r="C44">
        <v>204</v>
      </c>
      <c r="D44">
        <v>270</v>
      </c>
      <c r="E44">
        <v>188</v>
      </c>
      <c r="F44">
        <v>233</v>
      </c>
      <c r="G44">
        <v>233</v>
      </c>
      <c r="H44">
        <v>196</v>
      </c>
      <c r="I44">
        <v>187</v>
      </c>
      <c r="J44" s="22">
        <f t="shared" si="42"/>
        <v>212.8</v>
      </c>
      <c r="K44" s="23" t="s">
        <v>64</v>
      </c>
      <c r="L44" s="22">
        <f t="shared" si="43"/>
        <v>10.5</v>
      </c>
      <c r="M44" s="24" t="str">
        <f t="shared" si="48"/>
        <v>212.8 ± 10.5</v>
      </c>
      <c r="N44" s="25" t="s">
        <v>91</v>
      </c>
      <c r="O44">
        <v>240</v>
      </c>
      <c r="P44">
        <v>202</v>
      </c>
      <c r="Q44">
        <v>239</v>
      </c>
      <c r="R44">
        <v>244</v>
      </c>
      <c r="S44">
        <v>200</v>
      </c>
      <c r="T44">
        <v>206</v>
      </c>
      <c r="U44">
        <v>225</v>
      </c>
      <c r="V44">
        <v>222</v>
      </c>
      <c r="W44" s="22">
        <f t="shared" si="54"/>
        <v>222.3</v>
      </c>
      <c r="X44" s="23" t="s">
        <v>64</v>
      </c>
      <c r="Y44" s="22">
        <f t="shared" si="55"/>
        <v>6.3</v>
      </c>
      <c r="Z44" s="24" t="str">
        <f t="shared" si="51"/>
        <v>222.3 ± 6.3</v>
      </c>
      <c r="AA44" s="25" t="s">
        <v>138</v>
      </c>
      <c r="AB44">
        <v>183</v>
      </c>
      <c r="AC44">
        <v>273</v>
      </c>
      <c r="AD44">
        <v>201</v>
      </c>
      <c r="AE44">
        <v>223</v>
      </c>
      <c r="AF44">
        <v>216</v>
      </c>
      <c r="AG44">
        <v>212</v>
      </c>
      <c r="AH44">
        <v>203</v>
      </c>
      <c r="AI44">
        <v>208</v>
      </c>
      <c r="AJ44" s="22">
        <f t="shared" si="44"/>
        <v>214.9</v>
      </c>
      <c r="AK44" s="23" t="s">
        <v>64</v>
      </c>
      <c r="AL44" s="22">
        <f t="shared" si="45"/>
        <v>9.3000000000000007</v>
      </c>
      <c r="AM44" s="24" t="str">
        <f t="shared" si="52"/>
        <v>214.9 ± 9.3</v>
      </c>
      <c r="AN44" s="25" t="s">
        <v>186</v>
      </c>
      <c r="AO44">
        <v>216</v>
      </c>
      <c r="AP44">
        <v>209</v>
      </c>
      <c r="AQ44">
        <v>232</v>
      </c>
      <c r="AR44">
        <v>253</v>
      </c>
      <c r="AS44">
        <v>228</v>
      </c>
      <c r="AT44">
        <v>243</v>
      </c>
      <c r="AU44">
        <v>191</v>
      </c>
      <c r="AV44">
        <v>191</v>
      </c>
      <c r="AW44" s="22">
        <f t="shared" si="46"/>
        <v>220.4</v>
      </c>
      <c r="AX44" s="23" t="s">
        <v>64</v>
      </c>
      <c r="AY44" s="22">
        <f t="shared" si="47"/>
        <v>8.1</v>
      </c>
      <c r="AZ44" s="24" t="str">
        <f t="shared" si="53"/>
        <v>220.4 ± 8.1</v>
      </c>
      <c r="BA44" s="25" t="s">
        <v>242</v>
      </c>
    </row>
    <row r="45" spans="1:53" x14ac:dyDescent="0.3">
      <c r="A45" s="17">
        <v>4</v>
      </c>
      <c r="B45">
        <v>186</v>
      </c>
      <c r="C45">
        <v>219</v>
      </c>
      <c r="D45">
        <v>282</v>
      </c>
      <c r="E45">
        <v>184</v>
      </c>
      <c r="F45">
        <v>222</v>
      </c>
      <c r="G45">
        <v>222</v>
      </c>
      <c r="H45">
        <v>211</v>
      </c>
      <c r="I45">
        <v>189</v>
      </c>
      <c r="J45" s="22">
        <f t="shared" si="42"/>
        <v>214.4</v>
      </c>
      <c r="K45" s="23" t="s">
        <v>64</v>
      </c>
      <c r="L45" s="22">
        <f t="shared" si="43"/>
        <v>11.3</v>
      </c>
      <c r="M45" s="24" t="str">
        <f t="shared" si="48"/>
        <v>214.4 ± 11.3</v>
      </c>
      <c r="N45" s="25" t="s">
        <v>92</v>
      </c>
      <c r="O45">
        <v>236</v>
      </c>
      <c r="P45">
        <v>206</v>
      </c>
      <c r="Q45">
        <v>244</v>
      </c>
      <c r="R45">
        <v>244</v>
      </c>
      <c r="S45">
        <v>215</v>
      </c>
      <c r="T45">
        <v>195</v>
      </c>
      <c r="U45">
        <v>227</v>
      </c>
      <c r="V45">
        <v>227</v>
      </c>
      <c r="W45" s="22">
        <f t="shared" si="54"/>
        <v>224.3</v>
      </c>
      <c r="X45" s="23" t="s">
        <v>64</v>
      </c>
      <c r="Y45" s="22">
        <f t="shared" si="55"/>
        <v>6.3</v>
      </c>
      <c r="Z45" s="24" t="str">
        <f t="shared" si="51"/>
        <v>224.3 ± 6.3</v>
      </c>
      <c r="AA45" s="25" t="s">
        <v>139</v>
      </c>
      <c r="AB45">
        <v>178</v>
      </c>
      <c r="AC45">
        <v>257</v>
      </c>
      <c r="AD45">
        <v>199</v>
      </c>
      <c r="AE45">
        <v>218</v>
      </c>
      <c r="AF45">
        <v>212</v>
      </c>
      <c r="AG45">
        <v>200</v>
      </c>
      <c r="AH45">
        <v>203</v>
      </c>
      <c r="AI45">
        <v>172</v>
      </c>
      <c r="AJ45" s="22">
        <f t="shared" si="44"/>
        <v>204.9</v>
      </c>
      <c r="AK45" s="23" t="s">
        <v>64</v>
      </c>
      <c r="AL45" s="22">
        <f t="shared" si="45"/>
        <v>9.3000000000000007</v>
      </c>
      <c r="AM45" s="24" t="str">
        <f t="shared" si="52"/>
        <v>204.9 ± 9.3</v>
      </c>
      <c r="AN45" s="25" t="s">
        <v>187</v>
      </c>
      <c r="AO45">
        <v>190</v>
      </c>
      <c r="AP45">
        <v>235</v>
      </c>
      <c r="AQ45">
        <v>223</v>
      </c>
      <c r="AR45">
        <v>247</v>
      </c>
      <c r="AS45">
        <v>230</v>
      </c>
      <c r="AT45">
        <v>233</v>
      </c>
      <c r="AU45">
        <v>204</v>
      </c>
      <c r="AV45">
        <v>186</v>
      </c>
      <c r="AW45" s="22">
        <f t="shared" si="46"/>
        <v>218.5</v>
      </c>
      <c r="AX45" s="23" t="s">
        <v>64</v>
      </c>
      <c r="AY45" s="22">
        <f t="shared" si="47"/>
        <v>7.9</v>
      </c>
      <c r="AZ45" s="24" t="str">
        <f t="shared" si="53"/>
        <v>218.5 ± 7.9</v>
      </c>
      <c r="BA45" s="25" t="s">
        <v>243</v>
      </c>
    </row>
    <row r="47" spans="1:53" x14ac:dyDescent="0.3">
      <c r="A47" s="16" t="s">
        <v>6</v>
      </c>
      <c r="B47">
        <v>9</v>
      </c>
      <c r="C47">
        <v>10</v>
      </c>
      <c r="D47">
        <v>11</v>
      </c>
      <c r="E47">
        <v>12</v>
      </c>
      <c r="F47">
        <v>13</v>
      </c>
      <c r="G47">
        <v>14</v>
      </c>
      <c r="H47">
        <v>15</v>
      </c>
      <c r="I47">
        <v>16</v>
      </c>
      <c r="N47" s="21" t="s">
        <v>272</v>
      </c>
      <c r="O47">
        <v>17</v>
      </c>
      <c r="P47">
        <v>18</v>
      </c>
      <c r="Q47">
        <v>19</v>
      </c>
      <c r="R47">
        <v>20</v>
      </c>
      <c r="S47">
        <v>21</v>
      </c>
      <c r="T47">
        <v>22</v>
      </c>
      <c r="U47" s="29" t="s">
        <v>273</v>
      </c>
      <c r="V47">
        <v>24</v>
      </c>
      <c r="AA47" s="21" t="s">
        <v>272</v>
      </c>
      <c r="AB47">
        <v>25</v>
      </c>
      <c r="AC47">
        <v>26</v>
      </c>
      <c r="AD47">
        <v>27</v>
      </c>
      <c r="AE47">
        <v>28</v>
      </c>
      <c r="AF47">
        <v>29</v>
      </c>
      <c r="AG47">
        <v>30</v>
      </c>
      <c r="AH47">
        <v>31</v>
      </c>
      <c r="AI47">
        <v>32</v>
      </c>
      <c r="AN47" s="21" t="s">
        <v>272</v>
      </c>
      <c r="AO47">
        <v>33</v>
      </c>
      <c r="AP47">
        <v>34</v>
      </c>
      <c r="AQ47">
        <v>35</v>
      </c>
      <c r="AR47">
        <v>36</v>
      </c>
      <c r="AS47">
        <v>37</v>
      </c>
      <c r="AT47">
        <v>38</v>
      </c>
      <c r="AU47">
        <v>39</v>
      </c>
      <c r="AV47">
        <v>40</v>
      </c>
      <c r="BA47" s="21" t="s">
        <v>272</v>
      </c>
    </row>
    <row r="48" spans="1:53" x14ac:dyDescent="0.3">
      <c r="A48" s="18" t="s">
        <v>0</v>
      </c>
      <c r="B48">
        <v>1.64</v>
      </c>
      <c r="C48">
        <v>1.97</v>
      </c>
      <c r="D48">
        <v>1.44</v>
      </c>
      <c r="E48">
        <v>2.15</v>
      </c>
      <c r="F48">
        <v>1.7</v>
      </c>
      <c r="G48">
        <v>1.34</v>
      </c>
      <c r="H48">
        <v>1.37</v>
      </c>
      <c r="I48">
        <v>1.46</v>
      </c>
      <c r="J48" s="26">
        <f>ROUND(AVERAGE(B48:I48),2)</f>
        <v>1.63</v>
      </c>
      <c r="K48" s="23" t="s">
        <v>64</v>
      </c>
      <c r="L48" s="26">
        <f>ROUND((STDEV(B48:I48)/SQRT(8)),2)</f>
        <v>0.1</v>
      </c>
      <c r="M48" s="24" t="str">
        <f>_xlfn.CONCAT(TEXT(J48,"0.00"),K48,TEXT(L48,"0.00"))</f>
        <v>1.63 ± 0.10</v>
      </c>
      <c r="N48" s="25" t="s">
        <v>93</v>
      </c>
      <c r="O48">
        <v>1.57</v>
      </c>
      <c r="P48">
        <v>2.04</v>
      </c>
      <c r="Q48">
        <v>1.19</v>
      </c>
      <c r="R48">
        <v>2.0699999999999998</v>
      </c>
      <c r="S48">
        <v>2.72</v>
      </c>
      <c r="T48">
        <v>1.91</v>
      </c>
      <c r="U48" s="1">
        <v>0.42</v>
      </c>
      <c r="V48">
        <v>1.95</v>
      </c>
      <c r="W48" s="26">
        <f>ROUND(AVERAGE(O48:T48,V48),1)</f>
        <v>1.9</v>
      </c>
      <c r="X48" s="30" t="s">
        <v>64</v>
      </c>
      <c r="Y48" s="26">
        <f>ROUND((STDEV(O48:T48,V48)/SQRT(7)),1)</f>
        <v>0.2</v>
      </c>
      <c r="Z48" s="24" t="str">
        <f>_xlfn.CONCAT(TEXT(W48,"0.00"),X48,TEXT(Y48,"0.00"))</f>
        <v>1.90 ± 0.20</v>
      </c>
      <c r="AA48" s="25" t="s">
        <v>284</v>
      </c>
      <c r="AB48">
        <v>1.69</v>
      </c>
      <c r="AC48">
        <v>1.34</v>
      </c>
      <c r="AD48">
        <v>1.99</v>
      </c>
      <c r="AE48">
        <v>1.44</v>
      </c>
      <c r="AF48">
        <v>1.77</v>
      </c>
      <c r="AG48">
        <v>1.49</v>
      </c>
      <c r="AH48">
        <v>1.9</v>
      </c>
      <c r="AI48">
        <v>1.73</v>
      </c>
      <c r="AJ48" s="26">
        <f>ROUND(AVERAGE(AB48:AI48),2)</f>
        <v>1.67</v>
      </c>
      <c r="AK48" s="23" t="s">
        <v>64</v>
      </c>
      <c r="AL48" s="26">
        <f>ROUND((STDEV(AB48:AI48)/SQRT(8)),2)</f>
        <v>0.08</v>
      </c>
      <c r="AM48" s="24" t="str">
        <f>_xlfn.CONCAT(TEXT(AJ48,"0.00"),AK48,TEXT(AL48,"0.00"))</f>
        <v>1.67 ± 0.08</v>
      </c>
      <c r="AN48" s="25" t="s">
        <v>188</v>
      </c>
      <c r="AO48">
        <v>1.69</v>
      </c>
      <c r="AP48">
        <v>1.78</v>
      </c>
      <c r="AQ48">
        <v>1.76</v>
      </c>
      <c r="AR48">
        <v>2.1</v>
      </c>
      <c r="AS48">
        <v>2.67</v>
      </c>
      <c r="AT48">
        <v>1.36</v>
      </c>
      <c r="AU48">
        <v>1.5</v>
      </c>
      <c r="AV48">
        <v>2.16</v>
      </c>
      <c r="AW48" s="26">
        <f>ROUND(AVERAGE(AO48:AV48),2)</f>
        <v>1.88</v>
      </c>
      <c r="AX48" s="23" t="s">
        <v>64</v>
      </c>
      <c r="AY48" s="26">
        <f>ROUND((STDEV(AO48:AV48)/SQRT(8)),2)</f>
        <v>0.15</v>
      </c>
      <c r="AZ48" s="24" t="str">
        <f>_xlfn.CONCAT(TEXT(AW48,"0.00"),AX48,TEXT(AY48,"0.00"))</f>
        <v>1.88 ± 0.15</v>
      </c>
      <c r="BA48" s="25" t="s">
        <v>244</v>
      </c>
    </row>
    <row r="49" spans="1:53" x14ac:dyDescent="0.3">
      <c r="A49" s="18">
        <v>0.5</v>
      </c>
      <c r="B49">
        <v>1.53</v>
      </c>
      <c r="C49">
        <v>2.21</v>
      </c>
      <c r="D49">
        <v>1.65</v>
      </c>
      <c r="E49">
        <v>2.29</v>
      </c>
      <c r="F49">
        <v>1.65</v>
      </c>
      <c r="G49">
        <v>1.48</v>
      </c>
      <c r="H49">
        <v>1.37</v>
      </c>
      <c r="I49">
        <v>1.93</v>
      </c>
      <c r="J49" s="26">
        <f t="shared" ref="J49:J56" si="56">ROUND(AVERAGE(B49:I49),2)</f>
        <v>1.76</v>
      </c>
      <c r="K49" s="23" t="s">
        <v>64</v>
      </c>
      <c r="L49" s="26">
        <f t="shared" ref="L49:L56" si="57">ROUND((STDEV(B49:I49)/SQRT(8)),2)</f>
        <v>0.12</v>
      </c>
      <c r="M49" s="24" t="str">
        <f t="shared" ref="M49:M56" si="58">_xlfn.CONCAT(TEXT(J49,"0.00"),K49,TEXT(L49,"0.00"))</f>
        <v>1.76 ± 0.12</v>
      </c>
      <c r="N49" s="25" t="s">
        <v>94</v>
      </c>
      <c r="O49">
        <v>1.57</v>
      </c>
      <c r="P49">
        <v>2.23</v>
      </c>
      <c r="Q49">
        <v>1.42</v>
      </c>
      <c r="R49">
        <v>1.53</v>
      </c>
      <c r="S49">
        <v>2.33</v>
      </c>
      <c r="T49">
        <v>2.04</v>
      </c>
      <c r="U49" s="1">
        <v>0.31</v>
      </c>
      <c r="V49">
        <v>1.69</v>
      </c>
      <c r="W49" s="26">
        <f t="shared" ref="W49:W50" si="59">ROUND(AVERAGE(O49:T49,V49),1)</f>
        <v>1.8</v>
      </c>
      <c r="X49" s="30" t="s">
        <v>64</v>
      </c>
      <c r="Y49" s="26">
        <f t="shared" ref="Y49:Y50" si="60">ROUND((STDEV(O49:T49,V49)/SQRT(7)),1)</f>
        <v>0.1</v>
      </c>
      <c r="Z49" s="24" t="str">
        <f t="shared" ref="Z49:Z56" si="61">_xlfn.CONCAT(TEXT(W49,"0.00"),X49,TEXT(Y49,"0.00"))</f>
        <v>1.80 ± 0.10</v>
      </c>
      <c r="AA49" s="25" t="s">
        <v>285</v>
      </c>
      <c r="AB49">
        <v>1.56</v>
      </c>
      <c r="AC49">
        <v>1.19</v>
      </c>
      <c r="AD49">
        <v>1.74</v>
      </c>
      <c r="AE49">
        <v>1.53</v>
      </c>
      <c r="AF49">
        <v>1.69</v>
      </c>
      <c r="AG49">
        <v>1.49</v>
      </c>
      <c r="AH49">
        <v>2.08</v>
      </c>
      <c r="AI49">
        <v>1.88</v>
      </c>
      <c r="AJ49" s="26">
        <f t="shared" ref="AJ49:AJ56" si="62">ROUND(AVERAGE(AB49:AI49),2)</f>
        <v>1.65</v>
      </c>
      <c r="AK49" s="23" t="s">
        <v>64</v>
      </c>
      <c r="AL49" s="26">
        <f t="shared" ref="AL49:AL56" si="63">ROUND((STDEV(AB49:AI49)/SQRT(8)),2)</f>
        <v>0.1</v>
      </c>
      <c r="AM49" s="24" t="str">
        <f t="shared" ref="AM49:AM56" si="64">_xlfn.CONCAT(TEXT(AJ49,"0.00"),AK49,TEXT(AL49,"0.00"))</f>
        <v>1.65 ± 0.10</v>
      </c>
      <c r="AN49" s="25" t="s">
        <v>189</v>
      </c>
      <c r="AO49">
        <v>1.67</v>
      </c>
      <c r="AP49">
        <v>1.36</v>
      </c>
      <c r="AQ49">
        <v>1.82</v>
      </c>
      <c r="AR49">
        <v>1.94</v>
      </c>
      <c r="AS49">
        <v>2.25</v>
      </c>
      <c r="AT49">
        <v>1.51</v>
      </c>
      <c r="AU49">
        <v>1.58</v>
      </c>
      <c r="AV49">
        <v>2.04</v>
      </c>
      <c r="AW49" s="26">
        <f t="shared" ref="AW49:AW56" si="65">ROUND(AVERAGE(AO49:AV49),2)</f>
        <v>1.77</v>
      </c>
      <c r="AX49" s="23" t="s">
        <v>64</v>
      </c>
      <c r="AY49" s="26">
        <f t="shared" ref="AY49:AY56" si="66">ROUND((STDEV(AO49:AV49)/SQRT(8)),2)</f>
        <v>0.1</v>
      </c>
      <c r="AZ49" s="24" t="str">
        <f t="shared" ref="AZ49:AZ56" si="67">_xlfn.CONCAT(TEXT(AW49,"0.00"),AX49,TEXT(AY49,"0.00"))</f>
        <v>1.77 ± 0.10</v>
      </c>
      <c r="BA49" s="25" t="s">
        <v>191</v>
      </c>
    </row>
    <row r="50" spans="1:53" x14ac:dyDescent="0.3">
      <c r="A50" s="18">
        <v>1</v>
      </c>
      <c r="B50">
        <v>1.63</v>
      </c>
      <c r="C50">
        <v>2.4500000000000002</v>
      </c>
      <c r="D50">
        <v>1.56</v>
      </c>
      <c r="E50">
        <v>2.3199999999999998</v>
      </c>
      <c r="F50">
        <v>1.85</v>
      </c>
      <c r="G50">
        <v>1.78</v>
      </c>
      <c r="H50">
        <v>1.58</v>
      </c>
      <c r="I50">
        <v>1.91</v>
      </c>
      <c r="J50" s="26">
        <f t="shared" si="56"/>
        <v>1.89</v>
      </c>
      <c r="K50" s="23" t="s">
        <v>64</v>
      </c>
      <c r="L50" s="26">
        <f t="shared" si="57"/>
        <v>0.12</v>
      </c>
      <c r="M50" s="24" t="str">
        <f t="shared" si="58"/>
        <v>1.89 ± 0.12</v>
      </c>
      <c r="N50" s="25" t="s">
        <v>95</v>
      </c>
      <c r="O50">
        <v>1.56</v>
      </c>
      <c r="P50">
        <v>2.39</v>
      </c>
      <c r="Q50">
        <v>1.79</v>
      </c>
      <c r="R50">
        <v>1.81</v>
      </c>
      <c r="S50">
        <v>2.74</v>
      </c>
      <c r="T50">
        <v>1.99</v>
      </c>
      <c r="U50" s="1">
        <v>0.81</v>
      </c>
      <c r="V50">
        <v>1.81</v>
      </c>
      <c r="W50" s="26">
        <f t="shared" si="59"/>
        <v>2</v>
      </c>
      <c r="X50" s="30" t="s">
        <v>64</v>
      </c>
      <c r="Y50" s="26">
        <f t="shared" si="60"/>
        <v>0.2</v>
      </c>
      <c r="Z50" s="24" t="str">
        <f t="shared" si="61"/>
        <v>2.00 ± 0.20</v>
      </c>
      <c r="AA50" s="25" t="s">
        <v>286</v>
      </c>
      <c r="AB50">
        <v>1.65</v>
      </c>
      <c r="AC50">
        <v>1.28</v>
      </c>
      <c r="AD50">
        <v>1.64</v>
      </c>
      <c r="AE50">
        <v>1.45</v>
      </c>
      <c r="AF50">
        <v>1.93</v>
      </c>
      <c r="AG50">
        <v>1.72</v>
      </c>
      <c r="AH50">
        <v>2.0099999999999998</v>
      </c>
      <c r="AI50">
        <v>1.89</v>
      </c>
      <c r="AJ50" s="26">
        <f t="shared" si="62"/>
        <v>1.7</v>
      </c>
      <c r="AK50" s="23" t="s">
        <v>64</v>
      </c>
      <c r="AL50" s="26">
        <f t="shared" si="63"/>
        <v>0.09</v>
      </c>
      <c r="AM50" s="24" t="str">
        <f t="shared" si="64"/>
        <v>1.70 ± 0.09</v>
      </c>
      <c r="AN50" s="25" t="s">
        <v>190</v>
      </c>
      <c r="AO50">
        <v>1.93</v>
      </c>
      <c r="AP50">
        <v>1.29</v>
      </c>
      <c r="AQ50">
        <v>1.94</v>
      </c>
      <c r="AR50">
        <v>1.96</v>
      </c>
      <c r="AS50">
        <v>2.19</v>
      </c>
      <c r="AT50">
        <v>1.46</v>
      </c>
      <c r="AU50">
        <v>1.72</v>
      </c>
      <c r="AV50">
        <v>2.06</v>
      </c>
      <c r="AW50" s="26">
        <f t="shared" si="65"/>
        <v>1.82</v>
      </c>
      <c r="AX50" s="23" t="s">
        <v>64</v>
      </c>
      <c r="AY50" s="26">
        <f t="shared" si="66"/>
        <v>0.11</v>
      </c>
      <c r="AZ50" s="24" t="str">
        <f t="shared" si="67"/>
        <v>1.82 ± 0.11</v>
      </c>
      <c r="BA50" s="25" t="s">
        <v>245</v>
      </c>
    </row>
    <row r="51" spans="1:53" x14ac:dyDescent="0.3">
      <c r="A51" s="18">
        <v>1.5</v>
      </c>
      <c r="B51">
        <v>1.67</v>
      </c>
      <c r="C51">
        <v>2.2000000000000002</v>
      </c>
      <c r="D51">
        <v>1.94</v>
      </c>
      <c r="E51">
        <v>2.35</v>
      </c>
      <c r="F51">
        <v>1.84</v>
      </c>
      <c r="G51">
        <v>1.48</v>
      </c>
      <c r="H51">
        <v>1.66</v>
      </c>
      <c r="I51">
        <v>1.79</v>
      </c>
      <c r="J51" s="26">
        <f t="shared" si="56"/>
        <v>1.87</v>
      </c>
      <c r="K51" s="23" t="s">
        <v>64</v>
      </c>
      <c r="L51" s="26">
        <f t="shared" si="57"/>
        <v>0.1</v>
      </c>
      <c r="M51" s="24" t="str">
        <f t="shared" si="58"/>
        <v>1.87 ± 0.10</v>
      </c>
      <c r="N51" s="25" t="s">
        <v>96</v>
      </c>
      <c r="O51">
        <v>1.52</v>
      </c>
      <c r="P51">
        <v>2.36</v>
      </c>
      <c r="Q51">
        <v>2.16</v>
      </c>
      <c r="R51">
        <v>1.82</v>
      </c>
      <c r="S51">
        <v>3</v>
      </c>
      <c r="T51">
        <v>2.02</v>
      </c>
      <c r="U51">
        <v>1.53</v>
      </c>
      <c r="V51">
        <v>1.95</v>
      </c>
      <c r="W51" s="26">
        <f t="shared" ref="W49:W56" si="68">ROUND(AVERAGE(O51:V51),2)</f>
        <v>2.0499999999999998</v>
      </c>
      <c r="X51" s="23" t="s">
        <v>64</v>
      </c>
      <c r="Y51" s="26">
        <f t="shared" ref="Y49:Y56" si="69">ROUND((STDEV(O51:V51)/SQRT(8)),2)</f>
        <v>0.17</v>
      </c>
      <c r="Z51" s="24" t="str">
        <f t="shared" si="61"/>
        <v>2.05 ± 0.17</v>
      </c>
      <c r="AA51" s="25" t="s">
        <v>140</v>
      </c>
      <c r="AB51">
        <v>1.57</v>
      </c>
      <c r="AC51">
        <v>1.47</v>
      </c>
      <c r="AD51">
        <v>1.57</v>
      </c>
      <c r="AE51">
        <v>1.58</v>
      </c>
      <c r="AF51">
        <v>1.72</v>
      </c>
      <c r="AG51">
        <v>1.94</v>
      </c>
      <c r="AH51">
        <v>2.2799999999999998</v>
      </c>
      <c r="AI51">
        <v>2.06</v>
      </c>
      <c r="AJ51" s="26">
        <f t="shared" si="62"/>
        <v>1.77</v>
      </c>
      <c r="AK51" s="23" t="s">
        <v>64</v>
      </c>
      <c r="AL51" s="26">
        <f t="shared" si="63"/>
        <v>0.1</v>
      </c>
      <c r="AM51" s="24" t="str">
        <f t="shared" si="64"/>
        <v>1.77 ± 0.10</v>
      </c>
      <c r="AN51" s="25" t="s">
        <v>191</v>
      </c>
      <c r="AO51">
        <v>1.8</v>
      </c>
      <c r="AP51">
        <v>1.36</v>
      </c>
      <c r="AQ51">
        <v>1.98</v>
      </c>
      <c r="AR51">
        <v>2.0499999999999998</v>
      </c>
      <c r="AS51">
        <v>2.1800000000000002</v>
      </c>
      <c r="AT51">
        <v>1.53</v>
      </c>
      <c r="AU51">
        <v>1.82</v>
      </c>
      <c r="AV51">
        <v>2</v>
      </c>
      <c r="AW51" s="26">
        <f t="shared" si="65"/>
        <v>1.84</v>
      </c>
      <c r="AX51" s="23" t="s">
        <v>64</v>
      </c>
      <c r="AY51" s="26">
        <f t="shared" si="66"/>
        <v>0.1</v>
      </c>
      <c r="AZ51" s="24" t="str">
        <f t="shared" si="67"/>
        <v>1.84 ± 0.10</v>
      </c>
      <c r="BA51" s="25" t="s">
        <v>246</v>
      </c>
    </row>
    <row r="52" spans="1:53" x14ac:dyDescent="0.3">
      <c r="A52" s="18">
        <v>2</v>
      </c>
      <c r="B52">
        <v>1.66</v>
      </c>
      <c r="C52">
        <v>2.44</v>
      </c>
      <c r="D52">
        <v>2.2000000000000002</v>
      </c>
      <c r="E52">
        <v>2.37</v>
      </c>
      <c r="F52">
        <v>2.02</v>
      </c>
      <c r="G52">
        <v>1.4</v>
      </c>
      <c r="H52">
        <v>1.57</v>
      </c>
      <c r="I52">
        <v>1.64</v>
      </c>
      <c r="J52" s="26">
        <f t="shared" si="56"/>
        <v>1.91</v>
      </c>
      <c r="K52" s="23" t="s">
        <v>64</v>
      </c>
      <c r="L52" s="26">
        <f t="shared" si="57"/>
        <v>0.14000000000000001</v>
      </c>
      <c r="M52" s="24" t="str">
        <f t="shared" si="58"/>
        <v>1.91 ± 0.14</v>
      </c>
      <c r="N52" s="25" t="s">
        <v>97</v>
      </c>
      <c r="O52">
        <v>1.54</v>
      </c>
      <c r="P52">
        <v>2.35</v>
      </c>
      <c r="Q52">
        <v>2.0499999999999998</v>
      </c>
      <c r="R52">
        <v>1.88</v>
      </c>
      <c r="S52">
        <v>2.8</v>
      </c>
      <c r="T52">
        <v>1.97</v>
      </c>
      <c r="U52">
        <v>1.55</v>
      </c>
      <c r="V52">
        <v>1.98</v>
      </c>
      <c r="W52" s="26">
        <f t="shared" si="68"/>
        <v>2.02</v>
      </c>
      <c r="X52" s="23" t="s">
        <v>64</v>
      </c>
      <c r="Y52" s="26">
        <f t="shared" si="69"/>
        <v>0.15</v>
      </c>
      <c r="Z52" s="24" t="str">
        <f t="shared" si="61"/>
        <v>2.02 ± 0.15</v>
      </c>
      <c r="AA52" s="25" t="s">
        <v>141</v>
      </c>
      <c r="AB52">
        <v>1.38</v>
      </c>
      <c r="AC52">
        <v>1.65</v>
      </c>
      <c r="AD52">
        <v>1.93</v>
      </c>
      <c r="AE52">
        <v>1.45</v>
      </c>
      <c r="AF52">
        <v>1.79</v>
      </c>
      <c r="AG52">
        <v>2.29</v>
      </c>
      <c r="AH52">
        <v>2.42</v>
      </c>
      <c r="AI52">
        <v>2.21</v>
      </c>
      <c r="AJ52" s="26">
        <f t="shared" si="62"/>
        <v>1.89</v>
      </c>
      <c r="AK52" s="23" t="s">
        <v>64</v>
      </c>
      <c r="AL52" s="26">
        <f t="shared" si="63"/>
        <v>0.14000000000000001</v>
      </c>
      <c r="AM52" s="24" t="str">
        <f t="shared" si="64"/>
        <v>1.89 ± 0.14</v>
      </c>
      <c r="AN52" s="25" t="s">
        <v>192</v>
      </c>
      <c r="AO52">
        <v>1.92</v>
      </c>
      <c r="AP52">
        <v>1.3</v>
      </c>
      <c r="AQ52">
        <v>1.99</v>
      </c>
      <c r="AR52">
        <v>2.1800000000000002</v>
      </c>
      <c r="AS52">
        <v>2.42</v>
      </c>
      <c r="AT52">
        <v>1.53</v>
      </c>
      <c r="AU52">
        <v>1.83</v>
      </c>
      <c r="AV52">
        <v>1.99</v>
      </c>
      <c r="AW52" s="26">
        <f t="shared" si="65"/>
        <v>1.9</v>
      </c>
      <c r="AX52" s="23" t="s">
        <v>64</v>
      </c>
      <c r="AY52" s="26">
        <f t="shared" si="66"/>
        <v>0.12</v>
      </c>
      <c r="AZ52" s="24" t="str">
        <f t="shared" si="67"/>
        <v>1.90 ± 0.12</v>
      </c>
      <c r="BA52" s="25" t="s">
        <v>247</v>
      </c>
    </row>
    <row r="53" spans="1:53" x14ac:dyDescent="0.3">
      <c r="A53" s="18">
        <v>2.5</v>
      </c>
      <c r="B53">
        <v>1.72</v>
      </c>
      <c r="C53">
        <v>3.09</v>
      </c>
      <c r="D53">
        <v>1.76</v>
      </c>
      <c r="E53">
        <v>2.29</v>
      </c>
      <c r="F53">
        <v>2.0099999999999998</v>
      </c>
      <c r="G53">
        <v>1.44</v>
      </c>
      <c r="H53">
        <v>1.8</v>
      </c>
      <c r="I53">
        <v>1.72</v>
      </c>
      <c r="J53" s="26">
        <f t="shared" si="56"/>
        <v>1.98</v>
      </c>
      <c r="K53" s="23" t="s">
        <v>64</v>
      </c>
      <c r="L53" s="26">
        <f t="shared" si="57"/>
        <v>0.18</v>
      </c>
      <c r="M53" s="24" t="str">
        <f t="shared" si="58"/>
        <v>1.98 ± 0.18</v>
      </c>
      <c r="N53" s="25" t="s">
        <v>98</v>
      </c>
      <c r="O53">
        <v>1.68</v>
      </c>
      <c r="P53">
        <v>2.72</v>
      </c>
      <c r="Q53">
        <v>1.74</v>
      </c>
      <c r="R53">
        <v>2.8</v>
      </c>
      <c r="S53">
        <v>2.88</v>
      </c>
      <c r="T53">
        <v>2.12</v>
      </c>
      <c r="U53">
        <v>1.87</v>
      </c>
      <c r="V53">
        <v>1.77</v>
      </c>
      <c r="W53" s="26">
        <f t="shared" si="68"/>
        <v>2.2000000000000002</v>
      </c>
      <c r="X53" s="23" t="s">
        <v>64</v>
      </c>
      <c r="Y53" s="26">
        <f t="shared" si="69"/>
        <v>0.18</v>
      </c>
      <c r="Z53" s="24" t="str">
        <f t="shared" si="61"/>
        <v>2.20 ± 0.18</v>
      </c>
      <c r="AA53" s="25" t="s">
        <v>142</v>
      </c>
      <c r="AB53">
        <v>1.53</v>
      </c>
      <c r="AC53">
        <v>1.56</v>
      </c>
      <c r="AD53">
        <v>1.92</v>
      </c>
      <c r="AE53">
        <v>1.33</v>
      </c>
      <c r="AF53">
        <v>1.4</v>
      </c>
      <c r="AG53">
        <v>3.1</v>
      </c>
      <c r="AH53">
        <v>2.96</v>
      </c>
      <c r="AI53">
        <v>2.37</v>
      </c>
      <c r="AJ53" s="26">
        <f t="shared" si="62"/>
        <v>2.02</v>
      </c>
      <c r="AK53" s="23" t="s">
        <v>64</v>
      </c>
      <c r="AL53" s="26">
        <f t="shared" si="63"/>
        <v>0.25</v>
      </c>
      <c r="AM53" s="24" t="str">
        <f t="shared" si="64"/>
        <v>2.02 ± 0.25</v>
      </c>
      <c r="AN53" s="25" t="s">
        <v>193</v>
      </c>
      <c r="AO53">
        <v>1.97</v>
      </c>
      <c r="AP53">
        <v>1.39</v>
      </c>
      <c r="AQ53">
        <v>2.14</v>
      </c>
      <c r="AR53">
        <v>2.41</v>
      </c>
      <c r="AS53">
        <v>2.27</v>
      </c>
      <c r="AT53">
        <v>1.61</v>
      </c>
      <c r="AU53">
        <v>2.02</v>
      </c>
      <c r="AV53">
        <v>2.11</v>
      </c>
      <c r="AW53" s="26">
        <f t="shared" si="65"/>
        <v>1.99</v>
      </c>
      <c r="AX53" s="23" t="s">
        <v>64</v>
      </c>
      <c r="AY53" s="26">
        <f t="shared" si="66"/>
        <v>0.12</v>
      </c>
      <c r="AZ53" s="24" t="str">
        <f t="shared" si="67"/>
        <v>1.99 ± 0.12</v>
      </c>
      <c r="BA53" s="25" t="s">
        <v>248</v>
      </c>
    </row>
    <row r="54" spans="1:53" x14ac:dyDescent="0.3">
      <c r="A54" s="18">
        <v>3</v>
      </c>
      <c r="B54">
        <v>1.78</v>
      </c>
      <c r="C54">
        <v>3.22</v>
      </c>
      <c r="D54">
        <v>1.75</v>
      </c>
      <c r="E54">
        <v>2.2000000000000002</v>
      </c>
      <c r="F54">
        <v>1.66</v>
      </c>
      <c r="G54">
        <v>1.17</v>
      </c>
      <c r="H54">
        <v>1.92</v>
      </c>
      <c r="I54">
        <v>1.71</v>
      </c>
      <c r="J54" s="26">
        <f t="shared" si="56"/>
        <v>1.93</v>
      </c>
      <c r="K54" s="23" t="s">
        <v>64</v>
      </c>
      <c r="L54" s="26">
        <f t="shared" si="57"/>
        <v>0.21</v>
      </c>
      <c r="M54" s="24" t="str">
        <f t="shared" si="58"/>
        <v>1.93 ± 0.21</v>
      </c>
      <c r="N54" s="25" t="s">
        <v>99</v>
      </c>
      <c r="O54">
        <v>1.69</v>
      </c>
      <c r="P54">
        <v>2.74</v>
      </c>
      <c r="Q54">
        <v>1.85</v>
      </c>
      <c r="R54">
        <v>2.11</v>
      </c>
      <c r="S54">
        <v>4.47</v>
      </c>
      <c r="T54">
        <v>2.21</v>
      </c>
      <c r="U54">
        <v>1.86</v>
      </c>
      <c r="V54">
        <v>1.76</v>
      </c>
      <c r="W54" s="26">
        <f t="shared" si="68"/>
        <v>2.34</v>
      </c>
      <c r="X54" s="23" t="s">
        <v>64</v>
      </c>
      <c r="Y54" s="26">
        <f t="shared" si="69"/>
        <v>0.33</v>
      </c>
      <c r="Z54" s="24" t="str">
        <f t="shared" si="61"/>
        <v>2.34 ± 0.33</v>
      </c>
      <c r="AA54" s="25" t="s">
        <v>143</v>
      </c>
      <c r="AB54">
        <v>1.51</v>
      </c>
      <c r="AC54">
        <v>1.67</v>
      </c>
      <c r="AD54">
        <v>1.92</v>
      </c>
      <c r="AE54">
        <v>1.77</v>
      </c>
      <c r="AF54">
        <v>1.49</v>
      </c>
      <c r="AG54">
        <v>2.67</v>
      </c>
      <c r="AH54">
        <v>3.63</v>
      </c>
      <c r="AI54">
        <v>2.63</v>
      </c>
      <c r="AJ54" s="26">
        <f t="shared" si="62"/>
        <v>2.16</v>
      </c>
      <c r="AK54" s="23" t="s">
        <v>64</v>
      </c>
      <c r="AL54" s="26">
        <f t="shared" si="63"/>
        <v>0.27</v>
      </c>
      <c r="AM54" s="24" t="str">
        <f t="shared" si="64"/>
        <v>2.16 ± 0.27</v>
      </c>
      <c r="AN54" s="25" t="s">
        <v>194</v>
      </c>
      <c r="AO54">
        <v>1.88</v>
      </c>
      <c r="AP54">
        <v>1.19</v>
      </c>
      <c r="AQ54">
        <v>2.37</v>
      </c>
      <c r="AR54">
        <v>2.2000000000000002</v>
      </c>
      <c r="AS54">
        <v>2.39</v>
      </c>
      <c r="AT54">
        <v>1.34</v>
      </c>
      <c r="AU54">
        <v>2.44</v>
      </c>
      <c r="AV54">
        <v>2.2200000000000002</v>
      </c>
      <c r="AW54" s="26">
        <f t="shared" si="65"/>
        <v>2</v>
      </c>
      <c r="AX54" s="23" t="s">
        <v>64</v>
      </c>
      <c r="AY54" s="26">
        <f t="shared" si="66"/>
        <v>0.17</v>
      </c>
      <c r="AZ54" s="24" t="str">
        <f t="shared" si="67"/>
        <v>2.00 ± 0.17</v>
      </c>
      <c r="BA54" s="25" t="s">
        <v>249</v>
      </c>
    </row>
    <row r="55" spans="1:53" x14ac:dyDescent="0.3">
      <c r="A55" s="18">
        <v>3.5</v>
      </c>
      <c r="B55">
        <v>1.66</v>
      </c>
      <c r="C55">
        <v>4</v>
      </c>
      <c r="D55">
        <v>1.33</v>
      </c>
      <c r="E55">
        <v>2.29</v>
      </c>
      <c r="F55">
        <v>1.65</v>
      </c>
      <c r="G55">
        <v>1.1200000000000001</v>
      </c>
      <c r="H55">
        <v>1.96</v>
      </c>
      <c r="I55">
        <v>1.47</v>
      </c>
      <c r="J55" s="26">
        <f t="shared" si="56"/>
        <v>1.94</v>
      </c>
      <c r="K55" s="23" t="s">
        <v>64</v>
      </c>
      <c r="L55" s="26">
        <f t="shared" si="57"/>
        <v>0.32</v>
      </c>
      <c r="M55" s="24" t="str">
        <f t="shared" si="58"/>
        <v>1.94 ± 0.32</v>
      </c>
      <c r="N55" s="25" t="s">
        <v>100</v>
      </c>
      <c r="O55">
        <v>1.94</v>
      </c>
      <c r="P55">
        <v>4.3499999999999996</v>
      </c>
      <c r="Q55">
        <v>1.51</v>
      </c>
      <c r="R55">
        <v>1.65</v>
      </c>
      <c r="S55">
        <v>5.13</v>
      </c>
      <c r="T55">
        <v>2.13</v>
      </c>
      <c r="U55">
        <v>2.39</v>
      </c>
      <c r="V55">
        <v>1.88</v>
      </c>
      <c r="W55" s="26">
        <f t="shared" si="68"/>
        <v>2.62</v>
      </c>
      <c r="X55" s="23" t="s">
        <v>64</v>
      </c>
      <c r="Y55" s="26">
        <f t="shared" si="69"/>
        <v>0.48</v>
      </c>
      <c r="Z55" s="24" t="str">
        <f t="shared" si="61"/>
        <v>2.62 ± 0.48</v>
      </c>
      <c r="AA55" s="25" t="s">
        <v>144</v>
      </c>
      <c r="AB55">
        <v>1.85</v>
      </c>
      <c r="AC55">
        <v>1.54</v>
      </c>
      <c r="AD55">
        <v>2.2000000000000002</v>
      </c>
      <c r="AE55">
        <v>1.76</v>
      </c>
      <c r="AF55">
        <v>1.54</v>
      </c>
      <c r="AG55">
        <v>2.21</v>
      </c>
      <c r="AH55">
        <v>3.77</v>
      </c>
      <c r="AI55">
        <v>3.04</v>
      </c>
      <c r="AJ55" s="26">
        <f t="shared" si="62"/>
        <v>2.2400000000000002</v>
      </c>
      <c r="AK55" s="23" t="s">
        <v>64</v>
      </c>
      <c r="AL55" s="26">
        <f t="shared" si="63"/>
        <v>0.28000000000000003</v>
      </c>
      <c r="AM55" s="24" t="str">
        <f t="shared" si="64"/>
        <v>2.24 ± 0.28</v>
      </c>
      <c r="AN55" s="25" t="s">
        <v>195</v>
      </c>
      <c r="AO55">
        <v>1.71</v>
      </c>
      <c r="AP55">
        <v>1.2</v>
      </c>
      <c r="AQ55">
        <v>2.54</v>
      </c>
      <c r="AR55">
        <v>2.1800000000000002</v>
      </c>
      <c r="AS55">
        <v>2.25</v>
      </c>
      <c r="AT55">
        <v>1.3</v>
      </c>
      <c r="AU55">
        <v>2.66</v>
      </c>
      <c r="AV55">
        <v>2.3199999999999998</v>
      </c>
      <c r="AW55" s="26">
        <f t="shared" si="65"/>
        <v>2.02</v>
      </c>
      <c r="AX55" s="23" t="s">
        <v>64</v>
      </c>
      <c r="AY55" s="26">
        <f t="shared" si="66"/>
        <v>0.2</v>
      </c>
      <c r="AZ55" s="24" t="str">
        <f t="shared" si="67"/>
        <v>2.02 ± 0.20</v>
      </c>
      <c r="BA55" s="25" t="s">
        <v>250</v>
      </c>
    </row>
    <row r="56" spans="1:53" x14ac:dyDescent="0.3">
      <c r="A56" s="18">
        <v>4</v>
      </c>
      <c r="B56">
        <v>1.63</v>
      </c>
      <c r="C56">
        <v>3.32</v>
      </c>
      <c r="D56">
        <v>1.63</v>
      </c>
      <c r="E56">
        <v>2.23</v>
      </c>
      <c r="F56">
        <v>1.51</v>
      </c>
      <c r="G56">
        <v>1.04</v>
      </c>
      <c r="H56">
        <v>1.7</v>
      </c>
      <c r="I56">
        <v>1.72</v>
      </c>
      <c r="J56" s="26">
        <f t="shared" si="56"/>
        <v>1.85</v>
      </c>
      <c r="K56" s="23" t="s">
        <v>64</v>
      </c>
      <c r="L56" s="26">
        <f t="shared" si="57"/>
        <v>0.24</v>
      </c>
      <c r="M56" s="24" t="str">
        <f t="shared" si="58"/>
        <v>1.85 ± 0.24</v>
      </c>
      <c r="N56" s="25" t="s">
        <v>101</v>
      </c>
      <c r="O56">
        <v>2.1800000000000002</v>
      </c>
      <c r="P56">
        <v>4.28</v>
      </c>
      <c r="Q56">
        <v>1.56</v>
      </c>
      <c r="R56">
        <v>2.0699999999999998</v>
      </c>
      <c r="S56">
        <v>4.2300000000000004</v>
      </c>
      <c r="T56">
        <v>2.0099999999999998</v>
      </c>
      <c r="U56">
        <v>2.57</v>
      </c>
      <c r="V56">
        <v>1.83</v>
      </c>
      <c r="W56" s="26">
        <f t="shared" si="68"/>
        <v>2.59</v>
      </c>
      <c r="X56" s="23" t="s">
        <v>64</v>
      </c>
      <c r="Y56" s="26">
        <f t="shared" si="69"/>
        <v>0.38</v>
      </c>
      <c r="Z56" s="24" t="str">
        <f t="shared" si="61"/>
        <v>2.59 ± 0.38</v>
      </c>
      <c r="AA56" s="25" t="s">
        <v>145</v>
      </c>
      <c r="AB56">
        <v>1.9</v>
      </c>
      <c r="AC56">
        <v>1.68</v>
      </c>
      <c r="AD56">
        <v>2.5</v>
      </c>
      <c r="AE56">
        <v>1.64</v>
      </c>
      <c r="AF56">
        <v>1.44</v>
      </c>
      <c r="AG56">
        <v>3.24</v>
      </c>
      <c r="AH56">
        <v>3.29</v>
      </c>
      <c r="AI56">
        <v>2.87</v>
      </c>
      <c r="AJ56" s="26">
        <f t="shared" si="62"/>
        <v>2.3199999999999998</v>
      </c>
      <c r="AK56" s="23" t="s">
        <v>64</v>
      </c>
      <c r="AL56" s="26">
        <f t="shared" si="63"/>
        <v>0.27</v>
      </c>
      <c r="AM56" s="24" t="str">
        <f t="shared" si="64"/>
        <v>2.32 ± 0.27</v>
      </c>
      <c r="AN56" s="25" t="s">
        <v>196</v>
      </c>
      <c r="AO56">
        <v>1.62</v>
      </c>
      <c r="AP56">
        <v>1.23</v>
      </c>
      <c r="AQ56">
        <v>2.39</v>
      </c>
      <c r="AR56">
        <v>2.59</v>
      </c>
      <c r="AS56">
        <v>2.2599999999999998</v>
      </c>
      <c r="AT56">
        <v>1.3</v>
      </c>
      <c r="AU56">
        <v>2.4900000000000002</v>
      </c>
      <c r="AV56">
        <v>2.5099999999999998</v>
      </c>
      <c r="AW56" s="26">
        <f t="shared" si="65"/>
        <v>2.0499999999999998</v>
      </c>
      <c r="AX56" s="23" t="s">
        <v>64</v>
      </c>
      <c r="AY56" s="26">
        <f t="shared" si="66"/>
        <v>0.2</v>
      </c>
      <c r="AZ56" s="24" t="str">
        <f t="shared" si="67"/>
        <v>2.05 ± 0.20</v>
      </c>
      <c r="BA56" s="25" t="s">
        <v>251</v>
      </c>
    </row>
    <row r="58" spans="1:53" x14ac:dyDescent="0.3">
      <c r="A58" s="16" t="s">
        <v>7</v>
      </c>
      <c r="B58">
        <v>9</v>
      </c>
      <c r="C58">
        <v>10</v>
      </c>
      <c r="D58">
        <v>11</v>
      </c>
      <c r="E58">
        <v>12</v>
      </c>
      <c r="F58">
        <v>13</v>
      </c>
      <c r="G58">
        <v>14</v>
      </c>
      <c r="H58">
        <v>15</v>
      </c>
      <c r="I58">
        <v>16</v>
      </c>
      <c r="N58" s="21" t="s">
        <v>272</v>
      </c>
      <c r="O58">
        <v>17</v>
      </c>
      <c r="P58">
        <v>18</v>
      </c>
      <c r="Q58">
        <v>19</v>
      </c>
      <c r="R58">
        <v>20</v>
      </c>
      <c r="S58">
        <v>21</v>
      </c>
      <c r="T58">
        <v>22</v>
      </c>
      <c r="U58" s="29" t="s">
        <v>273</v>
      </c>
      <c r="V58">
        <v>24</v>
      </c>
      <c r="AA58" s="21" t="s">
        <v>272</v>
      </c>
      <c r="AB58">
        <v>25</v>
      </c>
      <c r="AC58">
        <v>26</v>
      </c>
      <c r="AD58">
        <v>27</v>
      </c>
      <c r="AE58">
        <v>28</v>
      </c>
      <c r="AF58">
        <v>29</v>
      </c>
      <c r="AG58">
        <v>30</v>
      </c>
      <c r="AH58">
        <v>31</v>
      </c>
      <c r="AI58">
        <v>32</v>
      </c>
      <c r="AN58" s="21" t="s">
        <v>272</v>
      </c>
      <c r="AO58">
        <v>33</v>
      </c>
      <c r="AP58">
        <v>34</v>
      </c>
      <c r="AQ58">
        <v>35</v>
      </c>
      <c r="AR58">
        <v>36</v>
      </c>
      <c r="AS58">
        <v>37</v>
      </c>
      <c r="AT58">
        <v>38</v>
      </c>
      <c r="AU58">
        <v>39</v>
      </c>
      <c r="AV58">
        <v>40</v>
      </c>
      <c r="BA58" s="21" t="s">
        <v>272</v>
      </c>
    </row>
    <row r="59" spans="1:53" x14ac:dyDescent="0.3">
      <c r="A59" s="18" t="s">
        <v>0</v>
      </c>
      <c r="B59">
        <v>1.34</v>
      </c>
      <c r="C59">
        <v>1.6</v>
      </c>
      <c r="D59">
        <v>1.1399999999999999</v>
      </c>
      <c r="E59">
        <v>1.78</v>
      </c>
      <c r="F59">
        <v>1.33</v>
      </c>
      <c r="G59">
        <v>1.1200000000000001</v>
      </c>
      <c r="H59">
        <v>1.1499999999999999</v>
      </c>
      <c r="I59">
        <v>1.26</v>
      </c>
      <c r="J59" s="26">
        <f>ROUND(AVERAGE(B59:I59),2)</f>
        <v>1.34</v>
      </c>
      <c r="K59" s="23" t="s">
        <v>64</v>
      </c>
      <c r="L59" s="26">
        <f>ROUND((STDEV(B59:I59)/SQRT(8)),2)</f>
        <v>0.08</v>
      </c>
      <c r="M59" s="24" t="str">
        <f>_xlfn.CONCAT(TEXT(J59,"0.00"),K59,TEXT(L59,"0.00"))</f>
        <v>1.34 ± 0.08</v>
      </c>
      <c r="N59" s="25" t="s">
        <v>102</v>
      </c>
      <c r="O59">
        <v>1.28</v>
      </c>
      <c r="P59">
        <v>1.69</v>
      </c>
      <c r="Q59">
        <v>1.05</v>
      </c>
      <c r="R59">
        <v>1.64</v>
      </c>
      <c r="S59">
        <v>2.12</v>
      </c>
      <c r="T59">
        <v>1.49</v>
      </c>
      <c r="U59" s="1">
        <v>0.48</v>
      </c>
      <c r="V59">
        <v>1.46</v>
      </c>
      <c r="W59" s="26">
        <f>ROUND(AVERAGE(O59:T59,V59),1)</f>
        <v>1.5</v>
      </c>
      <c r="X59" s="30" t="s">
        <v>64</v>
      </c>
      <c r="Y59" s="26">
        <f>ROUND((STDEV(O59:T59,V59)/SQRT(7)),1)</f>
        <v>0.1</v>
      </c>
      <c r="Z59" s="24" t="str">
        <f>_xlfn.CONCAT(TEXT(W59,"0.00"),X59,TEXT(Y59,"0.00"))</f>
        <v>1.50 ± 0.10</v>
      </c>
      <c r="AA59" s="25" t="s">
        <v>287</v>
      </c>
      <c r="AB59">
        <v>1.22</v>
      </c>
      <c r="AC59">
        <v>1.23</v>
      </c>
      <c r="AD59">
        <v>1.62</v>
      </c>
      <c r="AE59">
        <v>1.31</v>
      </c>
      <c r="AF59">
        <v>1.68</v>
      </c>
      <c r="AG59">
        <v>1.28</v>
      </c>
      <c r="AH59">
        <v>1.53</v>
      </c>
      <c r="AI59">
        <v>1.41</v>
      </c>
      <c r="AJ59" s="26">
        <f>ROUND(AVERAGE(AB59:AI59),2)</f>
        <v>1.41</v>
      </c>
      <c r="AK59" s="23" t="s">
        <v>64</v>
      </c>
      <c r="AL59" s="26">
        <f>ROUND((STDEV(AB59:AI59)/SQRT(8)),2)</f>
        <v>0.06</v>
      </c>
      <c r="AM59" s="24" t="str">
        <f>_xlfn.CONCAT(TEXT(AJ59,"0.00"),AK59,TEXT(AL59,"0.00"))</f>
        <v>1.41 ± 0.06</v>
      </c>
      <c r="AN59" s="25" t="s">
        <v>197</v>
      </c>
      <c r="AO59">
        <v>1.44</v>
      </c>
      <c r="AP59">
        <v>1.51</v>
      </c>
      <c r="AQ59">
        <v>1.29</v>
      </c>
      <c r="AR59">
        <v>2.0699999999999998</v>
      </c>
      <c r="AS59">
        <v>2.14</v>
      </c>
      <c r="AT59">
        <v>1.19</v>
      </c>
      <c r="AU59">
        <v>1.25</v>
      </c>
      <c r="AV59">
        <v>1.73</v>
      </c>
      <c r="AW59" s="26">
        <f>ROUND(AVERAGE(AO59:AV59),2)</f>
        <v>1.58</v>
      </c>
      <c r="AX59" s="23" t="s">
        <v>64</v>
      </c>
      <c r="AY59" s="26">
        <f>ROUND((STDEV(AO59:AV59)/SQRT(8)),2)</f>
        <v>0.13</v>
      </c>
      <c r="AZ59" s="24" t="str">
        <f>_xlfn.CONCAT(TEXT(AW59,"0.00"),AX59,TEXT(AY59,"0.00"))</f>
        <v>1.58 ± 0.13</v>
      </c>
      <c r="BA59" s="25" t="s">
        <v>148</v>
      </c>
    </row>
    <row r="60" spans="1:53" x14ac:dyDescent="0.3">
      <c r="A60" s="18">
        <v>0.5</v>
      </c>
      <c r="B60">
        <v>1.17</v>
      </c>
      <c r="C60">
        <v>1.93</v>
      </c>
      <c r="D60">
        <v>1.33</v>
      </c>
      <c r="E60">
        <v>1.74</v>
      </c>
      <c r="F60">
        <v>1.43</v>
      </c>
      <c r="G60">
        <v>1.2</v>
      </c>
      <c r="H60">
        <v>1.1000000000000001</v>
      </c>
      <c r="I60">
        <v>1.41</v>
      </c>
      <c r="J60" s="26">
        <f t="shared" ref="J60:J67" si="70">ROUND(AVERAGE(B60:I60),2)</f>
        <v>1.41</v>
      </c>
      <c r="K60" s="23" t="s">
        <v>64</v>
      </c>
      <c r="L60" s="26">
        <f t="shared" ref="L60:L67" si="71">ROUND((STDEV(B60:I60)/SQRT(8)),2)</f>
        <v>0.1</v>
      </c>
      <c r="M60" s="24" t="str">
        <f t="shared" ref="M60:M67" si="72">_xlfn.CONCAT(TEXT(J60,"0.00"),K60,TEXT(L60,"0.00"))</f>
        <v>1.41 ± 0.10</v>
      </c>
      <c r="N60" s="25" t="s">
        <v>103</v>
      </c>
      <c r="O60">
        <v>1.2</v>
      </c>
      <c r="P60">
        <v>1.74</v>
      </c>
      <c r="Q60">
        <v>1.29</v>
      </c>
      <c r="R60">
        <v>1.37</v>
      </c>
      <c r="S60">
        <v>1.97</v>
      </c>
      <c r="T60">
        <v>1.61</v>
      </c>
      <c r="U60" s="1">
        <v>0.32</v>
      </c>
      <c r="V60">
        <v>1.28</v>
      </c>
      <c r="W60" s="26">
        <f t="shared" ref="W60:W61" si="73">ROUND(AVERAGE(O60:T60,V60),1)</f>
        <v>1.5</v>
      </c>
      <c r="X60" s="30" t="s">
        <v>64</v>
      </c>
      <c r="Y60" s="26">
        <f t="shared" ref="Y60:Y61" si="74">ROUND((STDEV(O60:T60,V60)/SQRT(7)),1)</f>
        <v>0.1</v>
      </c>
      <c r="Z60" s="24" t="str">
        <f t="shared" ref="Z60:Z67" si="75">_xlfn.CONCAT(TEXT(W60,"0.00"),X60,TEXT(Y60,"0.00"))</f>
        <v>1.50 ± 0.10</v>
      </c>
      <c r="AA60" s="25" t="s">
        <v>287</v>
      </c>
      <c r="AB60">
        <v>1.51</v>
      </c>
      <c r="AC60">
        <v>1.1200000000000001</v>
      </c>
      <c r="AD60">
        <v>1.48</v>
      </c>
      <c r="AE60">
        <v>1.34</v>
      </c>
      <c r="AF60">
        <v>1.69</v>
      </c>
      <c r="AG60">
        <v>1.32</v>
      </c>
      <c r="AH60">
        <v>1.61</v>
      </c>
      <c r="AI60">
        <v>1.5</v>
      </c>
      <c r="AJ60" s="26">
        <f t="shared" ref="AJ60:AJ67" si="76">ROUND(AVERAGE(AB60:AI60),2)</f>
        <v>1.45</v>
      </c>
      <c r="AK60" s="23" t="s">
        <v>64</v>
      </c>
      <c r="AL60" s="26">
        <f t="shared" ref="AL60:AL67" si="77">ROUND((STDEV(AB60:AI60)/SQRT(8)),2)</f>
        <v>0.06</v>
      </c>
      <c r="AM60" s="24" t="str">
        <f t="shared" ref="AM60:AM67" si="78">_xlfn.CONCAT(TEXT(AJ60,"0.00"),AK60,TEXT(AL60,"0.00"))</f>
        <v>1.45 ± 0.06</v>
      </c>
      <c r="AN60" s="25" t="s">
        <v>198</v>
      </c>
      <c r="AO60">
        <v>1.55</v>
      </c>
      <c r="AP60">
        <v>1.23</v>
      </c>
      <c r="AQ60">
        <v>1.49</v>
      </c>
      <c r="AR60">
        <v>2.14</v>
      </c>
      <c r="AS60">
        <v>1.76</v>
      </c>
      <c r="AT60">
        <v>1.26</v>
      </c>
      <c r="AU60">
        <v>1.5</v>
      </c>
      <c r="AV60">
        <v>1.71</v>
      </c>
      <c r="AW60" s="26">
        <f t="shared" ref="AW60:AW67" si="79">ROUND(AVERAGE(AO60:AV60),2)</f>
        <v>1.58</v>
      </c>
      <c r="AX60" s="23" t="s">
        <v>64</v>
      </c>
      <c r="AY60" s="26">
        <f t="shared" ref="AY60:AY67" si="80">ROUND((STDEV(AO60:AV60)/SQRT(8)),2)</f>
        <v>0.1</v>
      </c>
      <c r="AZ60" s="24" t="str">
        <f t="shared" ref="AZ60:AZ67" si="81">_xlfn.CONCAT(TEXT(AW60,"0.00"),AX60,TEXT(AY60,"0.00"))</f>
        <v>1.58 ± 0.10</v>
      </c>
      <c r="BA60" s="25" t="s">
        <v>252</v>
      </c>
    </row>
    <row r="61" spans="1:53" x14ac:dyDescent="0.3">
      <c r="A61" s="18">
        <v>1</v>
      </c>
      <c r="B61">
        <v>1.1399999999999999</v>
      </c>
      <c r="C61">
        <v>1.98</v>
      </c>
      <c r="D61">
        <v>1.29</v>
      </c>
      <c r="E61">
        <v>1.62</v>
      </c>
      <c r="F61">
        <v>1.48</v>
      </c>
      <c r="G61">
        <v>1.28</v>
      </c>
      <c r="H61">
        <v>1.1399999999999999</v>
      </c>
      <c r="I61">
        <v>1.39</v>
      </c>
      <c r="J61" s="26">
        <f t="shared" si="70"/>
        <v>1.42</v>
      </c>
      <c r="K61" s="23" t="s">
        <v>64</v>
      </c>
      <c r="L61" s="26">
        <f t="shared" si="71"/>
        <v>0.1</v>
      </c>
      <c r="M61" s="24" t="str">
        <f t="shared" si="72"/>
        <v>1.42 ± 0.10</v>
      </c>
      <c r="N61" s="25" t="s">
        <v>104</v>
      </c>
      <c r="O61">
        <v>1.2</v>
      </c>
      <c r="P61">
        <v>1.81</v>
      </c>
      <c r="Q61">
        <v>1.34</v>
      </c>
      <c r="R61">
        <v>1.41</v>
      </c>
      <c r="S61">
        <v>2.33</v>
      </c>
      <c r="T61">
        <v>1.52</v>
      </c>
      <c r="U61" s="1">
        <v>0.59</v>
      </c>
      <c r="V61">
        <v>1.27</v>
      </c>
      <c r="W61" s="26">
        <f t="shared" si="73"/>
        <v>1.6</v>
      </c>
      <c r="X61" s="30" t="s">
        <v>64</v>
      </c>
      <c r="Y61" s="26">
        <f t="shared" si="74"/>
        <v>0.1</v>
      </c>
      <c r="Z61" s="24" t="str">
        <f t="shared" si="75"/>
        <v>1.60 ± 0.10</v>
      </c>
      <c r="AA61" s="25" t="s">
        <v>288</v>
      </c>
      <c r="AB61">
        <v>1.27</v>
      </c>
      <c r="AC61">
        <v>1.19</v>
      </c>
      <c r="AD61">
        <v>1.33</v>
      </c>
      <c r="AE61">
        <v>1.23</v>
      </c>
      <c r="AF61">
        <v>1.71</v>
      </c>
      <c r="AG61">
        <v>1.4</v>
      </c>
      <c r="AH61">
        <v>1.47</v>
      </c>
      <c r="AI61">
        <v>1.42</v>
      </c>
      <c r="AJ61" s="26">
        <f t="shared" si="76"/>
        <v>1.38</v>
      </c>
      <c r="AK61" s="23" t="s">
        <v>64</v>
      </c>
      <c r="AL61" s="26">
        <f t="shared" si="77"/>
        <v>0.06</v>
      </c>
      <c r="AM61" s="24" t="str">
        <f t="shared" si="78"/>
        <v>1.38 ± 0.06</v>
      </c>
      <c r="AN61" s="25" t="s">
        <v>199</v>
      </c>
      <c r="AO61">
        <v>1.65</v>
      </c>
      <c r="AP61">
        <v>1.17</v>
      </c>
      <c r="AQ61">
        <v>1.62</v>
      </c>
      <c r="AR61">
        <v>1.8</v>
      </c>
      <c r="AS61">
        <v>1.55</v>
      </c>
      <c r="AT61">
        <v>1.1499999999999999</v>
      </c>
      <c r="AU61">
        <v>1.43</v>
      </c>
      <c r="AV61">
        <v>1.63</v>
      </c>
      <c r="AW61" s="26">
        <f t="shared" si="79"/>
        <v>1.5</v>
      </c>
      <c r="AX61" s="23" t="s">
        <v>64</v>
      </c>
      <c r="AY61" s="26">
        <f t="shared" si="80"/>
        <v>0.08</v>
      </c>
      <c r="AZ61" s="24" t="str">
        <f t="shared" si="81"/>
        <v>1.50 ± 0.08</v>
      </c>
      <c r="BA61" s="25" t="s">
        <v>253</v>
      </c>
    </row>
    <row r="62" spans="1:53" x14ac:dyDescent="0.3">
      <c r="A62" s="18">
        <v>1.5</v>
      </c>
      <c r="B62">
        <v>1.0900000000000001</v>
      </c>
      <c r="C62">
        <v>1.82</v>
      </c>
      <c r="D62">
        <v>1.42</v>
      </c>
      <c r="E62">
        <v>1.58</v>
      </c>
      <c r="F62">
        <v>1.43</v>
      </c>
      <c r="G62">
        <v>1.1000000000000001</v>
      </c>
      <c r="H62">
        <v>1.28</v>
      </c>
      <c r="I62">
        <v>1.33</v>
      </c>
      <c r="J62" s="26">
        <f t="shared" si="70"/>
        <v>1.38</v>
      </c>
      <c r="K62" s="23" t="s">
        <v>64</v>
      </c>
      <c r="L62" s="26">
        <f t="shared" si="71"/>
        <v>0.09</v>
      </c>
      <c r="M62" s="24" t="str">
        <f t="shared" si="72"/>
        <v>1.38 ± 0.09</v>
      </c>
      <c r="N62" s="25" t="s">
        <v>105</v>
      </c>
      <c r="O62">
        <v>1.08</v>
      </c>
      <c r="P62">
        <v>1.61</v>
      </c>
      <c r="Q62">
        <v>1.57</v>
      </c>
      <c r="R62">
        <v>1.59</v>
      </c>
      <c r="S62">
        <v>2.12</v>
      </c>
      <c r="T62">
        <v>1.6</v>
      </c>
      <c r="U62">
        <v>1.1200000000000001</v>
      </c>
      <c r="V62">
        <v>1.4</v>
      </c>
      <c r="W62" s="26">
        <f t="shared" ref="W60:W67" si="82">ROUND(AVERAGE(O62:V62),2)</f>
        <v>1.51</v>
      </c>
      <c r="X62" s="23" t="s">
        <v>64</v>
      </c>
      <c r="Y62" s="26">
        <f t="shared" ref="Y60:Y67" si="83">ROUND((STDEV(O62:V62)/SQRT(8)),2)</f>
        <v>0.12</v>
      </c>
      <c r="Z62" s="24" t="str">
        <f t="shared" si="75"/>
        <v>1.51 ± 0.12</v>
      </c>
      <c r="AA62" s="25" t="s">
        <v>146</v>
      </c>
      <c r="AB62">
        <v>1.21</v>
      </c>
      <c r="AC62">
        <v>1.36</v>
      </c>
      <c r="AD62">
        <v>1.19</v>
      </c>
      <c r="AE62">
        <v>1.31</v>
      </c>
      <c r="AF62">
        <v>1.48</v>
      </c>
      <c r="AG62">
        <v>1.42</v>
      </c>
      <c r="AH62">
        <v>1.64</v>
      </c>
      <c r="AI62">
        <v>1.45</v>
      </c>
      <c r="AJ62" s="26">
        <f t="shared" si="76"/>
        <v>1.38</v>
      </c>
      <c r="AK62" s="23" t="s">
        <v>64</v>
      </c>
      <c r="AL62" s="26">
        <f t="shared" si="77"/>
        <v>0.05</v>
      </c>
      <c r="AM62" s="24" t="str">
        <f t="shared" si="78"/>
        <v>1.38 ± 0.05</v>
      </c>
      <c r="AN62" s="25" t="s">
        <v>200</v>
      </c>
      <c r="AO62">
        <v>1.5</v>
      </c>
      <c r="AP62">
        <v>1.26</v>
      </c>
      <c r="AQ62">
        <v>1.57</v>
      </c>
      <c r="AR62">
        <v>1.66</v>
      </c>
      <c r="AS62">
        <v>1.59</v>
      </c>
      <c r="AT62">
        <v>1.1399999999999999</v>
      </c>
      <c r="AU62">
        <v>1.44</v>
      </c>
      <c r="AV62">
        <v>1.56</v>
      </c>
      <c r="AW62" s="26">
        <f t="shared" si="79"/>
        <v>1.47</v>
      </c>
      <c r="AX62" s="23" t="s">
        <v>64</v>
      </c>
      <c r="AY62" s="26">
        <f t="shared" si="80"/>
        <v>0.06</v>
      </c>
      <c r="AZ62" s="24" t="str">
        <f t="shared" si="81"/>
        <v>1.47 ± 0.06</v>
      </c>
      <c r="BA62" s="25" t="s">
        <v>254</v>
      </c>
    </row>
    <row r="63" spans="1:53" x14ac:dyDescent="0.3">
      <c r="A63" s="18">
        <v>2</v>
      </c>
      <c r="B63">
        <v>1.1200000000000001</v>
      </c>
      <c r="C63">
        <v>1.93</v>
      </c>
      <c r="D63">
        <v>1.75</v>
      </c>
      <c r="E63">
        <v>1.57</v>
      </c>
      <c r="F63">
        <v>1.44</v>
      </c>
      <c r="G63">
        <v>1.07</v>
      </c>
      <c r="H63">
        <v>1.1299999999999999</v>
      </c>
      <c r="I63">
        <v>1.29</v>
      </c>
      <c r="J63" s="26">
        <f t="shared" si="70"/>
        <v>1.41</v>
      </c>
      <c r="K63" s="23" t="s">
        <v>64</v>
      </c>
      <c r="L63" s="26">
        <f t="shared" si="71"/>
        <v>0.11</v>
      </c>
      <c r="M63" s="24" t="str">
        <f t="shared" si="72"/>
        <v>1.41 ± 0.11</v>
      </c>
      <c r="N63" s="25" t="s">
        <v>106</v>
      </c>
      <c r="O63">
        <v>1.08</v>
      </c>
      <c r="P63">
        <v>1.61</v>
      </c>
      <c r="Q63">
        <v>1.51</v>
      </c>
      <c r="R63">
        <v>1.54</v>
      </c>
      <c r="S63">
        <v>1.99</v>
      </c>
      <c r="T63">
        <v>1.52</v>
      </c>
      <c r="U63">
        <v>1.18</v>
      </c>
      <c r="V63">
        <v>1.35</v>
      </c>
      <c r="W63" s="26">
        <f t="shared" si="82"/>
        <v>1.47</v>
      </c>
      <c r="X63" s="23" t="s">
        <v>64</v>
      </c>
      <c r="Y63" s="26">
        <f t="shared" si="83"/>
        <v>0.1</v>
      </c>
      <c r="Z63" s="24" t="str">
        <f t="shared" si="75"/>
        <v>1.47 ± 0.10</v>
      </c>
      <c r="AA63" s="25" t="s">
        <v>147</v>
      </c>
      <c r="AB63">
        <v>1.04</v>
      </c>
      <c r="AC63">
        <v>1.44</v>
      </c>
      <c r="AD63">
        <v>1.37</v>
      </c>
      <c r="AE63">
        <v>1.22</v>
      </c>
      <c r="AF63">
        <v>1.46</v>
      </c>
      <c r="AG63">
        <v>1.69</v>
      </c>
      <c r="AH63">
        <v>1.8</v>
      </c>
      <c r="AI63">
        <v>1.6</v>
      </c>
      <c r="AJ63" s="26">
        <f t="shared" si="76"/>
        <v>1.45</v>
      </c>
      <c r="AK63" s="23" t="s">
        <v>64</v>
      </c>
      <c r="AL63" s="26">
        <f t="shared" si="77"/>
        <v>0.09</v>
      </c>
      <c r="AM63" s="24" t="str">
        <f t="shared" si="78"/>
        <v>1.45 ± 0.09</v>
      </c>
      <c r="AN63" s="25" t="s">
        <v>201</v>
      </c>
      <c r="AO63">
        <v>1.52</v>
      </c>
      <c r="AP63">
        <v>1.17</v>
      </c>
      <c r="AQ63">
        <v>1.51</v>
      </c>
      <c r="AR63">
        <v>1.7</v>
      </c>
      <c r="AS63">
        <v>1.77</v>
      </c>
      <c r="AT63">
        <v>1.1299999999999999</v>
      </c>
      <c r="AU63">
        <v>1.41</v>
      </c>
      <c r="AV63">
        <v>1.53</v>
      </c>
      <c r="AW63" s="26">
        <f t="shared" si="79"/>
        <v>1.47</v>
      </c>
      <c r="AX63" s="23" t="s">
        <v>64</v>
      </c>
      <c r="AY63" s="26">
        <f t="shared" si="80"/>
        <v>0.08</v>
      </c>
      <c r="AZ63" s="24" t="str">
        <f t="shared" si="81"/>
        <v>1.47 ± 0.08</v>
      </c>
      <c r="BA63" s="25" t="s">
        <v>255</v>
      </c>
    </row>
    <row r="64" spans="1:53" x14ac:dyDescent="0.3">
      <c r="A64" s="18">
        <v>2.5</v>
      </c>
      <c r="B64">
        <v>1.0900000000000001</v>
      </c>
      <c r="C64">
        <v>2.5299999999999998</v>
      </c>
      <c r="D64">
        <v>1.39</v>
      </c>
      <c r="E64">
        <v>1.6</v>
      </c>
      <c r="F64">
        <v>1.43</v>
      </c>
      <c r="G64">
        <v>1.04</v>
      </c>
      <c r="H64">
        <v>1.21</v>
      </c>
      <c r="I64">
        <v>1.32</v>
      </c>
      <c r="J64" s="26">
        <f t="shared" si="70"/>
        <v>1.45</v>
      </c>
      <c r="K64" s="23" t="s">
        <v>64</v>
      </c>
      <c r="L64" s="26">
        <f t="shared" si="71"/>
        <v>0.17</v>
      </c>
      <c r="M64" s="24" t="str">
        <f t="shared" si="72"/>
        <v>1.45 ± 0.17</v>
      </c>
      <c r="N64" s="25" t="s">
        <v>107</v>
      </c>
      <c r="O64">
        <v>1.22</v>
      </c>
      <c r="P64">
        <v>1.74</v>
      </c>
      <c r="Q64">
        <v>1.42</v>
      </c>
      <c r="R64">
        <v>2.0099999999999998</v>
      </c>
      <c r="S64">
        <v>2.19</v>
      </c>
      <c r="T64">
        <v>1.49</v>
      </c>
      <c r="U64">
        <v>1.31</v>
      </c>
      <c r="V64">
        <v>1.25</v>
      </c>
      <c r="W64" s="26">
        <f t="shared" si="82"/>
        <v>1.58</v>
      </c>
      <c r="X64" s="23" t="s">
        <v>64</v>
      </c>
      <c r="Y64" s="26">
        <f t="shared" si="83"/>
        <v>0.13</v>
      </c>
      <c r="Z64" s="24" t="str">
        <f t="shared" si="75"/>
        <v>1.58 ± 0.13</v>
      </c>
      <c r="AA64" s="25" t="s">
        <v>148</v>
      </c>
      <c r="AB64">
        <v>1.21</v>
      </c>
      <c r="AC64">
        <v>1.35</v>
      </c>
      <c r="AD64">
        <v>1.34</v>
      </c>
      <c r="AE64">
        <v>1.1599999999999999</v>
      </c>
      <c r="AF64">
        <v>1.1399999999999999</v>
      </c>
      <c r="AG64">
        <v>2.1800000000000002</v>
      </c>
      <c r="AH64">
        <v>1.94</v>
      </c>
      <c r="AI64">
        <v>1.7</v>
      </c>
      <c r="AJ64" s="26">
        <f t="shared" si="76"/>
        <v>1.5</v>
      </c>
      <c r="AK64" s="23" t="s">
        <v>64</v>
      </c>
      <c r="AL64" s="26">
        <f t="shared" si="77"/>
        <v>0.14000000000000001</v>
      </c>
      <c r="AM64" s="24" t="str">
        <f t="shared" si="78"/>
        <v>1.50 ± 0.14</v>
      </c>
      <c r="AN64" s="25" t="s">
        <v>202</v>
      </c>
      <c r="AO64">
        <v>1.43</v>
      </c>
      <c r="AP64">
        <v>1.22</v>
      </c>
      <c r="AQ64">
        <v>1.47</v>
      </c>
      <c r="AR64">
        <v>1.83</v>
      </c>
      <c r="AS64">
        <v>1.69</v>
      </c>
      <c r="AT64">
        <v>1.1299999999999999</v>
      </c>
      <c r="AU64">
        <v>1.56</v>
      </c>
      <c r="AV64">
        <v>1.61</v>
      </c>
      <c r="AW64" s="26">
        <f t="shared" si="79"/>
        <v>1.49</v>
      </c>
      <c r="AX64" s="23" t="s">
        <v>64</v>
      </c>
      <c r="AY64" s="26">
        <f t="shared" si="80"/>
        <v>0.08</v>
      </c>
      <c r="AZ64" s="24" t="str">
        <f t="shared" si="81"/>
        <v>1.49 ± 0.08</v>
      </c>
      <c r="BA64" s="25" t="s">
        <v>256</v>
      </c>
    </row>
    <row r="65" spans="1:53" x14ac:dyDescent="0.3">
      <c r="A65" s="18">
        <v>3</v>
      </c>
      <c r="B65">
        <v>1.0900000000000001</v>
      </c>
      <c r="C65">
        <v>2.34</v>
      </c>
      <c r="D65">
        <v>1.35</v>
      </c>
      <c r="E65">
        <v>1.43</v>
      </c>
      <c r="F65">
        <v>1.28</v>
      </c>
      <c r="G65">
        <v>0.95</v>
      </c>
      <c r="H65">
        <v>1.23</v>
      </c>
      <c r="I65">
        <v>1.28</v>
      </c>
      <c r="J65" s="26">
        <f t="shared" si="70"/>
        <v>1.37</v>
      </c>
      <c r="K65" s="23" t="s">
        <v>64</v>
      </c>
      <c r="L65" s="26">
        <f t="shared" si="71"/>
        <v>0.15</v>
      </c>
      <c r="M65" s="24" t="str">
        <f t="shared" si="72"/>
        <v>1.37 ± 0.15</v>
      </c>
      <c r="N65" s="25" t="s">
        <v>108</v>
      </c>
      <c r="O65">
        <v>1.18</v>
      </c>
      <c r="P65">
        <v>1.81</v>
      </c>
      <c r="Q65">
        <v>1.41</v>
      </c>
      <c r="R65">
        <v>1.5</v>
      </c>
      <c r="S65">
        <v>2.89</v>
      </c>
      <c r="T65">
        <v>1.5</v>
      </c>
      <c r="U65">
        <v>1.36</v>
      </c>
      <c r="V65">
        <v>1.28</v>
      </c>
      <c r="W65" s="26">
        <f t="shared" si="82"/>
        <v>1.62</v>
      </c>
      <c r="X65" s="23" t="s">
        <v>64</v>
      </c>
      <c r="Y65" s="26">
        <f t="shared" si="83"/>
        <v>0.19</v>
      </c>
      <c r="Z65" s="24" t="str">
        <f t="shared" si="75"/>
        <v>1.62 ± 0.19</v>
      </c>
      <c r="AA65" s="25" t="s">
        <v>149</v>
      </c>
      <c r="AB65">
        <v>1.04</v>
      </c>
      <c r="AC65">
        <v>1.42</v>
      </c>
      <c r="AD65">
        <v>1.4</v>
      </c>
      <c r="AE65">
        <v>1.34</v>
      </c>
      <c r="AF65">
        <v>1.23</v>
      </c>
      <c r="AG65">
        <v>2.0099999999999998</v>
      </c>
      <c r="AH65">
        <v>2.2000000000000002</v>
      </c>
      <c r="AI65">
        <v>1.89</v>
      </c>
      <c r="AJ65" s="26">
        <f t="shared" si="76"/>
        <v>1.57</v>
      </c>
      <c r="AK65" s="23" t="s">
        <v>64</v>
      </c>
      <c r="AL65" s="26">
        <f t="shared" si="77"/>
        <v>0.15</v>
      </c>
      <c r="AM65" s="24" t="str">
        <f t="shared" si="78"/>
        <v>1.57 ± 0.15</v>
      </c>
      <c r="AN65" s="25" t="s">
        <v>203</v>
      </c>
      <c r="AO65">
        <v>1.39</v>
      </c>
      <c r="AP65">
        <v>1.1000000000000001</v>
      </c>
      <c r="AQ65">
        <v>1.65</v>
      </c>
      <c r="AR65">
        <v>1.72</v>
      </c>
      <c r="AS65">
        <v>1.65</v>
      </c>
      <c r="AT65">
        <v>1.01</v>
      </c>
      <c r="AU65">
        <v>1.79</v>
      </c>
      <c r="AV65">
        <v>1.58</v>
      </c>
      <c r="AW65" s="26">
        <f t="shared" si="79"/>
        <v>1.49</v>
      </c>
      <c r="AX65" s="23" t="s">
        <v>64</v>
      </c>
      <c r="AY65" s="26">
        <f t="shared" si="80"/>
        <v>0.1</v>
      </c>
      <c r="AZ65" s="24" t="str">
        <f t="shared" si="81"/>
        <v>1.49 ± 0.10</v>
      </c>
      <c r="BA65" s="25" t="s">
        <v>257</v>
      </c>
    </row>
    <row r="66" spans="1:53" x14ac:dyDescent="0.3">
      <c r="A66" s="18">
        <v>3.5</v>
      </c>
      <c r="B66">
        <v>1.02</v>
      </c>
      <c r="C66">
        <v>2.66</v>
      </c>
      <c r="D66">
        <v>1.1000000000000001</v>
      </c>
      <c r="E66">
        <v>1.48</v>
      </c>
      <c r="F66">
        <v>1.24</v>
      </c>
      <c r="G66">
        <v>0.87</v>
      </c>
      <c r="H66">
        <v>1.1499999999999999</v>
      </c>
      <c r="I66">
        <v>1.1000000000000001</v>
      </c>
      <c r="J66" s="26">
        <f t="shared" si="70"/>
        <v>1.33</v>
      </c>
      <c r="K66" s="23" t="s">
        <v>64</v>
      </c>
      <c r="L66" s="26">
        <f t="shared" si="71"/>
        <v>0.2</v>
      </c>
      <c r="M66" s="24" t="str">
        <f t="shared" si="72"/>
        <v>1.33 ± 0.20</v>
      </c>
      <c r="N66" s="25" t="s">
        <v>109</v>
      </c>
      <c r="O66">
        <v>1.31</v>
      </c>
      <c r="P66">
        <v>2.38</v>
      </c>
      <c r="Q66">
        <v>1.17</v>
      </c>
      <c r="R66">
        <v>1.26</v>
      </c>
      <c r="S66">
        <v>3.08</v>
      </c>
      <c r="T66">
        <v>1.42</v>
      </c>
      <c r="U66">
        <v>1.53</v>
      </c>
      <c r="V66">
        <v>1.28</v>
      </c>
      <c r="W66" s="26">
        <f t="shared" si="82"/>
        <v>1.68</v>
      </c>
      <c r="X66" s="23" t="s">
        <v>64</v>
      </c>
      <c r="Y66" s="26">
        <f t="shared" si="83"/>
        <v>0.24</v>
      </c>
      <c r="Z66" s="24" t="str">
        <f t="shared" si="75"/>
        <v>1.68 ± 0.24</v>
      </c>
      <c r="AA66" s="25" t="s">
        <v>150</v>
      </c>
      <c r="AB66">
        <v>1.17</v>
      </c>
      <c r="AC66">
        <v>1.28</v>
      </c>
      <c r="AD66">
        <v>1.46</v>
      </c>
      <c r="AE66">
        <v>1.4</v>
      </c>
      <c r="AF66">
        <v>1.27</v>
      </c>
      <c r="AG66">
        <v>1.59</v>
      </c>
      <c r="AH66">
        <v>2.29</v>
      </c>
      <c r="AI66">
        <v>2.06</v>
      </c>
      <c r="AJ66" s="26">
        <f t="shared" si="76"/>
        <v>1.57</v>
      </c>
      <c r="AK66" s="23" t="s">
        <v>64</v>
      </c>
      <c r="AL66" s="26">
        <f t="shared" si="77"/>
        <v>0.14000000000000001</v>
      </c>
      <c r="AM66" s="24" t="str">
        <f t="shared" si="78"/>
        <v>1.57 ± 0.14</v>
      </c>
      <c r="AN66" s="25" t="s">
        <v>204</v>
      </c>
      <c r="AO66">
        <v>1.31</v>
      </c>
      <c r="AP66">
        <v>0.93</v>
      </c>
      <c r="AQ66">
        <v>1.68</v>
      </c>
      <c r="AR66">
        <v>1.73</v>
      </c>
      <c r="AS66">
        <v>1.66</v>
      </c>
      <c r="AT66">
        <v>0.97</v>
      </c>
      <c r="AU66">
        <v>1.87</v>
      </c>
      <c r="AV66">
        <v>1.61</v>
      </c>
      <c r="AW66" s="26">
        <f t="shared" si="79"/>
        <v>1.47</v>
      </c>
      <c r="AX66" s="23" t="s">
        <v>64</v>
      </c>
      <c r="AY66" s="26">
        <f t="shared" si="80"/>
        <v>0.13</v>
      </c>
      <c r="AZ66" s="24" t="str">
        <f t="shared" si="81"/>
        <v>1.47 ± 0.13</v>
      </c>
      <c r="BA66" s="25" t="s">
        <v>258</v>
      </c>
    </row>
    <row r="67" spans="1:53" x14ac:dyDescent="0.3">
      <c r="A67" s="18">
        <v>4</v>
      </c>
      <c r="B67">
        <v>0.98</v>
      </c>
      <c r="C67">
        <v>2.4</v>
      </c>
      <c r="D67">
        <v>1.37</v>
      </c>
      <c r="E67">
        <v>1.32</v>
      </c>
      <c r="F67">
        <v>1.1200000000000001</v>
      </c>
      <c r="G67">
        <v>0.81</v>
      </c>
      <c r="H67">
        <v>1.08</v>
      </c>
      <c r="I67">
        <v>1.1499999999999999</v>
      </c>
      <c r="J67" s="26">
        <f t="shared" si="70"/>
        <v>1.28</v>
      </c>
      <c r="K67" s="23" t="s">
        <v>64</v>
      </c>
      <c r="L67" s="26">
        <f t="shared" si="71"/>
        <v>0.17</v>
      </c>
      <c r="M67" s="24" t="str">
        <f t="shared" si="72"/>
        <v>1.28 ± 0.17</v>
      </c>
      <c r="N67" s="25" t="s">
        <v>110</v>
      </c>
      <c r="O67">
        <v>1.35</v>
      </c>
      <c r="P67">
        <v>2.5299999999999998</v>
      </c>
      <c r="Q67">
        <v>1.26</v>
      </c>
      <c r="R67">
        <v>1.52</v>
      </c>
      <c r="S67">
        <v>2.62</v>
      </c>
      <c r="T67">
        <v>1.29</v>
      </c>
      <c r="U67">
        <v>1.55</v>
      </c>
      <c r="V67">
        <v>1.28</v>
      </c>
      <c r="W67" s="26">
        <f t="shared" si="82"/>
        <v>1.68</v>
      </c>
      <c r="X67" s="23" t="s">
        <v>64</v>
      </c>
      <c r="Y67" s="26">
        <f t="shared" si="83"/>
        <v>0.2</v>
      </c>
      <c r="Z67" s="24" t="str">
        <f t="shared" si="75"/>
        <v>1.68 ± 0.20</v>
      </c>
      <c r="AA67" s="25" t="s">
        <v>151</v>
      </c>
      <c r="AB67">
        <v>1.38</v>
      </c>
      <c r="AC67">
        <v>1.34</v>
      </c>
      <c r="AD67">
        <v>1.55</v>
      </c>
      <c r="AE67">
        <v>1.23</v>
      </c>
      <c r="AF67">
        <v>1.1299999999999999</v>
      </c>
      <c r="AG67">
        <v>2.1800000000000002</v>
      </c>
      <c r="AH67">
        <v>2.02</v>
      </c>
      <c r="AI67">
        <v>1.77</v>
      </c>
      <c r="AJ67" s="26">
        <f t="shared" si="76"/>
        <v>1.58</v>
      </c>
      <c r="AK67" s="23" t="s">
        <v>64</v>
      </c>
      <c r="AL67" s="26">
        <f t="shared" si="77"/>
        <v>0.13</v>
      </c>
      <c r="AM67" s="24" t="str">
        <f t="shared" si="78"/>
        <v>1.58 ± 0.13</v>
      </c>
      <c r="AN67" s="25" t="s">
        <v>148</v>
      </c>
      <c r="AO67">
        <v>1.17</v>
      </c>
      <c r="AP67">
        <v>1.06</v>
      </c>
      <c r="AQ67">
        <v>1.55</v>
      </c>
      <c r="AR67">
        <v>1.9</v>
      </c>
      <c r="AS67">
        <v>1.71</v>
      </c>
      <c r="AT67">
        <v>0.93</v>
      </c>
      <c r="AU67">
        <v>1.8</v>
      </c>
      <c r="AV67">
        <v>1.66</v>
      </c>
      <c r="AW67" s="26">
        <f t="shared" si="79"/>
        <v>1.47</v>
      </c>
      <c r="AX67" s="23" t="s">
        <v>64</v>
      </c>
      <c r="AY67" s="26">
        <f t="shared" si="80"/>
        <v>0.13</v>
      </c>
      <c r="AZ67" s="24" t="str">
        <f t="shared" si="81"/>
        <v>1.47 ± 0.13</v>
      </c>
      <c r="BA67" s="25" t="s">
        <v>258</v>
      </c>
    </row>
    <row r="69" spans="1:53" x14ac:dyDescent="0.3">
      <c r="A69" s="16" t="s">
        <v>8</v>
      </c>
      <c r="B69">
        <v>9</v>
      </c>
      <c r="C69">
        <v>10</v>
      </c>
      <c r="D69">
        <v>11</v>
      </c>
      <c r="E69">
        <v>12</v>
      </c>
      <c r="F69">
        <v>13</v>
      </c>
      <c r="G69">
        <v>14</v>
      </c>
      <c r="H69">
        <v>15</v>
      </c>
      <c r="I69">
        <v>16</v>
      </c>
      <c r="N69" s="21" t="s">
        <v>272</v>
      </c>
      <c r="O69">
        <v>17</v>
      </c>
      <c r="P69">
        <v>18</v>
      </c>
      <c r="Q69">
        <v>19</v>
      </c>
      <c r="R69">
        <v>20</v>
      </c>
      <c r="S69">
        <v>21</v>
      </c>
      <c r="T69">
        <v>22</v>
      </c>
      <c r="U69" s="29" t="s">
        <v>273</v>
      </c>
      <c r="V69">
        <v>24</v>
      </c>
      <c r="AA69" s="21" t="s">
        <v>272</v>
      </c>
      <c r="AB69">
        <v>25</v>
      </c>
      <c r="AC69">
        <v>26</v>
      </c>
      <c r="AD69">
        <v>27</v>
      </c>
      <c r="AE69">
        <v>28</v>
      </c>
      <c r="AF69">
        <v>29</v>
      </c>
      <c r="AG69">
        <v>30</v>
      </c>
      <c r="AH69">
        <v>31</v>
      </c>
      <c r="AI69">
        <v>32</v>
      </c>
      <c r="AN69" s="21" t="s">
        <v>272</v>
      </c>
      <c r="AO69">
        <v>33</v>
      </c>
      <c r="AP69">
        <v>34</v>
      </c>
      <c r="AQ69">
        <v>35</v>
      </c>
      <c r="AR69">
        <v>36</v>
      </c>
      <c r="AS69">
        <v>37</v>
      </c>
      <c r="AT69">
        <v>38</v>
      </c>
      <c r="AU69">
        <v>39</v>
      </c>
      <c r="AV69">
        <v>40</v>
      </c>
      <c r="BA69" s="21" t="s">
        <v>272</v>
      </c>
    </row>
    <row r="70" spans="1:53" x14ac:dyDescent="0.3">
      <c r="A70" s="18" t="s">
        <v>0</v>
      </c>
      <c r="B70">
        <v>0.11</v>
      </c>
      <c r="C70">
        <v>0.14000000000000001</v>
      </c>
      <c r="D70">
        <v>0.09</v>
      </c>
      <c r="E70">
        <v>0.14000000000000001</v>
      </c>
      <c r="F70">
        <v>0.1</v>
      </c>
      <c r="G70">
        <v>0.08</v>
      </c>
      <c r="H70">
        <v>0.08</v>
      </c>
      <c r="I70">
        <v>0.09</v>
      </c>
      <c r="J70" s="26">
        <f>ROUND(AVERAGE(B70:I70),2)</f>
        <v>0.1</v>
      </c>
      <c r="K70" s="23" t="s">
        <v>64</v>
      </c>
      <c r="L70" s="26">
        <f>ROUND((STDEV(B70:I70)/SQRT(8)),2)</f>
        <v>0.01</v>
      </c>
      <c r="M70" s="24" t="str">
        <f>_xlfn.CONCAT(TEXT(J70,"0.00"),K70,TEXT(L70,"0.00"))</f>
        <v>0.10 ± 0.01</v>
      </c>
      <c r="N70" s="25" t="s">
        <v>65</v>
      </c>
      <c r="O70">
        <v>0.08</v>
      </c>
      <c r="P70">
        <v>0.13</v>
      </c>
      <c r="Q70">
        <v>0.06</v>
      </c>
      <c r="R70">
        <v>0.13</v>
      </c>
      <c r="S70">
        <v>0.17</v>
      </c>
      <c r="T70">
        <v>0.11</v>
      </c>
      <c r="U70" s="1">
        <v>0.01</v>
      </c>
      <c r="V70">
        <v>0.12</v>
      </c>
      <c r="W70" s="26">
        <f>ROUND(AVERAGE(O70:T70,V70),1)</f>
        <v>0.1</v>
      </c>
      <c r="X70" s="30" t="s">
        <v>64</v>
      </c>
      <c r="Y70" s="26">
        <f>ROUND((STDEV(O70:T70,V70)/SQRT(7)),1)</f>
        <v>0</v>
      </c>
      <c r="Z70" s="24" t="str">
        <f>_xlfn.CONCAT(TEXT(W70,"0.00"),X70,TEXT(Y70,"0.00"))</f>
        <v>0.10 ± 0.00</v>
      </c>
      <c r="AA70" s="25" t="s">
        <v>289</v>
      </c>
      <c r="AB70">
        <v>0.1</v>
      </c>
      <c r="AC70">
        <v>0.08</v>
      </c>
      <c r="AD70">
        <v>0.14000000000000001</v>
      </c>
      <c r="AE70">
        <v>0.1</v>
      </c>
      <c r="AF70">
        <v>0.13</v>
      </c>
      <c r="AG70">
        <v>0.1</v>
      </c>
      <c r="AH70">
        <v>0.13</v>
      </c>
      <c r="AI70">
        <v>0.11</v>
      </c>
      <c r="AJ70" s="26">
        <f>ROUND(AVERAGE(AB70:AI70),2)</f>
        <v>0.11</v>
      </c>
      <c r="AK70" s="23" t="s">
        <v>64</v>
      </c>
      <c r="AL70" s="26">
        <f>ROUND((STDEV(AB70:AI70)/SQRT(8)),2)</f>
        <v>0.01</v>
      </c>
      <c r="AM70" s="24" t="str">
        <f>_xlfn.CONCAT(TEXT(AJ70,"0.00"),AK70,TEXT(AL70,"0.00"))</f>
        <v>0.11 ± 0.01</v>
      </c>
      <c r="AN70" s="25" t="s">
        <v>205</v>
      </c>
      <c r="AO70">
        <v>0.1</v>
      </c>
      <c r="AP70">
        <v>0.12</v>
      </c>
      <c r="AQ70">
        <v>0.09</v>
      </c>
      <c r="AR70">
        <v>0.16</v>
      </c>
      <c r="AS70">
        <v>0.16</v>
      </c>
      <c r="AT70">
        <v>0.08</v>
      </c>
      <c r="AU70">
        <v>0.1</v>
      </c>
      <c r="AV70">
        <v>0.16</v>
      </c>
      <c r="AW70" s="26">
        <f>ROUND(AVERAGE(AO70:AV70),2)</f>
        <v>0.12</v>
      </c>
      <c r="AX70" s="23" t="s">
        <v>64</v>
      </c>
      <c r="AY70" s="26">
        <f>ROUND((STDEV(AO70:AV70)/SQRT(8)),2)</f>
        <v>0.01</v>
      </c>
      <c r="AZ70" s="24" t="str">
        <f>_xlfn.CONCAT(TEXT(AW70,"0.00"),AX70,TEXT(AY70,"0.00"))</f>
        <v>0.12 ± 0.01</v>
      </c>
      <c r="BA70" s="25" t="s">
        <v>111</v>
      </c>
    </row>
    <row r="71" spans="1:53" x14ac:dyDescent="0.3">
      <c r="A71" s="18">
        <v>0.5</v>
      </c>
      <c r="B71">
        <v>0.1</v>
      </c>
      <c r="C71">
        <v>0.17</v>
      </c>
      <c r="D71">
        <v>0.09</v>
      </c>
      <c r="E71">
        <v>0.15</v>
      </c>
      <c r="F71">
        <v>0.1</v>
      </c>
      <c r="G71">
        <v>0.1</v>
      </c>
      <c r="H71">
        <v>0.08</v>
      </c>
      <c r="I71">
        <v>0.13</v>
      </c>
      <c r="J71" s="26">
        <f t="shared" ref="J71:J78" si="84">ROUND(AVERAGE(B71:I71),2)</f>
        <v>0.12</v>
      </c>
      <c r="K71" s="23" t="s">
        <v>64</v>
      </c>
      <c r="L71" s="26">
        <f t="shared" ref="L71:L78" si="85">ROUND((STDEV(B71:I71)/SQRT(8)),2)</f>
        <v>0.01</v>
      </c>
      <c r="M71" s="24" t="str">
        <f t="shared" ref="M71:M78" si="86">_xlfn.CONCAT(TEXT(J71,"0.00"),K71,TEXT(L71,"0.00"))</f>
        <v>0.12 ± 0.01</v>
      </c>
      <c r="N71" s="25" t="s">
        <v>111</v>
      </c>
      <c r="O71">
        <v>0.1</v>
      </c>
      <c r="P71">
        <v>0.18</v>
      </c>
      <c r="Q71">
        <v>0.1</v>
      </c>
      <c r="R71">
        <v>0.11</v>
      </c>
      <c r="S71">
        <v>0.15</v>
      </c>
      <c r="T71">
        <v>0.14000000000000001</v>
      </c>
      <c r="U71" s="1">
        <v>0.01</v>
      </c>
      <c r="V71">
        <v>0.11</v>
      </c>
      <c r="W71" s="26">
        <f t="shared" ref="W71:W72" si="87">ROUND(AVERAGE(O71:T71,V71),1)</f>
        <v>0.1</v>
      </c>
      <c r="X71" s="30" t="s">
        <v>64</v>
      </c>
      <c r="Y71" s="26">
        <f t="shared" ref="Y71:Y72" si="88">ROUND((STDEV(O71:T71,V71)/SQRT(7)),1)</f>
        <v>0</v>
      </c>
      <c r="Z71" s="24" t="str">
        <f t="shared" ref="Z71:Z78" si="89">_xlfn.CONCAT(TEXT(W71,"0.00"),X71,TEXT(Y71,"0.00"))</f>
        <v>0.10 ± 0.00</v>
      </c>
      <c r="AA71" s="25" t="s">
        <v>289</v>
      </c>
      <c r="AB71">
        <v>0.13</v>
      </c>
      <c r="AC71">
        <v>7.0000000000000007E-2</v>
      </c>
      <c r="AD71">
        <v>0.14000000000000001</v>
      </c>
      <c r="AE71">
        <v>0.11</v>
      </c>
      <c r="AF71">
        <v>0.13</v>
      </c>
      <c r="AG71">
        <v>0.11</v>
      </c>
      <c r="AH71">
        <v>0.14000000000000001</v>
      </c>
      <c r="AI71">
        <v>0.13</v>
      </c>
      <c r="AJ71" s="26">
        <f t="shared" ref="AJ71:AJ78" si="90">ROUND(AVERAGE(AB71:AI71),2)</f>
        <v>0.12</v>
      </c>
      <c r="AK71" s="23" t="s">
        <v>64</v>
      </c>
      <c r="AL71" s="26">
        <f t="shared" ref="AL71:AL78" si="91">ROUND((STDEV(AB71:AI71)/SQRT(8)),2)</f>
        <v>0.01</v>
      </c>
      <c r="AM71" s="24" t="str">
        <f t="shared" ref="AM71:AM78" si="92">_xlfn.CONCAT(TEXT(AJ71,"0.00"),AK71,TEXT(AL71,"0.00"))</f>
        <v>0.12 ± 0.01</v>
      </c>
      <c r="AN71" s="25" t="s">
        <v>111</v>
      </c>
      <c r="AO71">
        <v>0.11</v>
      </c>
      <c r="AP71">
        <v>0.09</v>
      </c>
      <c r="AQ71">
        <v>0.12</v>
      </c>
      <c r="AR71">
        <v>0.16</v>
      </c>
      <c r="AS71">
        <v>0.15</v>
      </c>
      <c r="AT71">
        <v>0.1</v>
      </c>
      <c r="AU71">
        <v>0.13</v>
      </c>
      <c r="AV71">
        <v>0.16</v>
      </c>
      <c r="AW71" s="26">
        <f t="shared" ref="AW71:AW78" si="93">ROUND(AVERAGE(AO71:AV71),2)</f>
        <v>0.13</v>
      </c>
      <c r="AX71" s="23" t="s">
        <v>64</v>
      </c>
      <c r="AY71" s="26">
        <f t="shared" ref="AY71:AY78" si="94">ROUND((STDEV(AO71:AV71)/SQRT(8)),2)</f>
        <v>0.01</v>
      </c>
      <c r="AZ71" s="24" t="str">
        <f t="shared" ref="AZ71:AZ78" si="95">_xlfn.CONCAT(TEXT(AW71,"0.00"),AX71,TEXT(AY71,"0.00"))</f>
        <v>0.13 ± 0.01</v>
      </c>
      <c r="BA71" s="25" t="s">
        <v>112</v>
      </c>
    </row>
    <row r="72" spans="1:53" x14ac:dyDescent="0.3">
      <c r="A72" s="18">
        <v>1</v>
      </c>
      <c r="B72">
        <v>0.11</v>
      </c>
      <c r="C72">
        <v>0.17</v>
      </c>
      <c r="D72">
        <v>0.08</v>
      </c>
      <c r="E72">
        <v>0.15</v>
      </c>
      <c r="F72">
        <v>0.12</v>
      </c>
      <c r="G72">
        <v>0.12</v>
      </c>
      <c r="H72">
        <v>0.09</v>
      </c>
      <c r="I72">
        <v>0.13</v>
      </c>
      <c r="J72" s="26">
        <f t="shared" si="84"/>
        <v>0.12</v>
      </c>
      <c r="K72" s="23" t="s">
        <v>64</v>
      </c>
      <c r="L72" s="26">
        <f t="shared" si="85"/>
        <v>0.01</v>
      </c>
      <c r="M72" s="24" t="str">
        <f t="shared" si="86"/>
        <v>0.12 ± 0.01</v>
      </c>
      <c r="N72" s="25" t="s">
        <v>111</v>
      </c>
      <c r="O72">
        <v>0.09</v>
      </c>
      <c r="P72">
        <v>0.18</v>
      </c>
      <c r="Q72">
        <v>0.11</v>
      </c>
      <c r="R72">
        <v>0.12</v>
      </c>
      <c r="S72">
        <v>0.19</v>
      </c>
      <c r="T72">
        <v>0.13</v>
      </c>
      <c r="U72" s="1">
        <v>0.04</v>
      </c>
      <c r="V72">
        <v>0.11</v>
      </c>
      <c r="W72" s="26">
        <f t="shared" si="87"/>
        <v>0.1</v>
      </c>
      <c r="X72" s="30" t="s">
        <v>64</v>
      </c>
      <c r="Y72" s="26">
        <f t="shared" si="88"/>
        <v>0</v>
      </c>
      <c r="Z72" s="24" t="str">
        <f t="shared" si="89"/>
        <v>0.10 ± 0.00</v>
      </c>
      <c r="AA72" s="25" t="s">
        <v>289</v>
      </c>
      <c r="AB72">
        <v>0.11</v>
      </c>
      <c r="AC72">
        <v>7.0000000000000007E-2</v>
      </c>
      <c r="AD72">
        <v>0.13</v>
      </c>
      <c r="AE72">
        <v>0.1</v>
      </c>
      <c r="AF72">
        <v>0.14000000000000001</v>
      </c>
      <c r="AG72">
        <v>0.11</v>
      </c>
      <c r="AH72">
        <v>0.14000000000000001</v>
      </c>
      <c r="AI72">
        <v>0.12</v>
      </c>
      <c r="AJ72" s="26">
        <f t="shared" si="90"/>
        <v>0.12</v>
      </c>
      <c r="AK72" s="23" t="s">
        <v>64</v>
      </c>
      <c r="AL72" s="26">
        <f t="shared" si="91"/>
        <v>0.01</v>
      </c>
      <c r="AM72" s="24" t="str">
        <f t="shared" si="92"/>
        <v>0.12 ± 0.01</v>
      </c>
      <c r="AN72" s="25" t="s">
        <v>111</v>
      </c>
      <c r="AO72">
        <v>0.13</v>
      </c>
      <c r="AP72">
        <v>0.08</v>
      </c>
      <c r="AQ72">
        <v>0.13</v>
      </c>
      <c r="AR72">
        <v>0.13</v>
      </c>
      <c r="AS72">
        <v>0.14000000000000001</v>
      </c>
      <c r="AT72">
        <v>0.09</v>
      </c>
      <c r="AU72">
        <v>0.14000000000000001</v>
      </c>
      <c r="AV72">
        <v>0.15</v>
      </c>
      <c r="AW72" s="26">
        <f t="shared" si="93"/>
        <v>0.12</v>
      </c>
      <c r="AX72" s="23" t="s">
        <v>64</v>
      </c>
      <c r="AY72" s="26">
        <f t="shared" si="94"/>
        <v>0.01</v>
      </c>
      <c r="AZ72" s="24" t="str">
        <f t="shared" si="95"/>
        <v>0.12 ± 0.01</v>
      </c>
      <c r="BA72" s="25" t="s">
        <v>111</v>
      </c>
    </row>
    <row r="73" spans="1:53" x14ac:dyDescent="0.3">
      <c r="A73" s="18">
        <v>1.5</v>
      </c>
      <c r="B73">
        <v>0.12</v>
      </c>
      <c r="C73">
        <v>0.16</v>
      </c>
      <c r="D73">
        <v>0.1</v>
      </c>
      <c r="E73">
        <v>0.15</v>
      </c>
      <c r="F73">
        <v>0.11</v>
      </c>
      <c r="G73">
        <v>0.1</v>
      </c>
      <c r="H73">
        <v>0.11</v>
      </c>
      <c r="I73">
        <v>0.12</v>
      </c>
      <c r="J73" s="26">
        <f t="shared" si="84"/>
        <v>0.12</v>
      </c>
      <c r="K73" s="23" t="s">
        <v>64</v>
      </c>
      <c r="L73" s="26">
        <f t="shared" si="85"/>
        <v>0.01</v>
      </c>
      <c r="M73" s="24" t="str">
        <f t="shared" si="86"/>
        <v>0.12 ± 0.01</v>
      </c>
      <c r="N73" s="25" t="s">
        <v>111</v>
      </c>
      <c r="O73">
        <v>0.09</v>
      </c>
      <c r="P73">
        <v>0.18</v>
      </c>
      <c r="Q73">
        <v>0.14000000000000001</v>
      </c>
      <c r="R73">
        <v>0.11</v>
      </c>
      <c r="S73">
        <v>0.2</v>
      </c>
      <c r="T73">
        <v>0.14000000000000001</v>
      </c>
      <c r="U73">
        <v>0.09</v>
      </c>
      <c r="V73">
        <v>0.12</v>
      </c>
      <c r="W73" s="26">
        <f t="shared" ref="W71:W78" si="96">ROUND(AVERAGE(O73:V73),2)</f>
        <v>0.13</v>
      </c>
      <c r="X73" s="23" t="s">
        <v>64</v>
      </c>
      <c r="Y73" s="26">
        <f t="shared" ref="Y71:Y78" si="97">ROUND((STDEV(O73:V73)/SQRT(8)),2)</f>
        <v>0.01</v>
      </c>
      <c r="Z73" s="24" t="str">
        <f t="shared" si="89"/>
        <v>0.13 ± 0.01</v>
      </c>
      <c r="AA73" s="25" t="s">
        <v>112</v>
      </c>
      <c r="AB73">
        <v>0.11</v>
      </c>
      <c r="AC73">
        <v>0.08</v>
      </c>
      <c r="AD73">
        <v>0.12</v>
      </c>
      <c r="AE73">
        <v>0.11</v>
      </c>
      <c r="AF73">
        <v>0.13</v>
      </c>
      <c r="AG73">
        <v>0.13</v>
      </c>
      <c r="AH73">
        <v>0.15</v>
      </c>
      <c r="AI73">
        <v>0.13</v>
      </c>
      <c r="AJ73" s="26">
        <f t="shared" si="90"/>
        <v>0.12</v>
      </c>
      <c r="AK73" s="23" t="s">
        <v>64</v>
      </c>
      <c r="AL73" s="26">
        <f t="shared" si="91"/>
        <v>0.01</v>
      </c>
      <c r="AM73" s="24" t="str">
        <f t="shared" si="92"/>
        <v>0.12 ± 0.01</v>
      </c>
      <c r="AN73" s="25" t="s">
        <v>111</v>
      </c>
      <c r="AO73">
        <v>0.13</v>
      </c>
      <c r="AP73">
        <v>0.09</v>
      </c>
      <c r="AQ73">
        <v>0.13</v>
      </c>
      <c r="AR73">
        <v>0.14000000000000001</v>
      </c>
      <c r="AS73">
        <v>0.14000000000000001</v>
      </c>
      <c r="AT73">
        <v>0.1</v>
      </c>
      <c r="AU73">
        <v>0.14000000000000001</v>
      </c>
      <c r="AV73">
        <v>0.15</v>
      </c>
      <c r="AW73" s="26">
        <f t="shared" si="93"/>
        <v>0.13</v>
      </c>
      <c r="AX73" s="23" t="s">
        <v>64</v>
      </c>
      <c r="AY73" s="26">
        <f t="shared" si="94"/>
        <v>0.01</v>
      </c>
      <c r="AZ73" s="24" t="str">
        <f t="shared" si="95"/>
        <v>0.13 ± 0.01</v>
      </c>
      <c r="BA73" s="25" t="s">
        <v>112</v>
      </c>
    </row>
    <row r="74" spans="1:53" x14ac:dyDescent="0.3">
      <c r="A74" s="18">
        <v>2</v>
      </c>
      <c r="B74">
        <v>0.11</v>
      </c>
      <c r="C74">
        <v>0.17</v>
      </c>
      <c r="D74">
        <v>0.11</v>
      </c>
      <c r="E74">
        <v>0.15</v>
      </c>
      <c r="F74">
        <v>0.15</v>
      </c>
      <c r="G74">
        <v>0.09</v>
      </c>
      <c r="H74">
        <v>0.1</v>
      </c>
      <c r="I74">
        <v>0.11</v>
      </c>
      <c r="J74" s="26">
        <f t="shared" si="84"/>
        <v>0.12</v>
      </c>
      <c r="K74" s="23" t="s">
        <v>64</v>
      </c>
      <c r="L74" s="26">
        <f t="shared" si="85"/>
        <v>0.01</v>
      </c>
      <c r="M74" s="24" t="str">
        <f t="shared" si="86"/>
        <v>0.12 ± 0.01</v>
      </c>
      <c r="N74" s="25" t="s">
        <v>111</v>
      </c>
      <c r="O74">
        <v>0.09</v>
      </c>
      <c r="P74">
        <v>0.18</v>
      </c>
      <c r="Q74">
        <v>0.13</v>
      </c>
      <c r="R74">
        <v>0.11</v>
      </c>
      <c r="S74">
        <v>0.19</v>
      </c>
      <c r="T74">
        <v>0.13</v>
      </c>
      <c r="U74">
        <v>0.1</v>
      </c>
      <c r="V74">
        <v>0.13</v>
      </c>
      <c r="W74" s="26">
        <f t="shared" si="96"/>
        <v>0.13</v>
      </c>
      <c r="X74" s="23" t="s">
        <v>64</v>
      </c>
      <c r="Y74" s="26">
        <f t="shared" si="97"/>
        <v>0.01</v>
      </c>
      <c r="Z74" s="24" t="str">
        <f t="shared" si="89"/>
        <v>0.13 ± 0.01</v>
      </c>
      <c r="AA74" s="25" t="s">
        <v>112</v>
      </c>
      <c r="AB74">
        <v>0.1</v>
      </c>
      <c r="AC74">
        <v>0.09</v>
      </c>
      <c r="AD74">
        <v>0.15</v>
      </c>
      <c r="AE74">
        <v>0.1</v>
      </c>
      <c r="AF74">
        <v>0.13</v>
      </c>
      <c r="AG74">
        <v>0.15</v>
      </c>
      <c r="AH74">
        <v>0.16</v>
      </c>
      <c r="AI74">
        <v>0.16</v>
      </c>
      <c r="AJ74" s="26">
        <f t="shared" si="90"/>
        <v>0.13</v>
      </c>
      <c r="AK74" s="23" t="s">
        <v>64</v>
      </c>
      <c r="AL74" s="26">
        <f t="shared" si="91"/>
        <v>0.01</v>
      </c>
      <c r="AM74" s="24" t="str">
        <f t="shared" si="92"/>
        <v>0.13 ± 0.01</v>
      </c>
      <c r="AN74" s="25" t="s">
        <v>112</v>
      </c>
      <c r="AO74">
        <v>0.12</v>
      </c>
      <c r="AP74">
        <v>0.08</v>
      </c>
      <c r="AQ74">
        <v>0.13</v>
      </c>
      <c r="AR74">
        <v>0.13</v>
      </c>
      <c r="AS74">
        <v>0.15</v>
      </c>
      <c r="AT74">
        <v>0.1</v>
      </c>
      <c r="AU74">
        <v>0.14000000000000001</v>
      </c>
      <c r="AV74">
        <v>0.15</v>
      </c>
      <c r="AW74" s="26">
        <f t="shared" si="93"/>
        <v>0.13</v>
      </c>
      <c r="AX74" s="23" t="s">
        <v>64</v>
      </c>
      <c r="AY74" s="26">
        <f t="shared" si="94"/>
        <v>0.01</v>
      </c>
      <c r="AZ74" s="24" t="str">
        <f t="shared" si="95"/>
        <v>0.13 ± 0.01</v>
      </c>
      <c r="BA74" s="25" t="s">
        <v>112</v>
      </c>
    </row>
    <row r="75" spans="1:53" x14ac:dyDescent="0.3">
      <c r="A75" s="18">
        <v>2.5</v>
      </c>
      <c r="B75">
        <v>0.11</v>
      </c>
      <c r="C75">
        <v>0.2</v>
      </c>
      <c r="D75">
        <v>0.09</v>
      </c>
      <c r="E75">
        <v>0.14000000000000001</v>
      </c>
      <c r="F75">
        <v>0.13</v>
      </c>
      <c r="G75">
        <v>0.09</v>
      </c>
      <c r="H75">
        <v>0.12</v>
      </c>
      <c r="I75">
        <v>0.13</v>
      </c>
      <c r="J75" s="26">
        <f t="shared" si="84"/>
        <v>0.13</v>
      </c>
      <c r="K75" s="23" t="s">
        <v>64</v>
      </c>
      <c r="L75" s="26">
        <f t="shared" si="85"/>
        <v>0.01</v>
      </c>
      <c r="M75" s="24" t="str">
        <f t="shared" si="86"/>
        <v>0.13 ± 0.01</v>
      </c>
      <c r="N75" s="25" t="s">
        <v>112</v>
      </c>
      <c r="O75">
        <v>0.1</v>
      </c>
      <c r="P75">
        <v>0.19</v>
      </c>
      <c r="Q75">
        <v>0.11</v>
      </c>
      <c r="R75">
        <v>0.18</v>
      </c>
      <c r="S75">
        <v>0.19</v>
      </c>
      <c r="T75">
        <v>0.14000000000000001</v>
      </c>
      <c r="U75">
        <v>0.12</v>
      </c>
      <c r="V75">
        <v>0.12</v>
      </c>
      <c r="W75" s="26">
        <f t="shared" si="96"/>
        <v>0.14000000000000001</v>
      </c>
      <c r="X75" s="23" t="s">
        <v>64</v>
      </c>
      <c r="Y75" s="26">
        <f t="shared" si="97"/>
        <v>0.01</v>
      </c>
      <c r="Z75" s="24" t="str">
        <f t="shared" si="89"/>
        <v>0.14 ± 0.01</v>
      </c>
      <c r="AA75" s="25" t="s">
        <v>152</v>
      </c>
      <c r="AB75">
        <v>0.12</v>
      </c>
      <c r="AC75">
        <v>0.08</v>
      </c>
      <c r="AD75">
        <v>0.14000000000000001</v>
      </c>
      <c r="AE75">
        <v>0.09</v>
      </c>
      <c r="AF75">
        <v>0.1</v>
      </c>
      <c r="AG75">
        <v>0.22</v>
      </c>
      <c r="AH75">
        <v>0.19</v>
      </c>
      <c r="AI75">
        <v>0.18</v>
      </c>
      <c r="AJ75" s="26">
        <f t="shared" si="90"/>
        <v>0.14000000000000001</v>
      </c>
      <c r="AK75" s="23" t="s">
        <v>64</v>
      </c>
      <c r="AL75" s="26">
        <f t="shared" si="91"/>
        <v>0.02</v>
      </c>
      <c r="AM75" s="24" t="str">
        <f t="shared" si="92"/>
        <v>0.14 ± 0.02</v>
      </c>
      <c r="AN75" s="25" t="s">
        <v>206</v>
      </c>
      <c r="AO75">
        <v>0.13</v>
      </c>
      <c r="AP75">
        <v>0.09</v>
      </c>
      <c r="AQ75">
        <v>0.13</v>
      </c>
      <c r="AR75">
        <v>0.15</v>
      </c>
      <c r="AS75">
        <v>0.15</v>
      </c>
      <c r="AT75">
        <v>0.1</v>
      </c>
      <c r="AU75">
        <v>0.17</v>
      </c>
      <c r="AV75">
        <v>0.17</v>
      </c>
      <c r="AW75" s="26">
        <f t="shared" si="93"/>
        <v>0.14000000000000001</v>
      </c>
      <c r="AX75" s="23" t="s">
        <v>64</v>
      </c>
      <c r="AY75" s="26">
        <f t="shared" si="94"/>
        <v>0.01</v>
      </c>
      <c r="AZ75" s="24" t="str">
        <f t="shared" si="95"/>
        <v>0.14 ± 0.01</v>
      </c>
      <c r="BA75" s="25" t="s">
        <v>152</v>
      </c>
    </row>
    <row r="76" spans="1:53" x14ac:dyDescent="0.3">
      <c r="A76" s="18">
        <v>3</v>
      </c>
      <c r="B76">
        <v>0.12</v>
      </c>
      <c r="C76">
        <v>0.24</v>
      </c>
      <c r="D76">
        <v>0.09</v>
      </c>
      <c r="E76">
        <v>0.15</v>
      </c>
      <c r="F76">
        <v>0.1</v>
      </c>
      <c r="G76">
        <v>7.0000000000000007E-2</v>
      </c>
      <c r="H76">
        <v>0.13</v>
      </c>
      <c r="I76">
        <v>0.13</v>
      </c>
      <c r="J76" s="26">
        <f t="shared" si="84"/>
        <v>0.13</v>
      </c>
      <c r="K76" s="23" t="s">
        <v>64</v>
      </c>
      <c r="L76" s="26">
        <f t="shared" si="85"/>
        <v>0.02</v>
      </c>
      <c r="M76" s="24" t="str">
        <f t="shared" si="86"/>
        <v>0.13 ± 0.02</v>
      </c>
      <c r="N76" s="25" t="s">
        <v>38</v>
      </c>
      <c r="O76">
        <v>0.1</v>
      </c>
      <c r="P76">
        <v>0.19</v>
      </c>
      <c r="Q76">
        <v>0.11</v>
      </c>
      <c r="R76">
        <v>0.14000000000000001</v>
      </c>
      <c r="S76">
        <v>0.32</v>
      </c>
      <c r="T76">
        <v>0.15</v>
      </c>
      <c r="U76">
        <v>0.12</v>
      </c>
      <c r="V76">
        <v>0.12</v>
      </c>
      <c r="W76" s="26">
        <f t="shared" si="96"/>
        <v>0.16</v>
      </c>
      <c r="X76" s="23" t="s">
        <v>64</v>
      </c>
      <c r="Y76" s="26">
        <f t="shared" si="97"/>
        <v>0.03</v>
      </c>
      <c r="Z76" s="24" t="str">
        <f t="shared" si="89"/>
        <v>0.16 ± 0.03</v>
      </c>
      <c r="AA76" s="25" t="s">
        <v>153</v>
      </c>
      <c r="AB76">
        <v>0.11</v>
      </c>
      <c r="AC76">
        <v>0.1</v>
      </c>
      <c r="AD76">
        <v>0.13</v>
      </c>
      <c r="AE76">
        <v>0.13</v>
      </c>
      <c r="AF76">
        <v>0.1</v>
      </c>
      <c r="AG76">
        <v>0.19</v>
      </c>
      <c r="AH76">
        <v>0.24</v>
      </c>
      <c r="AI76">
        <v>0.2</v>
      </c>
      <c r="AJ76" s="26">
        <f t="shared" si="90"/>
        <v>0.15</v>
      </c>
      <c r="AK76" s="23" t="s">
        <v>64</v>
      </c>
      <c r="AL76" s="26">
        <f t="shared" si="91"/>
        <v>0.02</v>
      </c>
      <c r="AM76" s="24" t="str">
        <f t="shared" si="92"/>
        <v>0.15 ± 0.02</v>
      </c>
      <c r="AN76" s="25" t="s">
        <v>207</v>
      </c>
      <c r="AO76">
        <v>0.12</v>
      </c>
      <c r="AP76">
        <v>0.08</v>
      </c>
      <c r="AQ76">
        <v>0.15</v>
      </c>
      <c r="AR76">
        <v>0.14000000000000001</v>
      </c>
      <c r="AS76">
        <v>0.15</v>
      </c>
      <c r="AT76">
        <v>0.08</v>
      </c>
      <c r="AU76">
        <v>0.2</v>
      </c>
      <c r="AV76">
        <v>0.17</v>
      </c>
      <c r="AW76" s="26">
        <f t="shared" si="93"/>
        <v>0.14000000000000001</v>
      </c>
      <c r="AX76" s="23" t="s">
        <v>64</v>
      </c>
      <c r="AY76" s="26">
        <f t="shared" si="94"/>
        <v>0.01</v>
      </c>
      <c r="AZ76" s="24" t="str">
        <f t="shared" si="95"/>
        <v>0.14 ± 0.01</v>
      </c>
      <c r="BA76" s="25" t="s">
        <v>152</v>
      </c>
    </row>
    <row r="77" spans="1:53" x14ac:dyDescent="0.3">
      <c r="A77" s="18">
        <v>3.5</v>
      </c>
      <c r="B77">
        <v>0.12</v>
      </c>
      <c r="C77">
        <v>0.3</v>
      </c>
      <c r="D77">
        <v>7.0000000000000007E-2</v>
      </c>
      <c r="E77">
        <v>0.16</v>
      </c>
      <c r="F77">
        <v>0.1</v>
      </c>
      <c r="G77">
        <v>7.0000000000000007E-2</v>
      </c>
      <c r="H77">
        <v>0.13</v>
      </c>
      <c r="I77">
        <v>0.11</v>
      </c>
      <c r="J77" s="26">
        <f t="shared" si="84"/>
        <v>0.13</v>
      </c>
      <c r="K77" s="23" t="s">
        <v>64</v>
      </c>
      <c r="L77" s="26">
        <f t="shared" si="85"/>
        <v>0.03</v>
      </c>
      <c r="M77" s="24" t="str">
        <f t="shared" si="86"/>
        <v>0.13 ± 0.03</v>
      </c>
      <c r="N77" s="25" t="s">
        <v>36</v>
      </c>
      <c r="O77">
        <v>0.12</v>
      </c>
      <c r="P77">
        <v>0.28999999999999998</v>
      </c>
      <c r="Q77">
        <v>0.1</v>
      </c>
      <c r="R77">
        <v>0.1</v>
      </c>
      <c r="S77">
        <v>0.36</v>
      </c>
      <c r="T77">
        <v>0.14000000000000001</v>
      </c>
      <c r="U77">
        <v>0.15</v>
      </c>
      <c r="V77">
        <v>0.12</v>
      </c>
      <c r="W77" s="26">
        <f t="shared" si="96"/>
        <v>0.17</v>
      </c>
      <c r="X77" s="23" t="s">
        <v>64</v>
      </c>
      <c r="Y77" s="26">
        <f t="shared" si="97"/>
        <v>0.03</v>
      </c>
      <c r="Z77" s="24" t="str">
        <f t="shared" si="89"/>
        <v>0.17 ± 0.03</v>
      </c>
      <c r="AA77" s="25" t="s">
        <v>154</v>
      </c>
      <c r="AB77">
        <v>0.14000000000000001</v>
      </c>
      <c r="AC77">
        <v>0.08</v>
      </c>
      <c r="AD77">
        <v>0.16</v>
      </c>
      <c r="AE77">
        <v>0.13</v>
      </c>
      <c r="AF77">
        <v>0.1</v>
      </c>
      <c r="AG77">
        <v>0.14000000000000001</v>
      </c>
      <c r="AH77">
        <v>0.25</v>
      </c>
      <c r="AI77">
        <v>0.2</v>
      </c>
      <c r="AJ77" s="26">
        <f t="shared" si="90"/>
        <v>0.15</v>
      </c>
      <c r="AK77" s="23" t="s">
        <v>64</v>
      </c>
      <c r="AL77" s="26">
        <f t="shared" si="91"/>
        <v>0.02</v>
      </c>
      <c r="AM77" s="24" t="str">
        <f t="shared" si="92"/>
        <v>0.15 ± 0.02</v>
      </c>
      <c r="AN77" s="25" t="s">
        <v>207</v>
      </c>
      <c r="AO77">
        <v>0.11</v>
      </c>
      <c r="AP77">
        <v>0.08</v>
      </c>
      <c r="AQ77">
        <v>0.16</v>
      </c>
      <c r="AR77">
        <v>0.14000000000000001</v>
      </c>
      <c r="AS77">
        <v>0.15</v>
      </c>
      <c r="AT77">
        <v>0.08</v>
      </c>
      <c r="AU77">
        <v>0.21</v>
      </c>
      <c r="AV77">
        <v>0.18</v>
      </c>
      <c r="AW77" s="26">
        <f t="shared" si="93"/>
        <v>0.14000000000000001</v>
      </c>
      <c r="AX77" s="23" t="s">
        <v>64</v>
      </c>
      <c r="AY77" s="26">
        <f t="shared" si="94"/>
        <v>0.02</v>
      </c>
      <c r="AZ77" s="24" t="str">
        <f t="shared" si="95"/>
        <v>0.14 ± 0.02</v>
      </c>
      <c r="BA77" s="25" t="s">
        <v>206</v>
      </c>
    </row>
    <row r="78" spans="1:53" x14ac:dyDescent="0.3">
      <c r="A78" s="18">
        <v>4</v>
      </c>
      <c r="B78">
        <v>0.11</v>
      </c>
      <c r="C78">
        <v>0.22</v>
      </c>
      <c r="D78">
        <v>0.08</v>
      </c>
      <c r="E78">
        <v>0.16</v>
      </c>
      <c r="F78">
        <v>0.1</v>
      </c>
      <c r="G78">
        <v>0.06</v>
      </c>
      <c r="H78">
        <v>0.11</v>
      </c>
      <c r="I78">
        <v>0.12</v>
      </c>
      <c r="J78" s="26">
        <f t="shared" si="84"/>
        <v>0.12</v>
      </c>
      <c r="K78" s="23" t="s">
        <v>64</v>
      </c>
      <c r="L78" s="26">
        <f t="shared" si="85"/>
        <v>0.02</v>
      </c>
      <c r="M78" s="24" t="str">
        <f t="shared" si="86"/>
        <v>0.12 ± 0.02</v>
      </c>
      <c r="N78" s="25" t="s">
        <v>37</v>
      </c>
      <c r="O78">
        <v>0.13</v>
      </c>
      <c r="P78">
        <v>0.28999999999999998</v>
      </c>
      <c r="Q78">
        <v>0.1</v>
      </c>
      <c r="R78">
        <v>0.13</v>
      </c>
      <c r="S78">
        <v>0.28999999999999998</v>
      </c>
      <c r="T78">
        <v>0.14000000000000001</v>
      </c>
      <c r="U78">
        <v>0.15</v>
      </c>
      <c r="V78">
        <v>0.11</v>
      </c>
      <c r="W78" s="26">
        <f t="shared" si="96"/>
        <v>0.17</v>
      </c>
      <c r="X78" s="23" t="s">
        <v>64</v>
      </c>
      <c r="Y78" s="26">
        <f t="shared" si="97"/>
        <v>0.03</v>
      </c>
      <c r="Z78" s="24" t="str">
        <f t="shared" si="89"/>
        <v>0.17 ± 0.03</v>
      </c>
      <c r="AA78" s="25" t="s">
        <v>154</v>
      </c>
      <c r="AB78">
        <v>0.15</v>
      </c>
      <c r="AC78">
        <v>0.1</v>
      </c>
      <c r="AD78">
        <v>0.18</v>
      </c>
      <c r="AE78">
        <v>0.12</v>
      </c>
      <c r="AF78">
        <v>0.1</v>
      </c>
      <c r="AG78">
        <v>0.23</v>
      </c>
      <c r="AH78">
        <v>0.21</v>
      </c>
      <c r="AI78">
        <v>0.22</v>
      </c>
      <c r="AJ78" s="26">
        <f t="shared" si="90"/>
        <v>0.16</v>
      </c>
      <c r="AK78" s="23" t="s">
        <v>64</v>
      </c>
      <c r="AL78" s="26">
        <f t="shared" si="91"/>
        <v>0.02</v>
      </c>
      <c r="AM78" s="24" t="str">
        <f t="shared" si="92"/>
        <v>0.16 ± 0.02</v>
      </c>
      <c r="AN78" s="25" t="s">
        <v>208</v>
      </c>
      <c r="AO78">
        <v>0.12</v>
      </c>
      <c r="AP78">
        <v>0.08</v>
      </c>
      <c r="AQ78">
        <v>0.16</v>
      </c>
      <c r="AR78">
        <v>0.16</v>
      </c>
      <c r="AS78">
        <v>0.15</v>
      </c>
      <c r="AT78">
        <v>0.08</v>
      </c>
      <c r="AU78">
        <v>0.19</v>
      </c>
      <c r="AV78">
        <v>0.19</v>
      </c>
      <c r="AW78" s="26">
        <f t="shared" si="93"/>
        <v>0.14000000000000001</v>
      </c>
      <c r="AX78" s="23" t="s">
        <v>64</v>
      </c>
      <c r="AY78" s="26">
        <f t="shared" si="94"/>
        <v>0.02</v>
      </c>
      <c r="AZ78" s="24" t="str">
        <f t="shared" si="95"/>
        <v>0.14 ± 0.02</v>
      </c>
      <c r="BA78" s="25" t="s">
        <v>206</v>
      </c>
    </row>
    <row r="80" spans="1:53" x14ac:dyDescent="0.3">
      <c r="A80" s="16" t="s">
        <v>5</v>
      </c>
      <c r="B80">
        <v>9</v>
      </c>
      <c r="C80">
        <v>10</v>
      </c>
      <c r="D80">
        <v>11</v>
      </c>
      <c r="E80">
        <v>12</v>
      </c>
      <c r="F80">
        <v>13</v>
      </c>
      <c r="G80">
        <v>14</v>
      </c>
      <c r="H80">
        <v>15</v>
      </c>
      <c r="I80">
        <v>16</v>
      </c>
      <c r="N80" s="21" t="s">
        <v>272</v>
      </c>
      <c r="O80">
        <v>17</v>
      </c>
      <c r="P80">
        <v>18</v>
      </c>
      <c r="Q80">
        <v>19</v>
      </c>
      <c r="R80">
        <v>20</v>
      </c>
      <c r="S80">
        <v>21</v>
      </c>
      <c r="T80">
        <v>22</v>
      </c>
      <c r="U80" s="29" t="s">
        <v>273</v>
      </c>
      <c r="V80">
        <v>24</v>
      </c>
      <c r="AA80" s="21" t="s">
        <v>272</v>
      </c>
      <c r="AB80">
        <v>25</v>
      </c>
      <c r="AC80">
        <v>26</v>
      </c>
      <c r="AD80">
        <v>27</v>
      </c>
      <c r="AE80">
        <v>28</v>
      </c>
      <c r="AF80">
        <v>29</v>
      </c>
      <c r="AG80">
        <v>30</v>
      </c>
      <c r="AH80">
        <v>31</v>
      </c>
      <c r="AI80">
        <v>32</v>
      </c>
      <c r="AN80" s="21" t="s">
        <v>272</v>
      </c>
      <c r="AO80">
        <v>33</v>
      </c>
      <c r="AP80">
        <v>34</v>
      </c>
      <c r="AQ80">
        <v>35</v>
      </c>
      <c r="AR80">
        <v>36</v>
      </c>
      <c r="AS80">
        <v>37</v>
      </c>
      <c r="AT80">
        <v>38</v>
      </c>
      <c r="AU80">
        <v>39</v>
      </c>
      <c r="AV80">
        <v>40</v>
      </c>
      <c r="BA80" s="21" t="s">
        <v>272</v>
      </c>
    </row>
    <row r="81" spans="1:53" x14ac:dyDescent="0.3">
      <c r="A81" s="17" t="s">
        <v>0</v>
      </c>
      <c r="B81">
        <v>26</v>
      </c>
      <c r="C81">
        <v>34</v>
      </c>
      <c r="D81">
        <v>21</v>
      </c>
      <c r="E81">
        <v>38</v>
      </c>
      <c r="F81">
        <v>25</v>
      </c>
      <c r="G81">
        <v>21</v>
      </c>
      <c r="H81">
        <v>21</v>
      </c>
      <c r="I81">
        <v>24</v>
      </c>
      <c r="J81" s="22">
        <f t="shared" ref="J81:J89" si="98">ROUND(AVERAGE(B81:I81),1)</f>
        <v>26.3</v>
      </c>
      <c r="K81" s="23" t="s">
        <v>64</v>
      </c>
      <c r="L81" s="22">
        <f t="shared" ref="L81:L89" si="99">ROUND((STDEV(B81:I81)/SQRT(8)),1)</f>
        <v>2.2999999999999998</v>
      </c>
      <c r="M81" s="24" t="str">
        <f>_xlfn.CONCAT(TEXT(J81,"0.0"),K81,TEXT(L81,"0.0"))</f>
        <v>26.3 ± 2.3</v>
      </c>
      <c r="N81" s="25" t="s">
        <v>113</v>
      </c>
      <c r="O81">
        <v>24</v>
      </c>
      <c r="P81">
        <v>32</v>
      </c>
      <c r="Q81">
        <v>18</v>
      </c>
      <c r="R81">
        <v>35</v>
      </c>
      <c r="S81">
        <v>44</v>
      </c>
      <c r="T81">
        <v>30</v>
      </c>
      <c r="U81" s="1">
        <v>4</v>
      </c>
      <c r="V81">
        <v>32</v>
      </c>
      <c r="W81" s="22">
        <f>ROUND(AVERAGE(O81:T81,V81),1)</f>
        <v>30.7</v>
      </c>
      <c r="X81" s="23" t="s">
        <v>64</v>
      </c>
      <c r="Y81" s="22">
        <f>ROUND((STDEV(O81:T81,V81)/SQRT(7)),1)</f>
        <v>3.1</v>
      </c>
      <c r="Z81" s="24" t="str">
        <f>_xlfn.CONCAT(TEXT(W81,"0.0"),X81,TEXT(Y81,"0.0"))</f>
        <v>30.7 ± 3.1</v>
      </c>
      <c r="AA81" s="25" t="s">
        <v>290</v>
      </c>
      <c r="AB81">
        <v>25</v>
      </c>
      <c r="AC81">
        <v>20</v>
      </c>
      <c r="AD81">
        <v>34</v>
      </c>
      <c r="AE81">
        <v>25</v>
      </c>
      <c r="AF81">
        <v>32</v>
      </c>
      <c r="AG81">
        <v>26</v>
      </c>
      <c r="AH81">
        <v>33</v>
      </c>
      <c r="AI81">
        <v>28</v>
      </c>
      <c r="AJ81" s="22">
        <f t="shared" ref="AJ81:AJ89" si="100">ROUND(AVERAGE(AB81:AI81),1)</f>
        <v>27.9</v>
      </c>
      <c r="AK81" s="23" t="s">
        <v>64</v>
      </c>
      <c r="AL81" s="22">
        <f t="shared" ref="AL81:AL89" si="101">ROUND((STDEV(AB81:AI81)/SQRT(8)),1)</f>
        <v>1.7</v>
      </c>
      <c r="AM81" s="24" t="str">
        <f>_xlfn.CONCAT(TEXT(AJ81,"0.0"),AK81,TEXT(AL81,"0.0"))</f>
        <v>27.9 ± 1.7</v>
      </c>
      <c r="AN81" s="25" t="s">
        <v>209</v>
      </c>
      <c r="AO81">
        <v>28</v>
      </c>
      <c r="AP81">
        <v>29</v>
      </c>
      <c r="AQ81">
        <v>25</v>
      </c>
      <c r="AR81">
        <v>37</v>
      </c>
      <c r="AS81">
        <v>49</v>
      </c>
      <c r="AT81">
        <v>23</v>
      </c>
      <c r="AU81">
        <v>25</v>
      </c>
      <c r="AV81">
        <v>38</v>
      </c>
      <c r="AW81" s="22">
        <f t="shared" ref="AW81:AW89" si="102">ROUND(AVERAGE(AO81:AV81),1)</f>
        <v>31.8</v>
      </c>
      <c r="AX81" s="23" t="s">
        <v>64</v>
      </c>
      <c r="AY81" s="22">
        <f t="shared" ref="AY81:AY89" si="103">ROUND((STDEV(AO81:AV81)/SQRT(8)),1)</f>
        <v>3.1</v>
      </c>
      <c r="AZ81" s="24" t="str">
        <f>_xlfn.CONCAT(TEXT(AW81,"0.0"),AX81,TEXT(AY81,"0.0"))</f>
        <v>31.8 ± 3.1</v>
      </c>
      <c r="BA81" s="25" t="s">
        <v>259</v>
      </c>
    </row>
    <row r="82" spans="1:53" x14ac:dyDescent="0.3">
      <c r="A82" s="17">
        <v>0.5</v>
      </c>
      <c r="B82">
        <v>23</v>
      </c>
      <c r="C82">
        <v>36</v>
      </c>
      <c r="D82">
        <v>24</v>
      </c>
      <c r="E82">
        <v>35</v>
      </c>
      <c r="F82">
        <v>25</v>
      </c>
      <c r="G82">
        <v>22</v>
      </c>
      <c r="H82">
        <v>19</v>
      </c>
      <c r="I82">
        <v>29</v>
      </c>
      <c r="J82" s="22">
        <f t="shared" si="98"/>
        <v>26.6</v>
      </c>
      <c r="K82" s="23" t="s">
        <v>64</v>
      </c>
      <c r="L82" s="22">
        <f t="shared" si="99"/>
        <v>2.2000000000000002</v>
      </c>
      <c r="M82" s="24" t="str">
        <f t="shared" ref="M82:M89" si="104">_xlfn.CONCAT(TEXT(J82,"0.0"),K82,TEXT(L82,"0.0"))</f>
        <v>26.6 ± 2.2</v>
      </c>
      <c r="N82" s="25" t="s">
        <v>114</v>
      </c>
      <c r="O82">
        <v>24</v>
      </c>
      <c r="P82">
        <v>35</v>
      </c>
      <c r="Q82">
        <v>23</v>
      </c>
      <c r="R82">
        <v>25</v>
      </c>
      <c r="S82">
        <v>37</v>
      </c>
      <c r="T82">
        <v>31</v>
      </c>
      <c r="U82" s="1">
        <v>3</v>
      </c>
      <c r="V82">
        <v>26</v>
      </c>
      <c r="W82" s="22">
        <f t="shared" ref="W82:W83" si="105">ROUND(AVERAGE(O82:T82,V82),1)</f>
        <v>28.7</v>
      </c>
      <c r="X82" s="23" t="s">
        <v>64</v>
      </c>
      <c r="Y82" s="22">
        <f t="shared" ref="Y82:Y83" si="106">ROUND((STDEV(O82:T82,V82)/SQRT(7)),1)</f>
        <v>2.1</v>
      </c>
      <c r="Z82" s="24" t="str">
        <f t="shared" ref="Z82:Z89" si="107">_xlfn.CONCAT(TEXT(W82,"0.0"),X82,TEXT(Y82,"0.0"))</f>
        <v>28.7 ± 2.1</v>
      </c>
      <c r="AA82" s="25" t="s">
        <v>291</v>
      </c>
      <c r="AB82">
        <v>25</v>
      </c>
      <c r="AC82">
        <v>17</v>
      </c>
      <c r="AD82">
        <v>29</v>
      </c>
      <c r="AE82">
        <v>26</v>
      </c>
      <c r="AF82">
        <v>29</v>
      </c>
      <c r="AG82">
        <v>25</v>
      </c>
      <c r="AH82">
        <v>34</v>
      </c>
      <c r="AI82">
        <v>30</v>
      </c>
      <c r="AJ82" s="22">
        <f t="shared" si="100"/>
        <v>26.9</v>
      </c>
      <c r="AK82" s="23" t="s">
        <v>64</v>
      </c>
      <c r="AL82" s="22">
        <f t="shared" si="101"/>
        <v>1.8</v>
      </c>
      <c r="AM82" s="24" t="str">
        <f t="shared" ref="AM82:AM89" si="108">_xlfn.CONCAT(TEXT(AJ82,"0.0"),AK82,TEXT(AL82,"0.0"))</f>
        <v>26.9 ± 1.8</v>
      </c>
      <c r="AN82" s="25" t="s">
        <v>210</v>
      </c>
      <c r="AO82">
        <v>28</v>
      </c>
      <c r="AP82">
        <v>22</v>
      </c>
      <c r="AQ82">
        <v>29</v>
      </c>
      <c r="AR82">
        <v>34</v>
      </c>
      <c r="AS82">
        <v>40</v>
      </c>
      <c r="AT82">
        <v>26</v>
      </c>
      <c r="AU82">
        <v>29</v>
      </c>
      <c r="AV82">
        <v>34</v>
      </c>
      <c r="AW82" s="22">
        <f t="shared" si="102"/>
        <v>30.3</v>
      </c>
      <c r="AX82" s="23" t="s">
        <v>64</v>
      </c>
      <c r="AY82" s="22">
        <f t="shared" si="103"/>
        <v>2</v>
      </c>
      <c r="AZ82" s="24" t="str">
        <f t="shared" ref="AZ82:AZ89" si="109">_xlfn.CONCAT(TEXT(AW82,"0.0"),AX82,TEXT(AY82,"0.0"))</f>
        <v>30.3 ± 2.0</v>
      </c>
      <c r="BA82" s="25" t="s">
        <v>260</v>
      </c>
    </row>
    <row r="83" spans="1:53" x14ac:dyDescent="0.3">
      <c r="A83" s="17">
        <v>1</v>
      </c>
      <c r="B83">
        <v>22</v>
      </c>
      <c r="C83">
        <v>39</v>
      </c>
      <c r="D83">
        <v>22</v>
      </c>
      <c r="E83">
        <v>33</v>
      </c>
      <c r="F83">
        <v>26</v>
      </c>
      <c r="G83">
        <v>25</v>
      </c>
      <c r="H83">
        <v>21</v>
      </c>
      <c r="I83">
        <v>27</v>
      </c>
      <c r="J83" s="22">
        <f t="shared" si="98"/>
        <v>26.9</v>
      </c>
      <c r="K83" s="23" t="s">
        <v>64</v>
      </c>
      <c r="L83" s="22">
        <f t="shared" si="99"/>
        <v>2.2000000000000002</v>
      </c>
      <c r="M83" s="24" t="str">
        <f t="shared" si="104"/>
        <v>26.9 ± 2.2</v>
      </c>
      <c r="N83" s="25" t="s">
        <v>115</v>
      </c>
      <c r="O83">
        <v>24</v>
      </c>
      <c r="P83">
        <v>37</v>
      </c>
      <c r="Q83">
        <v>26</v>
      </c>
      <c r="R83">
        <v>27</v>
      </c>
      <c r="S83">
        <v>42</v>
      </c>
      <c r="T83">
        <v>29</v>
      </c>
      <c r="U83" s="1">
        <v>10</v>
      </c>
      <c r="V83">
        <v>26</v>
      </c>
      <c r="W83" s="22">
        <f t="shared" si="105"/>
        <v>30.1</v>
      </c>
      <c r="X83" s="23" t="s">
        <v>64</v>
      </c>
      <c r="Y83" s="22">
        <f t="shared" si="106"/>
        <v>2.5</v>
      </c>
      <c r="Z83" s="24" t="str">
        <f t="shared" si="107"/>
        <v>30.1 ± 2.5</v>
      </c>
      <c r="AA83" s="25" t="s">
        <v>292</v>
      </c>
      <c r="AB83">
        <v>23</v>
      </c>
      <c r="AC83">
        <v>18</v>
      </c>
      <c r="AD83">
        <v>26</v>
      </c>
      <c r="AE83">
        <v>24</v>
      </c>
      <c r="AF83">
        <v>31</v>
      </c>
      <c r="AG83">
        <v>26</v>
      </c>
      <c r="AH83">
        <v>29</v>
      </c>
      <c r="AI83">
        <v>27</v>
      </c>
      <c r="AJ83" s="22">
        <f t="shared" si="100"/>
        <v>25.5</v>
      </c>
      <c r="AK83" s="23" t="s">
        <v>64</v>
      </c>
      <c r="AL83" s="22">
        <f t="shared" si="101"/>
        <v>1.4</v>
      </c>
      <c r="AM83" s="24" t="str">
        <f t="shared" si="108"/>
        <v>25.5 ± 1.4</v>
      </c>
      <c r="AN83" s="25" t="s">
        <v>211</v>
      </c>
      <c r="AO83">
        <v>28</v>
      </c>
      <c r="AP83">
        <v>19</v>
      </c>
      <c r="AQ83">
        <v>30</v>
      </c>
      <c r="AR83">
        <v>31</v>
      </c>
      <c r="AS83">
        <v>36</v>
      </c>
      <c r="AT83">
        <v>23</v>
      </c>
      <c r="AU83">
        <v>30</v>
      </c>
      <c r="AV83">
        <v>33</v>
      </c>
      <c r="AW83" s="22">
        <f t="shared" si="102"/>
        <v>28.8</v>
      </c>
      <c r="AX83" s="23" t="s">
        <v>64</v>
      </c>
      <c r="AY83" s="22">
        <f t="shared" si="103"/>
        <v>1.9</v>
      </c>
      <c r="AZ83" s="24" t="str">
        <f t="shared" si="109"/>
        <v>28.8 ± 1.9</v>
      </c>
      <c r="BA83" s="25" t="s">
        <v>261</v>
      </c>
    </row>
    <row r="84" spans="1:53" x14ac:dyDescent="0.3">
      <c r="A84" s="17">
        <v>1.5</v>
      </c>
      <c r="B84">
        <v>22</v>
      </c>
      <c r="C84">
        <v>34</v>
      </c>
      <c r="D84">
        <v>27</v>
      </c>
      <c r="E84">
        <v>33</v>
      </c>
      <c r="F84">
        <v>25</v>
      </c>
      <c r="G84">
        <v>20</v>
      </c>
      <c r="H84">
        <v>23</v>
      </c>
      <c r="I84">
        <v>25</v>
      </c>
      <c r="J84" s="22">
        <f t="shared" si="98"/>
        <v>26.1</v>
      </c>
      <c r="K84" s="23" t="s">
        <v>64</v>
      </c>
      <c r="L84" s="22">
        <f t="shared" si="99"/>
        <v>1.8</v>
      </c>
      <c r="M84" s="24" t="str">
        <f t="shared" si="104"/>
        <v>26.1 ± 1.8</v>
      </c>
      <c r="N84" s="25" t="s">
        <v>116</v>
      </c>
      <c r="O84">
        <v>23</v>
      </c>
      <c r="P84">
        <v>35</v>
      </c>
      <c r="Q84">
        <v>30</v>
      </c>
      <c r="R84">
        <v>27</v>
      </c>
      <c r="S84">
        <v>42</v>
      </c>
      <c r="T84">
        <v>29</v>
      </c>
      <c r="U84">
        <v>21</v>
      </c>
      <c r="V84">
        <v>28</v>
      </c>
      <c r="W84" s="22">
        <f t="shared" ref="W81:W89" si="110">ROUND(AVERAGE(O84:V84),1)</f>
        <v>29.4</v>
      </c>
      <c r="X84" s="23" t="s">
        <v>64</v>
      </c>
      <c r="Y84" s="22">
        <f t="shared" ref="Y81:Y89" si="111">ROUND((STDEV(O84:V84)/SQRT(8)),1)</f>
        <v>2.4</v>
      </c>
      <c r="Z84" s="24" t="str">
        <f t="shared" si="107"/>
        <v>29.4 ± 2.4</v>
      </c>
      <c r="AA84" s="25" t="s">
        <v>155</v>
      </c>
      <c r="AB84">
        <v>21</v>
      </c>
      <c r="AC84">
        <v>21</v>
      </c>
      <c r="AD84">
        <v>24</v>
      </c>
      <c r="AE84">
        <v>26</v>
      </c>
      <c r="AF84">
        <v>26</v>
      </c>
      <c r="AG84">
        <v>27</v>
      </c>
      <c r="AH84">
        <v>32</v>
      </c>
      <c r="AI84">
        <v>27</v>
      </c>
      <c r="AJ84" s="22">
        <f t="shared" si="100"/>
        <v>25.5</v>
      </c>
      <c r="AK84" s="23" t="s">
        <v>64</v>
      </c>
      <c r="AL84" s="22">
        <f t="shared" si="101"/>
        <v>1.3</v>
      </c>
      <c r="AM84" s="24" t="str">
        <f t="shared" si="108"/>
        <v>25.5 ± 1.3</v>
      </c>
      <c r="AN84" s="25" t="s">
        <v>212</v>
      </c>
      <c r="AO84">
        <v>25</v>
      </c>
      <c r="AP84">
        <v>20</v>
      </c>
      <c r="AQ84">
        <v>29</v>
      </c>
      <c r="AR84">
        <v>30</v>
      </c>
      <c r="AS84">
        <v>35</v>
      </c>
      <c r="AT84">
        <v>24</v>
      </c>
      <c r="AU84">
        <v>31</v>
      </c>
      <c r="AV84">
        <v>31</v>
      </c>
      <c r="AW84" s="22">
        <f t="shared" si="102"/>
        <v>28.1</v>
      </c>
      <c r="AX84" s="23" t="s">
        <v>64</v>
      </c>
      <c r="AY84" s="22">
        <f t="shared" si="103"/>
        <v>1.7</v>
      </c>
      <c r="AZ84" s="24" t="str">
        <f t="shared" si="109"/>
        <v>28.1 ± 1.7</v>
      </c>
      <c r="BA84" s="25" t="s">
        <v>262</v>
      </c>
    </row>
    <row r="85" spans="1:53" x14ac:dyDescent="0.3">
      <c r="A85" s="17">
        <v>2</v>
      </c>
      <c r="B85">
        <v>22</v>
      </c>
      <c r="C85">
        <v>38</v>
      </c>
      <c r="D85">
        <v>32</v>
      </c>
      <c r="E85">
        <v>33</v>
      </c>
      <c r="F85">
        <v>26</v>
      </c>
      <c r="G85">
        <v>19</v>
      </c>
      <c r="H85">
        <v>21</v>
      </c>
      <c r="I85">
        <v>24</v>
      </c>
      <c r="J85" s="22">
        <f t="shared" si="98"/>
        <v>26.9</v>
      </c>
      <c r="K85" s="23" t="s">
        <v>64</v>
      </c>
      <c r="L85" s="22">
        <f t="shared" si="99"/>
        <v>2.4</v>
      </c>
      <c r="M85" s="24" t="str">
        <f t="shared" si="104"/>
        <v>26.9 ± 2.4</v>
      </c>
      <c r="N85" s="25" t="s">
        <v>117</v>
      </c>
      <c r="O85">
        <v>23</v>
      </c>
      <c r="P85">
        <v>35</v>
      </c>
      <c r="Q85">
        <v>29</v>
      </c>
      <c r="R85">
        <v>26</v>
      </c>
      <c r="S85">
        <v>40</v>
      </c>
      <c r="T85">
        <v>28</v>
      </c>
      <c r="U85">
        <v>23</v>
      </c>
      <c r="V85">
        <v>28</v>
      </c>
      <c r="W85" s="22">
        <f t="shared" si="110"/>
        <v>29</v>
      </c>
      <c r="X85" s="23" t="s">
        <v>64</v>
      </c>
      <c r="Y85" s="22">
        <f t="shared" si="111"/>
        <v>2.1</v>
      </c>
      <c r="Z85" s="24" t="str">
        <f t="shared" si="107"/>
        <v>29.0 ± 2.1</v>
      </c>
      <c r="AA85" s="25" t="s">
        <v>156</v>
      </c>
      <c r="AB85">
        <v>18</v>
      </c>
      <c r="AC85">
        <v>24</v>
      </c>
      <c r="AD85">
        <v>28</v>
      </c>
      <c r="AE85">
        <v>23</v>
      </c>
      <c r="AF85">
        <v>26</v>
      </c>
      <c r="AG85">
        <v>32</v>
      </c>
      <c r="AH85">
        <v>34</v>
      </c>
      <c r="AI85">
        <v>30</v>
      </c>
      <c r="AJ85" s="22">
        <f t="shared" si="100"/>
        <v>26.9</v>
      </c>
      <c r="AK85" s="23" t="s">
        <v>64</v>
      </c>
      <c r="AL85" s="22">
        <f t="shared" si="101"/>
        <v>1.8</v>
      </c>
      <c r="AM85" s="24" t="str">
        <f t="shared" si="108"/>
        <v>26.9 ± 1.8</v>
      </c>
      <c r="AN85" s="25" t="s">
        <v>210</v>
      </c>
      <c r="AO85">
        <v>26</v>
      </c>
      <c r="AP85">
        <v>19</v>
      </c>
      <c r="AQ85">
        <v>28</v>
      </c>
      <c r="AR85">
        <v>32</v>
      </c>
      <c r="AS85">
        <v>37</v>
      </c>
      <c r="AT85">
        <v>24</v>
      </c>
      <c r="AU85">
        <v>30</v>
      </c>
      <c r="AV85">
        <v>30</v>
      </c>
      <c r="AW85" s="22">
        <f t="shared" si="102"/>
        <v>28.3</v>
      </c>
      <c r="AX85" s="23" t="s">
        <v>64</v>
      </c>
      <c r="AY85" s="22">
        <f t="shared" si="103"/>
        <v>1.9</v>
      </c>
      <c r="AZ85" s="24" t="str">
        <f t="shared" si="109"/>
        <v>28.3 ± 1.9</v>
      </c>
      <c r="BA85" s="25" t="s">
        <v>263</v>
      </c>
    </row>
    <row r="86" spans="1:53" x14ac:dyDescent="0.3">
      <c r="A86" s="17">
        <v>2.5</v>
      </c>
      <c r="B86">
        <v>22</v>
      </c>
      <c r="C86">
        <v>49</v>
      </c>
      <c r="D86">
        <v>24</v>
      </c>
      <c r="E86">
        <v>31</v>
      </c>
      <c r="F86">
        <v>26</v>
      </c>
      <c r="G86">
        <v>19</v>
      </c>
      <c r="H86">
        <v>24</v>
      </c>
      <c r="I86">
        <v>24</v>
      </c>
      <c r="J86" s="22">
        <f t="shared" si="98"/>
        <v>27.4</v>
      </c>
      <c r="K86" s="23" t="s">
        <v>64</v>
      </c>
      <c r="L86" s="22">
        <f t="shared" si="99"/>
        <v>3.3</v>
      </c>
      <c r="M86" s="24" t="str">
        <f t="shared" si="104"/>
        <v>27.4 ± 3.3</v>
      </c>
      <c r="N86" s="25" t="s">
        <v>118</v>
      </c>
      <c r="O86">
        <v>25</v>
      </c>
      <c r="P86">
        <v>38</v>
      </c>
      <c r="Q86">
        <v>25</v>
      </c>
      <c r="R86">
        <v>40</v>
      </c>
      <c r="S86">
        <v>42</v>
      </c>
      <c r="T86">
        <v>30</v>
      </c>
      <c r="U86">
        <v>26</v>
      </c>
      <c r="V86">
        <v>25</v>
      </c>
      <c r="W86" s="22">
        <f t="shared" si="110"/>
        <v>31.4</v>
      </c>
      <c r="X86" s="23" t="s">
        <v>64</v>
      </c>
      <c r="Y86" s="22">
        <f t="shared" si="111"/>
        <v>2.6</v>
      </c>
      <c r="Z86" s="24" t="str">
        <f t="shared" si="107"/>
        <v>31.4 ± 2.6</v>
      </c>
      <c r="AA86" s="25" t="s">
        <v>157</v>
      </c>
      <c r="AB86">
        <v>22</v>
      </c>
      <c r="AC86">
        <v>22</v>
      </c>
      <c r="AD86">
        <v>28</v>
      </c>
      <c r="AE86">
        <v>21</v>
      </c>
      <c r="AF86">
        <v>19</v>
      </c>
      <c r="AG86">
        <v>43</v>
      </c>
      <c r="AH86">
        <v>36</v>
      </c>
      <c r="AI86">
        <v>32</v>
      </c>
      <c r="AJ86" s="22">
        <f t="shared" si="100"/>
        <v>27.9</v>
      </c>
      <c r="AK86" s="23" t="s">
        <v>64</v>
      </c>
      <c r="AL86" s="22">
        <f t="shared" si="101"/>
        <v>3</v>
      </c>
      <c r="AM86" s="24" t="str">
        <f t="shared" si="108"/>
        <v>27.9 ± 3.0</v>
      </c>
      <c r="AN86" s="25" t="s">
        <v>213</v>
      </c>
      <c r="AO86">
        <v>25</v>
      </c>
      <c r="AP86">
        <v>20</v>
      </c>
      <c r="AQ86">
        <v>30</v>
      </c>
      <c r="AR86">
        <v>35</v>
      </c>
      <c r="AS86">
        <v>34</v>
      </c>
      <c r="AT86">
        <v>24</v>
      </c>
      <c r="AU86">
        <v>32</v>
      </c>
      <c r="AV86">
        <v>31</v>
      </c>
      <c r="AW86" s="22">
        <f t="shared" si="102"/>
        <v>28.9</v>
      </c>
      <c r="AX86" s="23" t="s">
        <v>64</v>
      </c>
      <c r="AY86" s="22">
        <f t="shared" si="103"/>
        <v>1.9</v>
      </c>
      <c r="AZ86" s="24" t="str">
        <f t="shared" si="109"/>
        <v>28.9 ± 1.9</v>
      </c>
      <c r="BA86" s="25" t="s">
        <v>264</v>
      </c>
    </row>
    <row r="87" spans="1:53" x14ac:dyDescent="0.3">
      <c r="A87" s="17">
        <v>3</v>
      </c>
      <c r="B87">
        <v>23</v>
      </c>
      <c r="C87">
        <v>47</v>
      </c>
      <c r="D87">
        <v>24</v>
      </c>
      <c r="E87">
        <v>31</v>
      </c>
      <c r="F87">
        <v>21</v>
      </c>
      <c r="G87">
        <v>16</v>
      </c>
      <c r="H87">
        <v>24</v>
      </c>
      <c r="I87">
        <v>24</v>
      </c>
      <c r="J87" s="22">
        <f t="shared" si="98"/>
        <v>26.3</v>
      </c>
      <c r="K87" s="23" t="s">
        <v>64</v>
      </c>
      <c r="L87" s="22">
        <f t="shared" si="99"/>
        <v>3.3</v>
      </c>
      <c r="M87" s="24" t="str">
        <f t="shared" si="104"/>
        <v>26.3 ± 3.3</v>
      </c>
      <c r="N87" s="25" t="s">
        <v>119</v>
      </c>
      <c r="O87">
        <v>24</v>
      </c>
      <c r="P87">
        <v>39</v>
      </c>
      <c r="Q87">
        <v>26</v>
      </c>
      <c r="R87">
        <v>32</v>
      </c>
      <c r="S87">
        <v>62</v>
      </c>
      <c r="T87">
        <v>31</v>
      </c>
      <c r="U87">
        <v>26</v>
      </c>
      <c r="V87">
        <v>24</v>
      </c>
      <c r="W87" s="22">
        <f t="shared" si="110"/>
        <v>33</v>
      </c>
      <c r="X87" s="23" t="s">
        <v>64</v>
      </c>
      <c r="Y87" s="22">
        <f t="shared" si="111"/>
        <v>4.5</v>
      </c>
      <c r="Z87" s="24" t="str">
        <f t="shared" si="107"/>
        <v>33.0 ± 4.5</v>
      </c>
      <c r="AA87" s="25" t="s">
        <v>158</v>
      </c>
      <c r="AB87">
        <v>20</v>
      </c>
      <c r="AC87">
        <v>23</v>
      </c>
      <c r="AD87">
        <v>28</v>
      </c>
      <c r="AE87">
        <v>28</v>
      </c>
      <c r="AF87">
        <v>20</v>
      </c>
      <c r="AG87">
        <v>37</v>
      </c>
      <c r="AH87">
        <v>44</v>
      </c>
      <c r="AI87">
        <v>35</v>
      </c>
      <c r="AJ87" s="22">
        <f t="shared" si="100"/>
        <v>29.4</v>
      </c>
      <c r="AK87" s="23" t="s">
        <v>64</v>
      </c>
      <c r="AL87" s="22">
        <f t="shared" si="101"/>
        <v>3.1</v>
      </c>
      <c r="AM87" s="24" t="str">
        <f t="shared" si="108"/>
        <v>29.4 ± 3.1</v>
      </c>
      <c r="AN87" s="25" t="s">
        <v>214</v>
      </c>
      <c r="AO87">
        <v>24</v>
      </c>
      <c r="AP87">
        <v>17</v>
      </c>
      <c r="AQ87">
        <v>34</v>
      </c>
      <c r="AR87">
        <v>32</v>
      </c>
      <c r="AS87">
        <v>34</v>
      </c>
      <c r="AT87">
        <v>20</v>
      </c>
      <c r="AU87">
        <v>39</v>
      </c>
      <c r="AV87">
        <v>32</v>
      </c>
      <c r="AW87" s="22">
        <f t="shared" si="102"/>
        <v>29</v>
      </c>
      <c r="AX87" s="23" t="s">
        <v>64</v>
      </c>
      <c r="AY87" s="22">
        <f t="shared" si="103"/>
        <v>2.7</v>
      </c>
      <c r="AZ87" s="24" t="str">
        <f t="shared" si="109"/>
        <v>29.0 ± 2.7</v>
      </c>
      <c r="BA87" s="25" t="s">
        <v>265</v>
      </c>
    </row>
    <row r="88" spans="1:53" x14ac:dyDescent="0.3">
      <c r="A88" s="17">
        <v>3.5</v>
      </c>
      <c r="B88">
        <v>21</v>
      </c>
      <c r="C88">
        <v>56</v>
      </c>
      <c r="D88">
        <v>17</v>
      </c>
      <c r="E88">
        <v>30</v>
      </c>
      <c r="F88">
        <v>21</v>
      </c>
      <c r="G88">
        <v>14</v>
      </c>
      <c r="H88">
        <v>23</v>
      </c>
      <c r="I88">
        <v>20</v>
      </c>
      <c r="J88" s="22">
        <f t="shared" si="98"/>
        <v>25.3</v>
      </c>
      <c r="K88" s="23" t="s">
        <v>64</v>
      </c>
      <c r="L88" s="22">
        <f t="shared" si="99"/>
        <v>4.7</v>
      </c>
      <c r="M88" s="24" t="str">
        <f t="shared" si="104"/>
        <v>25.3 ± 4.7</v>
      </c>
      <c r="N88" s="25" t="s">
        <v>120</v>
      </c>
      <c r="O88">
        <v>27</v>
      </c>
      <c r="P88">
        <v>55</v>
      </c>
      <c r="Q88">
        <v>20</v>
      </c>
      <c r="R88">
        <v>23</v>
      </c>
      <c r="S88">
        <v>69</v>
      </c>
      <c r="T88">
        <v>28</v>
      </c>
      <c r="U88">
        <v>31</v>
      </c>
      <c r="V88">
        <v>26</v>
      </c>
      <c r="W88" s="22">
        <f t="shared" si="110"/>
        <v>34.9</v>
      </c>
      <c r="X88" s="23" t="s">
        <v>64</v>
      </c>
      <c r="Y88" s="22">
        <f t="shared" si="111"/>
        <v>6.2</v>
      </c>
      <c r="Z88" s="24" t="str">
        <f t="shared" si="107"/>
        <v>34.9 ± 6.2</v>
      </c>
      <c r="AA88" s="25" t="s">
        <v>159</v>
      </c>
      <c r="AB88">
        <v>23</v>
      </c>
      <c r="AC88">
        <v>21</v>
      </c>
      <c r="AD88">
        <v>30</v>
      </c>
      <c r="AE88">
        <v>28</v>
      </c>
      <c r="AF88">
        <v>21</v>
      </c>
      <c r="AG88">
        <v>29</v>
      </c>
      <c r="AH88">
        <v>48</v>
      </c>
      <c r="AI88">
        <v>39</v>
      </c>
      <c r="AJ88" s="22">
        <f t="shared" si="100"/>
        <v>29.9</v>
      </c>
      <c r="AK88" s="23" t="s">
        <v>64</v>
      </c>
      <c r="AL88" s="22">
        <f t="shared" si="101"/>
        <v>3.3</v>
      </c>
      <c r="AM88" s="24" t="str">
        <f t="shared" si="108"/>
        <v>29.9 ± 3.3</v>
      </c>
      <c r="AN88" s="25" t="s">
        <v>215</v>
      </c>
      <c r="AO88">
        <v>22</v>
      </c>
      <c r="AP88">
        <v>16</v>
      </c>
      <c r="AQ88">
        <v>36</v>
      </c>
      <c r="AR88">
        <v>34</v>
      </c>
      <c r="AS88">
        <v>34</v>
      </c>
      <c r="AT88">
        <v>19</v>
      </c>
      <c r="AU88">
        <v>39</v>
      </c>
      <c r="AV88">
        <v>33</v>
      </c>
      <c r="AW88" s="22">
        <f t="shared" si="102"/>
        <v>29.1</v>
      </c>
      <c r="AX88" s="23" t="s">
        <v>64</v>
      </c>
      <c r="AY88" s="22">
        <f t="shared" si="103"/>
        <v>3.1</v>
      </c>
      <c r="AZ88" s="24" t="str">
        <f t="shared" si="109"/>
        <v>29.1 ± 3.1</v>
      </c>
      <c r="BA88" s="25" t="s">
        <v>266</v>
      </c>
    </row>
    <row r="89" spans="1:53" x14ac:dyDescent="0.3">
      <c r="A89" s="17">
        <v>4</v>
      </c>
      <c r="B89">
        <v>20</v>
      </c>
      <c r="C89">
        <v>47</v>
      </c>
      <c r="D89">
        <v>22</v>
      </c>
      <c r="E89">
        <v>29</v>
      </c>
      <c r="F89">
        <v>19</v>
      </c>
      <c r="G89">
        <v>13</v>
      </c>
      <c r="H89">
        <v>21</v>
      </c>
      <c r="I89">
        <v>23</v>
      </c>
      <c r="J89" s="22">
        <f t="shared" si="98"/>
        <v>24.3</v>
      </c>
      <c r="K89" s="23" t="s">
        <v>64</v>
      </c>
      <c r="L89" s="22">
        <f t="shared" si="99"/>
        <v>3.6</v>
      </c>
      <c r="M89" s="24" t="str">
        <f t="shared" si="104"/>
        <v>24.3 ± 3.6</v>
      </c>
      <c r="N89" s="25" t="s">
        <v>121</v>
      </c>
      <c r="O89">
        <v>29</v>
      </c>
      <c r="P89">
        <v>57</v>
      </c>
      <c r="Q89">
        <v>22</v>
      </c>
      <c r="R89">
        <v>29</v>
      </c>
      <c r="S89">
        <v>57</v>
      </c>
      <c r="T89">
        <v>26</v>
      </c>
      <c r="U89">
        <v>32</v>
      </c>
      <c r="V89">
        <v>25</v>
      </c>
      <c r="W89" s="22">
        <f t="shared" si="110"/>
        <v>34.6</v>
      </c>
      <c r="X89" s="23" t="s">
        <v>64</v>
      </c>
      <c r="Y89" s="22">
        <f t="shared" si="111"/>
        <v>5</v>
      </c>
      <c r="Z89" s="24" t="str">
        <f t="shared" si="107"/>
        <v>34.6 ± 5.0</v>
      </c>
      <c r="AA89" s="25" t="s">
        <v>160</v>
      </c>
      <c r="AB89">
        <v>23</v>
      </c>
      <c r="AC89">
        <v>22</v>
      </c>
      <c r="AD89">
        <v>34</v>
      </c>
      <c r="AE89">
        <v>24</v>
      </c>
      <c r="AF89">
        <v>19</v>
      </c>
      <c r="AG89">
        <v>46</v>
      </c>
      <c r="AH89">
        <v>42</v>
      </c>
      <c r="AI89">
        <v>35</v>
      </c>
      <c r="AJ89" s="22">
        <f t="shared" si="100"/>
        <v>30.6</v>
      </c>
      <c r="AK89" s="23" t="s">
        <v>64</v>
      </c>
      <c r="AL89" s="22">
        <f t="shared" si="101"/>
        <v>3.6</v>
      </c>
      <c r="AM89" s="24" t="str">
        <f t="shared" si="108"/>
        <v>30.6 ± 3.6</v>
      </c>
      <c r="AN89" s="25" t="s">
        <v>216</v>
      </c>
      <c r="AO89">
        <v>21</v>
      </c>
      <c r="AP89">
        <v>16</v>
      </c>
      <c r="AQ89">
        <v>32</v>
      </c>
      <c r="AR89">
        <v>39</v>
      </c>
      <c r="AS89">
        <v>34</v>
      </c>
      <c r="AT89">
        <v>19</v>
      </c>
      <c r="AU89">
        <v>37</v>
      </c>
      <c r="AV89">
        <v>35</v>
      </c>
      <c r="AW89" s="22">
        <f t="shared" si="102"/>
        <v>29.1</v>
      </c>
      <c r="AX89" s="23" t="s">
        <v>64</v>
      </c>
      <c r="AY89" s="22">
        <f t="shared" si="103"/>
        <v>3.2</v>
      </c>
      <c r="AZ89" s="24" t="str">
        <f t="shared" si="109"/>
        <v>29.1 ± 3.2</v>
      </c>
      <c r="BA89" s="25" t="s">
        <v>267</v>
      </c>
    </row>
    <row r="91" spans="1:53" x14ac:dyDescent="0.3">
      <c r="U91" s="28" t="s">
        <v>274</v>
      </c>
    </row>
  </sheetData>
  <mergeCells count="4">
    <mergeCell ref="B2:I2"/>
    <mergeCell ref="O2:V2"/>
    <mergeCell ref="AB2:AI2"/>
    <mergeCell ref="AO2:AV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587499-F717-4A1E-97E4-FCAD46D34A4C}">
  <dimension ref="A1:AC90"/>
  <sheetViews>
    <sheetView tabSelected="1" workbookViewId="0">
      <pane ySplit="4" topLeftCell="A5" activePane="bottomLeft" state="frozen"/>
      <selection pane="bottomLeft" activeCell="AD10" sqref="AD10"/>
    </sheetView>
  </sheetViews>
  <sheetFormatPr defaultRowHeight="14.4" x14ac:dyDescent="0.3"/>
  <cols>
    <col min="1" max="1" width="6.77734375" style="16" customWidth="1"/>
    <col min="2" max="5" width="11.21875" style="21" bestFit="1" customWidth="1"/>
    <col min="6" max="6" width="2" customWidth="1"/>
    <col min="7" max="7" width="15.77734375" customWidth="1"/>
    <col min="8" max="17" width="13.77734375" customWidth="1"/>
    <col min="19" max="19" width="15.77734375" customWidth="1"/>
    <col min="20" max="29" width="13.77734375" customWidth="1"/>
  </cols>
  <sheetData>
    <row r="1" spans="1:29" x14ac:dyDescent="0.3">
      <c r="A1" t="s">
        <v>300</v>
      </c>
    </row>
    <row r="2" spans="1:29" ht="14.4" customHeight="1" x14ac:dyDescent="0.3">
      <c r="A2"/>
      <c r="G2" s="12" t="s">
        <v>63</v>
      </c>
      <c r="H2" s="12"/>
      <c r="I2" s="12"/>
      <c r="J2" s="12"/>
      <c r="K2" s="12"/>
      <c r="L2" s="12"/>
      <c r="M2" s="12"/>
      <c r="N2" s="12"/>
      <c r="O2" s="12"/>
      <c r="P2" s="12"/>
      <c r="Q2" s="12"/>
      <c r="S2" s="8" t="s">
        <v>297</v>
      </c>
      <c r="T2" s="8"/>
      <c r="U2" s="8"/>
      <c r="V2" s="8"/>
      <c r="W2" s="8"/>
      <c r="X2" s="8"/>
      <c r="Y2" s="8"/>
      <c r="Z2" s="8"/>
      <c r="AA2" s="8"/>
      <c r="AB2" s="8"/>
      <c r="AC2" s="8"/>
    </row>
    <row r="3" spans="1:29" x14ac:dyDescent="0.3">
      <c r="A3"/>
      <c r="B3" s="33" t="s">
        <v>298</v>
      </c>
      <c r="C3" s="33"/>
      <c r="D3" s="33"/>
      <c r="E3" s="33"/>
      <c r="G3" s="10" t="s">
        <v>62</v>
      </c>
      <c r="H3" s="13" t="s">
        <v>48</v>
      </c>
      <c r="I3" s="15" t="s">
        <v>49</v>
      </c>
      <c r="J3" s="15"/>
      <c r="K3" s="15"/>
      <c r="L3" s="15"/>
      <c r="M3" s="15"/>
      <c r="N3" s="15"/>
      <c r="O3" s="15"/>
      <c r="P3" s="15"/>
      <c r="Q3" s="15"/>
      <c r="S3" s="10" t="s">
        <v>62</v>
      </c>
      <c r="T3" s="13" t="s">
        <v>48</v>
      </c>
      <c r="U3" s="15" t="s">
        <v>49</v>
      </c>
      <c r="V3" s="15"/>
      <c r="W3" s="15"/>
      <c r="X3" s="15"/>
      <c r="Y3" s="15"/>
      <c r="Z3" s="15"/>
      <c r="AA3" s="15"/>
      <c r="AB3" s="15"/>
      <c r="AC3" s="15"/>
    </row>
    <row r="4" spans="1:29" ht="15" thickBot="1" x14ac:dyDescent="0.35">
      <c r="A4" s="16" t="s">
        <v>1</v>
      </c>
      <c r="B4" s="2" t="s">
        <v>50</v>
      </c>
      <c r="C4" s="2" t="s">
        <v>51</v>
      </c>
      <c r="D4" s="2" t="s">
        <v>52</v>
      </c>
      <c r="E4" s="5" t="s">
        <v>53</v>
      </c>
      <c r="G4" s="11"/>
      <c r="H4" s="14"/>
      <c r="I4" s="3" t="s">
        <v>0</v>
      </c>
      <c r="J4" s="4">
        <v>0.5</v>
      </c>
      <c r="K4" s="4">
        <v>1</v>
      </c>
      <c r="L4" s="4">
        <v>1.5</v>
      </c>
      <c r="M4" s="4">
        <v>2</v>
      </c>
      <c r="N4" s="4">
        <v>2.5</v>
      </c>
      <c r="O4" s="4">
        <v>3</v>
      </c>
      <c r="P4" s="4">
        <v>3.5</v>
      </c>
      <c r="Q4" s="4">
        <v>4</v>
      </c>
      <c r="S4" s="11"/>
      <c r="T4" s="14"/>
      <c r="U4" s="3" t="s">
        <v>0</v>
      </c>
      <c r="V4" s="4">
        <v>0.5</v>
      </c>
      <c r="W4" s="4">
        <v>1</v>
      </c>
      <c r="X4" s="4">
        <v>1.5</v>
      </c>
      <c r="Y4" s="4">
        <v>2</v>
      </c>
      <c r="Z4" s="4">
        <v>2.5</v>
      </c>
      <c r="AA4" s="4">
        <v>3</v>
      </c>
      <c r="AB4" s="4">
        <v>3.5</v>
      </c>
      <c r="AC4" s="4">
        <v>4</v>
      </c>
    </row>
    <row r="5" spans="1:29" ht="16.2" customHeight="1" x14ac:dyDescent="0.3">
      <c r="A5" s="17" t="s">
        <v>0</v>
      </c>
      <c r="B5" s="25" t="s">
        <v>11</v>
      </c>
      <c r="C5" s="25" t="s">
        <v>40</v>
      </c>
      <c r="D5" s="25" t="s">
        <v>12</v>
      </c>
      <c r="E5" s="25" t="s">
        <v>13</v>
      </c>
      <c r="G5" s="8" t="s">
        <v>54</v>
      </c>
      <c r="H5" s="2" t="s">
        <v>50</v>
      </c>
      <c r="I5" s="2" t="s">
        <v>11</v>
      </c>
      <c r="J5" s="2" t="s">
        <v>14</v>
      </c>
      <c r="K5" s="2" t="s">
        <v>16</v>
      </c>
      <c r="L5" s="2" t="s">
        <v>20</v>
      </c>
      <c r="M5" s="2" t="s">
        <v>24</v>
      </c>
      <c r="N5" s="2" t="s">
        <v>27</v>
      </c>
      <c r="O5" s="2" t="s">
        <v>29</v>
      </c>
      <c r="P5" s="2" t="s">
        <v>33</v>
      </c>
      <c r="Q5" s="2" t="s">
        <v>39</v>
      </c>
      <c r="S5" s="8" t="s">
        <v>54</v>
      </c>
      <c r="T5" s="2" t="s">
        <v>50</v>
      </c>
      <c r="U5" s="2" t="s">
        <v>11</v>
      </c>
      <c r="V5" s="2" t="s">
        <v>14</v>
      </c>
      <c r="W5" s="2" t="s">
        <v>16</v>
      </c>
      <c r="X5" s="2" t="s">
        <v>20</v>
      </c>
      <c r="Y5" s="2" t="s">
        <v>24</v>
      </c>
      <c r="Z5" s="2" t="s">
        <v>27</v>
      </c>
      <c r="AA5" s="2" t="s">
        <v>29</v>
      </c>
      <c r="AB5" s="6" t="s">
        <v>33</v>
      </c>
      <c r="AC5" s="2" t="s">
        <v>39</v>
      </c>
    </row>
    <row r="6" spans="1:29" ht="16.2" customHeight="1" x14ac:dyDescent="0.3">
      <c r="A6" s="17">
        <v>0.5</v>
      </c>
      <c r="B6" s="25" t="s">
        <v>14</v>
      </c>
      <c r="C6" s="25" t="s">
        <v>15</v>
      </c>
      <c r="D6" s="25" t="s">
        <v>43</v>
      </c>
      <c r="E6" s="25" t="s">
        <v>47</v>
      </c>
      <c r="G6" s="8"/>
      <c r="H6" s="2" t="s">
        <v>51</v>
      </c>
      <c r="I6" s="2" t="s">
        <v>40</v>
      </c>
      <c r="J6" s="2" t="s">
        <v>15</v>
      </c>
      <c r="K6" s="2" t="s">
        <v>17</v>
      </c>
      <c r="L6" s="2" t="s">
        <v>21</v>
      </c>
      <c r="M6" s="2" t="s">
        <v>41</v>
      </c>
      <c r="N6" s="2" t="s">
        <v>46</v>
      </c>
      <c r="O6" s="2" t="s">
        <v>30</v>
      </c>
      <c r="P6" s="2" t="s">
        <v>42</v>
      </c>
      <c r="Q6" s="2" t="s">
        <v>9</v>
      </c>
      <c r="S6" s="8"/>
      <c r="T6" s="2" t="s">
        <v>51</v>
      </c>
      <c r="U6" s="2" t="s">
        <v>40</v>
      </c>
      <c r="V6" s="6" t="s">
        <v>15</v>
      </c>
      <c r="W6" s="2" t="s">
        <v>17</v>
      </c>
      <c r="X6" s="2" t="s">
        <v>21</v>
      </c>
      <c r="Y6" s="2" t="s">
        <v>41</v>
      </c>
      <c r="Z6" s="2" t="s">
        <v>46</v>
      </c>
      <c r="AA6" s="2" t="s">
        <v>30</v>
      </c>
      <c r="AB6" s="2" t="s">
        <v>42</v>
      </c>
      <c r="AC6" s="2" t="s">
        <v>9</v>
      </c>
    </row>
    <row r="7" spans="1:29" ht="16.2" customHeight="1" x14ac:dyDescent="0.3">
      <c r="A7" s="17">
        <v>1</v>
      </c>
      <c r="B7" s="25" t="s">
        <v>16</v>
      </c>
      <c r="C7" s="25" t="s">
        <v>17</v>
      </c>
      <c r="D7" s="25" t="s">
        <v>18</v>
      </c>
      <c r="E7" s="25" t="s">
        <v>19</v>
      </c>
      <c r="G7" s="8"/>
      <c r="H7" s="2" t="s">
        <v>52</v>
      </c>
      <c r="I7" s="2" t="s">
        <v>12</v>
      </c>
      <c r="J7" s="2" t="s">
        <v>43</v>
      </c>
      <c r="K7" s="2" t="s">
        <v>18</v>
      </c>
      <c r="L7" s="2" t="s">
        <v>22</v>
      </c>
      <c r="M7" s="2" t="s">
        <v>25</v>
      </c>
      <c r="N7" s="2" t="s">
        <v>44</v>
      </c>
      <c r="O7" s="2" t="s">
        <v>31</v>
      </c>
      <c r="P7" s="2" t="s">
        <v>34</v>
      </c>
      <c r="Q7" s="2" t="s">
        <v>45</v>
      </c>
      <c r="S7" s="8"/>
      <c r="T7" s="2" t="s">
        <v>52</v>
      </c>
      <c r="U7" s="2" t="s">
        <v>12</v>
      </c>
      <c r="V7" s="34" t="s">
        <v>295</v>
      </c>
      <c r="W7" s="2" t="s">
        <v>18</v>
      </c>
      <c r="X7" s="2" t="s">
        <v>22</v>
      </c>
      <c r="Y7" s="6" t="s">
        <v>25</v>
      </c>
      <c r="Z7" s="34" t="s">
        <v>293</v>
      </c>
      <c r="AA7" s="6" t="s">
        <v>31</v>
      </c>
      <c r="AB7" s="6" t="s">
        <v>34</v>
      </c>
      <c r="AC7" s="34" t="s">
        <v>294</v>
      </c>
    </row>
    <row r="8" spans="1:29" ht="16.2" customHeight="1" x14ac:dyDescent="0.3">
      <c r="A8" s="17">
        <v>1.5</v>
      </c>
      <c r="B8" s="25" t="s">
        <v>20</v>
      </c>
      <c r="C8" s="25" t="s">
        <v>21</v>
      </c>
      <c r="D8" s="25" t="s">
        <v>22</v>
      </c>
      <c r="E8" s="25" t="s">
        <v>23</v>
      </c>
      <c r="G8" s="9"/>
      <c r="H8" s="5" t="s">
        <v>53</v>
      </c>
      <c r="I8" s="5" t="s">
        <v>13</v>
      </c>
      <c r="J8" s="5" t="s">
        <v>47</v>
      </c>
      <c r="K8" s="5" t="s">
        <v>19</v>
      </c>
      <c r="L8" s="5" t="s">
        <v>23</v>
      </c>
      <c r="M8" s="5" t="s">
        <v>26</v>
      </c>
      <c r="N8" s="5" t="s">
        <v>28</v>
      </c>
      <c r="O8" s="5" t="s">
        <v>32</v>
      </c>
      <c r="P8" s="5" t="s">
        <v>35</v>
      </c>
      <c r="Q8" s="5" t="s">
        <v>10</v>
      </c>
      <c r="S8" s="9"/>
      <c r="T8" s="5" t="s">
        <v>53</v>
      </c>
      <c r="U8" s="5" t="s">
        <v>13</v>
      </c>
      <c r="V8" s="7" t="s">
        <v>47</v>
      </c>
      <c r="W8" s="5" t="s">
        <v>19</v>
      </c>
      <c r="X8" s="5" t="s">
        <v>23</v>
      </c>
      <c r="Y8" s="5" t="s">
        <v>26</v>
      </c>
      <c r="Z8" s="5" t="s">
        <v>28</v>
      </c>
      <c r="AA8" s="5" t="s">
        <v>32</v>
      </c>
      <c r="AB8" s="5" t="s">
        <v>35</v>
      </c>
      <c r="AC8" s="5" t="s">
        <v>10</v>
      </c>
    </row>
    <row r="9" spans="1:29" ht="16.2" customHeight="1" x14ac:dyDescent="0.3">
      <c r="A9" s="17">
        <v>2</v>
      </c>
      <c r="B9" s="25" t="s">
        <v>24</v>
      </c>
      <c r="C9" s="25" t="s">
        <v>41</v>
      </c>
      <c r="D9" s="25" t="s">
        <v>25</v>
      </c>
      <c r="E9" s="25" t="s">
        <v>26</v>
      </c>
      <c r="G9" s="8" t="s">
        <v>55</v>
      </c>
      <c r="H9" s="2" t="s">
        <v>50</v>
      </c>
      <c r="I9" s="2" t="s">
        <v>66</v>
      </c>
      <c r="J9" s="2" t="s">
        <v>67</v>
      </c>
      <c r="K9" s="2" t="s">
        <v>68</v>
      </c>
      <c r="L9" s="2" t="s">
        <v>69</v>
      </c>
      <c r="M9" s="2" t="s">
        <v>70</v>
      </c>
      <c r="N9" s="2" t="s">
        <v>71</v>
      </c>
      <c r="O9" s="2" t="s">
        <v>72</v>
      </c>
      <c r="P9" s="2" t="s">
        <v>73</v>
      </c>
      <c r="Q9" s="2" t="s">
        <v>74</v>
      </c>
      <c r="S9" s="8" t="s">
        <v>55</v>
      </c>
      <c r="T9" s="2" t="s">
        <v>50</v>
      </c>
      <c r="U9" s="2" t="s">
        <v>66</v>
      </c>
      <c r="V9" s="6" t="s">
        <v>67</v>
      </c>
      <c r="W9" s="6" t="s">
        <v>68</v>
      </c>
      <c r="X9" s="6" t="s">
        <v>69</v>
      </c>
      <c r="Y9" s="6" t="s">
        <v>70</v>
      </c>
      <c r="Z9" s="6" t="s">
        <v>71</v>
      </c>
      <c r="AA9" s="6" t="s">
        <v>72</v>
      </c>
      <c r="AB9" s="6" t="s">
        <v>73</v>
      </c>
      <c r="AC9" s="6" t="s">
        <v>74</v>
      </c>
    </row>
    <row r="10" spans="1:29" ht="16.2" customHeight="1" x14ac:dyDescent="0.3">
      <c r="A10" s="17">
        <v>2.5</v>
      </c>
      <c r="B10" s="25" t="s">
        <v>27</v>
      </c>
      <c r="C10" s="25" t="s">
        <v>46</v>
      </c>
      <c r="D10" s="25" t="s">
        <v>44</v>
      </c>
      <c r="E10" s="25" t="s">
        <v>28</v>
      </c>
      <c r="G10" s="8"/>
      <c r="H10" s="2" t="s">
        <v>51</v>
      </c>
      <c r="I10" s="2" t="s">
        <v>275</v>
      </c>
      <c r="J10" s="2" t="s">
        <v>276</v>
      </c>
      <c r="K10" s="2" t="s">
        <v>277</v>
      </c>
      <c r="L10" s="2" t="s">
        <v>122</v>
      </c>
      <c r="M10" s="2" t="s">
        <v>123</v>
      </c>
      <c r="N10" s="2" t="s">
        <v>124</v>
      </c>
      <c r="O10" s="2" t="s">
        <v>125</v>
      </c>
      <c r="P10" s="2" t="s">
        <v>126</v>
      </c>
      <c r="Q10" s="2" t="s">
        <v>127</v>
      </c>
      <c r="S10" s="8"/>
      <c r="T10" s="2" t="s">
        <v>51</v>
      </c>
      <c r="U10" s="2" t="s">
        <v>275</v>
      </c>
      <c r="V10" s="6" t="s">
        <v>276</v>
      </c>
      <c r="W10" s="6" t="s">
        <v>277</v>
      </c>
      <c r="X10" s="6" t="s">
        <v>122</v>
      </c>
      <c r="Y10" s="6" t="s">
        <v>123</v>
      </c>
      <c r="Z10" s="6" t="s">
        <v>124</v>
      </c>
      <c r="AA10" s="6" t="s">
        <v>125</v>
      </c>
      <c r="AB10" s="6" t="s">
        <v>126</v>
      </c>
      <c r="AC10" s="6" t="s">
        <v>127</v>
      </c>
    </row>
    <row r="11" spans="1:29" ht="16.2" customHeight="1" x14ac:dyDescent="0.3">
      <c r="A11" s="17">
        <v>3</v>
      </c>
      <c r="B11" s="25" t="s">
        <v>29</v>
      </c>
      <c r="C11" s="25" t="s">
        <v>30</v>
      </c>
      <c r="D11" s="25" t="s">
        <v>31</v>
      </c>
      <c r="E11" s="25" t="s">
        <v>32</v>
      </c>
      <c r="G11" s="8"/>
      <c r="H11" s="2" t="s">
        <v>52</v>
      </c>
      <c r="I11" s="2" t="s">
        <v>161</v>
      </c>
      <c r="J11" s="2" t="s">
        <v>162</v>
      </c>
      <c r="K11" s="2" t="s">
        <v>163</v>
      </c>
      <c r="L11" s="2" t="s">
        <v>164</v>
      </c>
      <c r="M11" s="2" t="s">
        <v>165</v>
      </c>
      <c r="N11" s="2" t="s">
        <v>166</v>
      </c>
      <c r="O11" s="2" t="s">
        <v>167</v>
      </c>
      <c r="P11" s="2" t="s">
        <v>168</v>
      </c>
      <c r="Q11" s="2" t="s">
        <v>169</v>
      </c>
      <c r="S11" s="8"/>
      <c r="T11" s="2" t="s">
        <v>52</v>
      </c>
      <c r="U11" s="2" t="s">
        <v>161</v>
      </c>
      <c r="V11" s="6" t="s">
        <v>162</v>
      </c>
      <c r="W11" s="6" t="s">
        <v>163</v>
      </c>
      <c r="X11" s="6" t="s">
        <v>164</v>
      </c>
      <c r="Y11" s="6" t="s">
        <v>165</v>
      </c>
      <c r="Z11" s="6" t="s">
        <v>166</v>
      </c>
      <c r="AA11" s="6" t="s">
        <v>167</v>
      </c>
      <c r="AB11" s="6" t="s">
        <v>168</v>
      </c>
      <c r="AC11" s="6" t="s">
        <v>169</v>
      </c>
    </row>
    <row r="12" spans="1:29" ht="16.2" customHeight="1" x14ac:dyDescent="0.3">
      <c r="A12" s="17">
        <v>3.5</v>
      </c>
      <c r="B12" s="25" t="s">
        <v>33</v>
      </c>
      <c r="C12" s="25" t="s">
        <v>42</v>
      </c>
      <c r="D12" s="25" t="s">
        <v>34</v>
      </c>
      <c r="E12" s="25" t="s">
        <v>35</v>
      </c>
      <c r="G12" s="9"/>
      <c r="H12" s="5" t="s">
        <v>53</v>
      </c>
      <c r="I12" s="5" t="s">
        <v>217</v>
      </c>
      <c r="J12" s="5" t="s">
        <v>218</v>
      </c>
      <c r="K12" s="5" t="s">
        <v>219</v>
      </c>
      <c r="L12" s="5" t="s">
        <v>220</v>
      </c>
      <c r="M12" s="5" t="s">
        <v>221</v>
      </c>
      <c r="N12" s="5" t="s">
        <v>222</v>
      </c>
      <c r="O12" s="5" t="s">
        <v>223</v>
      </c>
      <c r="P12" s="5" t="s">
        <v>224</v>
      </c>
      <c r="Q12" s="5" t="s">
        <v>225</v>
      </c>
      <c r="S12" s="9"/>
      <c r="T12" s="5" t="s">
        <v>53</v>
      </c>
      <c r="U12" s="5" t="s">
        <v>217</v>
      </c>
      <c r="V12" s="31" t="s">
        <v>218</v>
      </c>
      <c r="W12" s="7" t="s">
        <v>219</v>
      </c>
      <c r="X12" s="7" t="s">
        <v>220</v>
      </c>
      <c r="Y12" s="7" t="s">
        <v>221</v>
      </c>
      <c r="Z12" s="7" t="s">
        <v>222</v>
      </c>
      <c r="AA12" s="7" t="s">
        <v>223</v>
      </c>
      <c r="AB12" s="7" t="s">
        <v>224</v>
      </c>
      <c r="AC12" s="7" t="s">
        <v>225</v>
      </c>
    </row>
    <row r="13" spans="1:29" ht="16.2" customHeight="1" x14ac:dyDescent="0.3">
      <c r="A13" s="17">
        <v>4</v>
      </c>
      <c r="B13" s="25" t="s">
        <v>39</v>
      </c>
      <c r="C13" s="25" t="s">
        <v>9</v>
      </c>
      <c r="D13" s="25" t="s">
        <v>45</v>
      </c>
      <c r="E13" s="25" t="s">
        <v>10</v>
      </c>
      <c r="G13" s="8" t="s">
        <v>56</v>
      </c>
      <c r="H13" s="2" t="s">
        <v>50</v>
      </c>
      <c r="I13" s="2" t="s">
        <v>75</v>
      </c>
      <c r="J13" s="2" t="s">
        <v>76</v>
      </c>
      <c r="K13" s="2" t="s">
        <v>77</v>
      </c>
      <c r="L13" s="2" t="s">
        <v>78</v>
      </c>
      <c r="M13" s="2" t="s">
        <v>79</v>
      </c>
      <c r="N13" s="2" t="s">
        <v>80</v>
      </c>
      <c r="O13" s="2" t="s">
        <v>81</v>
      </c>
      <c r="P13" s="2" t="s">
        <v>82</v>
      </c>
      <c r="Q13" s="2" t="s">
        <v>83</v>
      </c>
      <c r="S13" s="8" t="s">
        <v>56</v>
      </c>
      <c r="T13" s="2" t="s">
        <v>50</v>
      </c>
      <c r="U13" s="2" t="s">
        <v>75</v>
      </c>
      <c r="V13" s="6" t="s">
        <v>76</v>
      </c>
      <c r="W13" s="6" t="s">
        <v>77</v>
      </c>
      <c r="X13" s="6" t="s">
        <v>78</v>
      </c>
      <c r="Y13" s="6" t="s">
        <v>79</v>
      </c>
      <c r="Z13" s="6" t="s">
        <v>80</v>
      </c>
      <c r="AA13" s="6" t="s">
        <v>81</v>
      </c>
      <c r="AB13" s="6" t="s">
        <v>82</v>
      </c>
      <c r="AC13" s="6" t="s">
        <v>83</v>
      </c>
    </row>
    <row r="14" spans="1:29" ht="16.2" customHeight="1" x14ac:dyDescent="0.3">
      <c r="G14" s="8"/>
      <c r="H14" s="2" t="s">
        <v>51</v>
      </c>
      <c r="I14" s="2" t="s">
        <v>278</v>
      </c>
      <c r="J14" s="2" t="s">
        <v>279</v>
      </c>
      <c r="K14" s="2" t="s">
        <v>280</v>
      </c>
      <c r="L14" s="2" t="s">
        <v>128</v>
      </c>
      <c r="M14" s="2" t="s">
        <v>129</v>
      </c>
      <c r="N14" s="2" t="s">
        <v>130</v>
      </c>
      <c r="O14" s="2" t="s">
        <v>131</v>
      </c>
      <c r="P14" s="2" t="s">
        <v>132</v>
      </c>
      <c r="Q14" s="2" t="s">
        <v>133</v>
      </c>
      <c r="S14" s="8"/>
      <c r="T14" s="2" t="s">
        <v>51</v>
      </c>
      <c r="U14" s="2" t="s">
        <v>278</v>
      </c>
      <c r="V14" s="6" t="s">
        <v>279</v>
      </c>
      <c r="W14" s="6" t="s">
        <v>280</v>
      </c>
      <c r="X14" s="6" t="s">
        <v>128</v>
      </c>
      <c r="Y14" s="6" t="s">
        <v>129</v>
      </c>
      <c r="Z14" s="6" t="s">
        <v>130</v>
      </c>
      <c r="AA14" s="6" t="s">
        <v>131</v>
      </c>
      <c r="AB14" s="6" t="s">
        <v>132</v>
      </c>
      <c r="AC14" s="6" t="s">
        <v>133</v>
      </c>
    </row>
    <row r="15" spans="1:29" ht="16.2" customHeight="1" x14ac:dyDescent="0.3">
      <c r="A15" s="16" t="s">
        <v>2</v>
      </c>
      <c r="B15" s="2" t="s">
        <v>50</v>
      </c>
      <c r="C15" s="2" t="s">
        <v>51</v>
      </c>
      <c r="D15" s="2" t="s">
        <v>52</v>
      </c>
      <c r="E15" s="5" t="s">
        <v>53</v>
      </c>
      <c r="G15" s="8"/>
      <c r="H15" s="2" t="s">
        <v>52</v>
      </c>
      <c r="I15" s="2" t="s">
        <v>170</v>
      </c>
      <c r="J15" s="2" t="s">
        <v>171</v>
      </c>
      <c r="K15" s="2" t="s">
        <v>172</v>
      </c>
      <c r="L15" s="2" t="s">
        <v>173</v>
      </c>
      <c r="M15" s="2" t="s">
        <v>174</v>
      </c>
      <c r="N15" s="2" t="s">
        <v>175</v>
      </c>
      <c r="O15" s="2" t="s">
        <v>176</v>
      </c>
      <c r="P15" s="2" t="s">
        <v>177</v>
      </c>
      <c r="Q15" s="2" t="s">
        <v>178</v>
      </c>
      <c r="S15" s="8"/>
      <c r="T15" s="2" t="s">
        <v>52</v>
      </c>
      <c r="U15" s="2" t="s">
        <v>170</v>
      </c>
      <c r="V15" s="6" t="s">
        <v>171</v>
      </c>
      <c r="W15" s="6" t="s">
        <v>172</v>
      </c>
      <c r="X15" s="6" t="s">
        <v>173</v>
      </c>
      <c r="Y15" s="6" t="s">
        <v>174</v>
      </c>
      <c r="Z15" s="6" t="s">
        <v>175</v>
      </c>
      <c r="AA15" s="6" t="s">
        <v>176</v>
      </c>
      <c r="AB15" s="6" t="s">
        <v>177</v>
      </c>
      <c r="AC15" s="6" t="s">
        <v>178</v>
      </c>
    </row>
    <row r="16" spans="1:29" ht="16.2" customHeight="1" x14ac:dyDescent="0.3">
      <c r="A16" s="17" t="s">
        <v>0</v>
      </c>
      <c r="B16" s="25" t="s">
        <v>66</v>
      </c>
      <c r="C16" s="25" t="s">
        <v>275</v>
      </c>
      <c r="D16" s="25" t="s">
        <v>161</v>
      </c>
      <c r="E16" s="25" t="s">
        <v>217</v>
      </c>
      <c r="G16" s="9"/>
      <c r="H16" s="5" t="s">
        <v>53</v>
      </c>
      <c r="I16" s="5" t="s">
        <v>226</v>
      </c>
      <c r="J16" s="5" t="s">
        <v>227</v>
      </c>
      <c r="K16" s="5" t="s">
        <v>228</v>
      </c>
      <c r="L16" s="5" t="s">
        <v>229</v>
      </c>
      <c r="M16" s="5" t="s">
        <v>230</v>
      </c>
      <c r="N16" s="5" t="s">
        <v>231</v>
      </c>
      <c r="O16" s="5" t="s">
        <v>232</v>
      </c>
      <c r="P16" s="5" t="s">
        <v>233</v>
      </c>
      <c r="Q16" s="5" t="s">
        <v>234</v>
      </c>
      <c r="S16" s="9"/>
      <c r="T16" s="5" t="s">
        <v>53</v>
      </c>
      <c r="U16" s="5" t="s">
        <v>226</v>
      </c>
      <c r="V16" s="7" t="s">
        <v>227</v>
      </c>
      <c r="W16" s="7" t="s">
        <v>228</v>
      </c>
      <c r="X16" s="7" t="s">
        <v>229</v>
      </c>
      <c r="Y16" s="7" t="s">
        <v>230</v>
      </c>
      <c r="Z16" s="7" t="s">
        <v>231</v>
      </c>
      <c r="AA16" s="7" t="s">
        <v>232</v>
      </c>
      <c r="AB16" s="7" t="s">
        <v>233</v>
      </c>
      <c r="AC16" s="7" t="s">
        <v>234</v>
      </c>
    </row>
    <row r="17" spans="1:29" ht="16.2" customHeight="1" x14ac:dyDescent="0.3">
      <c r="A17" s="17">
        <v>0.5</v>
      </c>
      <c r="B17" s="25" t="s">
        <v>67</v>
      </c>
      <c r="C17" s="25" t="s">
        <v>276</v>
      </c>
      <c r="D17" s="25" t="s">
        <v>162</v>
      </c>
      <c r="E17" s="25" t="s">
        <v>218</v>
      </c>
      <c r="G17" s="8" t="s">
        <v>57</v>
      </c>
      <c r="H17" s="2" t="s">
        <v>50</v>
      </c>
      <c r="I17" s="2" t="s">
        <v>84</v>
      </c>
      <c r="J17" s="2" t="s">
        <v>85</v>
      </c>
      <c r="K17" s="2" t="s">
        <v>86</v>
      </c>
      <c r="L17" s="2" t="s">
        <v>87</v>
      </c>
      <c r="M17" s="2" t="s">
        <v>88</v>
      </c>
      <c r="N17" s="2" t="s">
        <v>89</v>
      </c>
      <c r="O17" s="2" t="s">
        <v>90</v>
      </c>
      <c r="P17" s="2" t="s">
        <v>91</v>
      </c>
      <c r="Q17" s="2" t="s">
        <v>92</v>
      </c>
      <c r="S17" s="8" t="s">
        <v>57</v>
      </c>
      <c r="T17" s="2" t="s">
        <v>50</v>
      </c>
      <c r="U17" s="2" t="s">
        <v>84</v>
      </c>
      <c r="V17" s="32" t="s">
        <v>85</v>
      </c>
      <c r="W17" s="6" t="s">
        <v>86</v>
      </c>
      <c r="X17" s="6" t="s">
        <v>87</v>
      </c>
      <c r="Y17" s="6" t="s">
        <v>88</v>
      </c>
      <c r="Z17" s="6" t="s">
        <v>89</v>
      </c>
      <c r="AA17" s="6" t="s">
        <v>90</v>
      </c>
      <c r="AB17" s="6" t="s">
        <v>91</v>
      </c>
      <c r="AC17" s="6" t="s">
        <v>92</v>
      </c>
    </row>
    <row r="18" spans="1:29" ht="16.2" customHeight="1" x14ac:dyDescent="0.3">
      <c r="A18" s="17">
        <v>1</v>
      </c>
      <c r="B18" s="25" t="s">
        <v>68</v>
      </c>
      <c r="C18" s="25" t="s">
        <v>277</v>
      </c>
      <c r="D18" s="25" t="s">
        <v>163</v>
      </c>
      <c r="E18" s="25" t="s">
        <v>219</v>
      </c>
      <c r="G18" s="8"/>
      <c r="H18" s="2" t="s">
        <v>51</v>
      </c>
      <c r="I18" s="2" t="s">
        <v>281</v>
      </c>
      <c r="J18" s="2" t="s">
        <v>282</v>
      </c>
      <c r="K18" s="2" t="s">
        <v>283</v>
      </c>
      <c r="L18" s="2" t="s">
        <v>134</v>
      </c>
      <c r="M18" s="2" t="s">
        <v>135</v>
      </c>
      <c r="N18" s="2" t="s">
        <v>136</v>
      </c>
      <c r="O18" s="2" t="s">
        <v>137</v>
      </c>
      <c r="P18" s="2" t="s">
        <v>138</v>
      </c>
      <c r="Q18" s="2" t="s">
        <v>139</v>
      </c>
      <c r="S18" s="8"/>
      <c r="T18" s="2" t="s">
        <v>51</v>
      </c>
      <c r="U18" s="2" t="s">
        <v>281</v>
      </c>
      <c r="V18" s="6" t="s">
        <v>282</v>
      </c>
      <c r="W18" s="6" t="s">
        <v>283</v>
      </c>
      <c r="X18" s="6" t="s">
        <v>134</v>
      </c>
      <c r="Y18" s="6" t="s">
        <v>135</v>
      </c>
      <c r="Z18" s="6" t="s">
        <v>136</v>
      </c>
      <c r="AA18" s="6" t="s">
        <v>137</v>
      </c>
      <c r="AB18" s="6" t="s">
        <v>138</v>
      </c>
      <c r="AC18" s="6" t="s">
        <v>139</v>
      </c>
    </row>
    <row r="19" spans="1:29" ht="16.2" customHeight="1" x14ac:dyDescent="0.3">
      <c r="A19" s="17">
        <v>1.5</v>
      </c>
      <c r="B19" s="25" t="s">
        <v>69</v>
      </c>
      <c r="C19" s="25" t="s">
        <v>122</v>
      </c>
      <c r="D19" s="25" t="s">
        <v>164</v>
      </c>
      <c r="E19" s="25" t="s">
        <v>220</v>
      </c>
      <c r="G19" s="8"/>
      <c r="H19" s="2" t="s">
        <v>52</v>
      </c>
      <c r="I19" s="2" t="s">
        <v>179</v>
      </c>
      <c r="J19" s="2" t="s">
        <v>180</v>
      </c>
      <c r="K19" s="2" t="s">
        <v>181</v>
      </c>
      <c r="L19" s="2" t="s">
        <v>182</v>
      </c>
      <c r="M19" s="2" t="s">
        <v>183</v>
      </c>
      <c r="N19" s="2" t="s">
        <v>184</v>
      </c>
      <c r="O19" s="2" t="s">
        <v>185</v>
      </c>
      <c r="P19" s="2" t="s">
        <v>186</v>
      </c>
      <c r="Q19" s="2" t="s">
        <v>187</v>
      </c>
      <c r="S19" s="8"/>
      <c r="T19" s="2" t="s">
        <v>52</v>
      </c>
      <c r="U19" s="2" t="s">
        <v>179</v>
      </c>
      <c r="V19" s="6" t="s">
        <v>180</v>
      </c>
      <c r="W19" s="6" t="s">
        <v>181</v>
      </c>
      <c r="X19" s="6" t="s">
        <v>182</v>
      </c>
      <c r="Y19" s="6" t="s">
        <v>183</v>
      </c>
      <c r="Z19" s="6" t="s">
        <v>184</v>
      </c>
      <c r="AA19" s="6" t="s">
        <v>185</v>
      </c>
      <c r="AB19" s="6" t="s">
        <v>186</v>
      </c>
      <c r="AC19" s="6" t="s">
        <v>187</v>
      </c>
    </row>
    <row r="20" spans="1:29" ht="16.2" customHeight="1" x14ac:dyDescent="0.3">
      <c r="A20" s="17">
        <v>2</v>
      </c>
      <c r="B20" s="25" t="s">
        <v>70</v>
      </c>
      <c r="C20" s="25" t="s">
        <v>123</v>
      </c>
      <c r="D20" s="25" t="s">
        <v>165</v>
      </c>
      <c r="E20" s="25" t="s">
        <v>221</v>
      </c>
      <c r="G20" s="9"/>
      <c r="H20" s="5" t="s">
        <v>53</v>
      </c>
      <c r="I20" s="5" t="s">
        <v>235</v>
      </c>
      <c r="J20" s="5" t="s">
        <v>236</v>
      </c>
      <c r="K20" s="5" t="s">
        <v>237</v>
      </c>
      <c r="L20" s="5" t="s">
        <v>238</v>
      </c>
      <c r="M20" s="5" t="s">
        <v>239</v>
      </c>
      <c r="N20" s="5" t="s">
        <v>240</v>
      </c>
      <c r="O20" s="5" t="s">
        <v>241</v>
      </c>
      <c r="P20" s="5" t="s">
        <v>242</v>
      </c>
      <c r="Q20" s="5" t="s">
        <v>243</v>
      </c>
      <c r="S20" s="9"/>
      <c r="T20" s="5" t="s">
        <v>53</v>
      </c>
      <c r="U20" s="5" t="s">
        <v>235</v>
      </c>
      <c r="V20" s="7" t="s">
        <v>236</v>
      </c>
      <c r="W20" s="7" t="s">
        <v>237</v>
      </c>
      <c r="X20" s="7" t="s">
        <v>238</v>
      </c>
      <c r="Y20" s="7" t="s">
        <v>239</v>
      </c>
      <c r="Z20" s="7" t="s">
        <v>240</v>
      </c>
      <c r="AA20" s="7" t="s">
        <v>241</v>
      </c>
      <c r="AB20" s="7" t="s">
        <v>242</v>
      </c>
      <c r="AC20" s="7" t="s">
        <v>243</v>
      </c>
    </row>
    <row r="21" spans="1:29" ht="16.2" customHeight="1" x14ac:dyDescent="0.3">
      <c r="A21" s="17">
        <v>2.5</v>
      </c>
      <c r="B21" s="25" t="s">
        <v>71</v>
      </c>
      <c r="C21" s="25" t="s">
        <v>124</v>
      </c>
      <c r="D21" s="25" t="s">
        <v>166</v>
      </c>
      <c r="E21" s="25" t="s">
        <v>222</v>
      </c>
      <c r="G21" s="8" t="s">
        <v>58</v>
      </c>
      <c r="H21" s="2" t="s">
        <v>50</v>
      </c>
      <c r="I21" s="2" t="s">
        <v>93</v>
      </c>
      <c r="J21" s="2" t="s">
        <v>94</v>
      </c>
      <c r="K21" s="2" t="s">
        <v>95</v>
      </c>
      <c r="L21" s="2" t="s">
        <v>96</v>
      </c>
      <c r="M21" s="2" t="s">
        <v>97</v>
      </c>
      <c r="N21" s="2" t="s">
        <v>98</v>
      </c>
      <c r="O21" s="2" t="s">
        <v>99</v>
      </c>
      <c r="P21" s="2" t="s">
        <v>100</v>
      </c>
      <c r="Q21" s="2" t="s">
        <v>101</v>
      </c>
      <c r="S21" s="8" t="s">
        <v>58</v>
      </c>
      <c r="T21" s="2" t="s">
        <v>50</v>
      </c>
      <c r="U21" s="2" t="s">
        <v>93</v>
      </c>
      <c r="V21" s="2" t="s">
        <v>94</v>
      </c>
      <c r="W21" s="2" t="s">
        <v>95</v>
      </c>
      <c r="X21" s="2" t="s">
        <v>96</v>
      </c>
      <c r="Y21" s="2" t="s">
        <v>97</v>
      </c>
      <c r="Z21" s="2" t="s">
        <v>98</v>
      </c>
      <c r="AA21" s="2" t="s">
        <v>99</v>
      </c>
      <c r="AB21" s="2" t="s">
        <v>100</v>
      </c>
      <c r="AC21" s="2" t="s">
        <v>101</v>
      </c>
    </row>
    <row r="22" spans="1:29" ht="16.2" customHeight="1" x14ac:dyDescent="0.3">
      <c r="A22" s="17">
        <v>3</v>
      </c>
      <c r="B22" s="25" t="s">
        <v>72</v>
      </c>
      <c r="C22" s="25" t="s">
        <v>125</v>
      </c>
      <c r="D22" s="25" t="s">
        <v>167</v>
      </c>
      <c r="E22" s="25" t="s">
        <v>223</v>
      </c>
      <c r="G22" s="8"/>
      <c r="H22" s="2" t="s">
        <v>51</v>
      </c>
      <c r="I22" s="2" t="s">
        <v>284</v>
      </c>
      <c r="J22" s="2" t="s">
        <v>285</v>
      </c>
      <c r="K22" s="2" t="s">
        <v>286</v>
      </c>
      <c r="L22" s="2" t="s">
        <v>140</v>
      </c>
      <c r="M22" s="2" t="s">
        <v>141</v>
      </c>
      <c r="N22" s="2" t="s">
        <v>142</v>
      </c>
      <c r="O22" s="2" t="s">
        <v>143</v>
      </c>
      <c r="P22" s="2" t="s">
        <v>144</v>
      </c>
      <c r="Q22" s="2" t="s">
        <v>145</v>
      </c>
      <c r="S22" s="8"/>
      <c r="T22" s="2" t="s">
        <v>51</v>
      </c>
      <c r="U22" s="2" t="s">
        <v>284</v>
      </c>
      <c r="V22" s="2" t="s">
        <v>285</v>
      </c>
      <c r="W22" s="2" t="s">
        <v>286</v>
      </c>
      <c r="X22" s="2" t="s">
        <v>140</v>
      </c>
      <c r="Y22" s="2" t="s">
        <v>141</v>
      </c>
      <c r="Z22" s="2" t="s">
        <v>142</v>
      </c>
      <c r="AA22" s="2" t="s">
        <v>143</v>
      </c>
      <c r="AB22" s="6" t="s">
        <v>144</v>
      </c>
      <c r="AC22" s="34" t="s">
        <v>296</v>
      </c>
    </row>
    <row r="23" spans="1:29" ht="16.2" customHeight="1" x14ac:dyDescent="0.3">
      <c r="A23" s="17">
        <v>3.5</v>
      </c>
      <c r="B23" s="25" t="s">
        <v>73</v>
      </c>
      <c r="C23" s="25" t="s">
        <v>126</v>
      </c>
      <c r="D23" s="25" t="s">
        <v>168</v>
      </c>
      <c r="E23" s="25" t="s">
        <v>224</v>
      </c>
      <c r="G23" s="8"/>
      <c r="H23" s="2" t="s">
        <v>52</v>
      </c>
      <c r="I23" s="2" t="s">
        <v>188</v>
      </c>
      <c r="J23" s="2" t="s">
        <v>189</v>
      </c>
      <c r="K23" s="2" t="s">
        <v>190</v>
      </c>
      <c r="L23" s="2" t="s">
        <v>191</v>
      </c>
      <c r="M23" s="2" t="s">
        <v>192</v>
      </c>
      <c r="N23" s="2" t="s">
        <v>193</v>
      </c>
      <c r="O23" s="2" t="s">
        <v>194</v>
      </c>
      <c r="P23" s="2" t="s">
        <v>195</v>
      </c>
      <c r="Q23" s="2" t="s">
        <v>196</v>
      </c>
      <c r="S23" s="8"/>
      <c r="T23" s="2" t="s">
        <v>52</v>
      </c>
      <c r="U23" s="2" t="s">
        <v>188</v>
      </c>
      <c r="V23" s="2" t="s">
        <v>189</v>
      </c>
      <c r="W23" s="2" t="s">
        <v>190</v>
      </c>
      <c r="X23" s="2" t="s">
        <v>191</v>
      </c>
      <c r="Y23" s="2" t="s">
        <v>192</v>
      </c>
      <c r="Z23" s="2" t="s">
        <v>193</v>
      </c>
      <c r="AA23" s="6" t="s">
        <v>194</v>
      </c>
      <c r="AB23" s="6" t="s">
        <v>195</v>
      </c>
      <c r="AC23" s="6" t="s">
        <v>196</v>
      </c>
    </row>
    <row r="24" spans="1:29" ht="16.2" customHeight="1" x14ac:dyDescent="0.3">
      <c r="A24" s="17">
        <v>4</v>
      </c>
      <c r="B24" s="25" t="s">
        <v>74</v>
      </c>
      <c r="C24" s="25" t="s">
        <v>127</v>
      </c>
      <c r="D24" s="25" t="s">
        <v>169</v>
      </c>
      <c r="E24" s="25" t="s">
        <v>225</v>
      </c>
      <c r="G24" s="9"/>
      <c r="H24" s="5" t="s">
        <v>53</v>
      </c>
      <c r="I24" s="5" t="s">
        <v>244</v>
      </c>
      <c r="J24" s="5" t="s">
        <v>191</v>
      </c>
      <c r="K24" s="5" t="s">
        <v>245</v>
      </c>
      <c r="L24" s="5" t="s">
        <v>246</v>
      </c>
      <c r="M24" s="5" t="s">
        <v>247</v>
      </c>
      <c r="N24" s="5" t="s">
        <v>248</v>
      </c>
      <c r="O24" s="5" t="s">
        <v>249</v>
      </c>
      <c r="P24" s="5" t="s">
        <v>250</v>
      </c>
      <c r="Q24" s="5" t="s">
        <v>251</v>
      </c>
      <c r="S24" s="9"/>
      <c r="T24" s="5" t="s">
        <v>53</v>
      </c>
      <c r="U24" s="5" t="s">
        <v>244</v>
      </c>
      <c r="V24" s="5" t="s">
        <v>191</v>
      </c>
      <c r="W24" s="5" t="s">
        <v>245</v>
      </c>
      <c r="X24" s="5" t="s">
        <v>246</v>
      </c>
      <c r="Y24" s="5" t="s">
        <v>247</v>
      </c>
      <c r="Z24" s="5" t="s">
        <v>248</v>
      </c>
      <c r="AA24" s="5" t="s">
        <v>249</v>
      </c>
      <c r="AB24" s="5" t="s">
        <v>250</v>
      </c>
      <c r="AC24" s="5" t="s">
        <v>251</v>
      </c>
    </row>
    <row r="25" spans="1:29" ht="16.2" customHeight="1" x14ac:dyDescent="0.3">
      <c r="G25" s="8" t="s">
        <v>59</v>
      </c>
      <c r="H25" s="2" t="s">
        <v>50</v>
      </c>
      <c r="I25" s="2" t="s">
        <v>102</v>
      </c>
      <c r="J25" s="2" t="s">
        <v>103</v>
      </c>
      <c r="K25" s="2" t="s">
        <v>104</v>
      </c>
      <c r="L25" s="2" t="s">
        <v>105</v>
      </c>
      <c r="M25" s="2" t="s">
        <v>106</v>
      </c>
      <c r="N25" s="2" t="s">
        <v>107</v>
      </c>
      <c r="O25" s="2" t="s">
        <v>108</v>
      </c>
      <c r="P25" s="2" t="s">
        <v>109</v>
      </c>
      <c r="Q25" s="2" t="s">
        <v>110</v>
      </c>
      <c r="S25" s="8" t="s">
        <v>59</v>
      </c>
      <c r="T25" s="2" t="s">
        <v>50</v>
      </c>
      <c r="U25" s="2" t="s">
        <v>102</v>
      </c>
      <c r="V25" s="2" t="s">
        <v>103</v>
      </c>
      <c r="W25" s="2" t="s">
        <v>104</v>
      </c>
      <c r="X25" s="2" t="s">
        <v>105</v>
      </c>
      <c r="Y25" s="2" t="s">
        <v>106</v>
      </c>
      <c r="Z25" s="2" t="s">
        <v>107</v>
      </c>
      <c r="AA25" s="2" t="s">
        <v>108</v>
      </c>
      <c r="AB25" s="2" t="s">
        <v>109</v>
      </c>
      <c r="AC25" s="2" t="s">
        <v>110</v>
      </c>
    </row>
    <row r="26" spans="1:29" ht="16.2" customHeight="1" x14ac:dyDescent="0.3">
      <c r="A26" s="16" t="s">
        <v>3</v>
      </c>
      <c r="B26" s="2" t="s">
        <v>50</v>
      </c>
      <c r="C26" s="2" t="s">
        <v>51</v>
      </c>
      <c r="D26" s="2" t="s">
        <v>52</v>
      </c>
      <c r="E26" s="5" t="s">
        <v>53</v>
      </c>
      <c r="G26" s="8"/>
      <c r="H26" s="2" t="s">
        <v>51</v>
      </c>
      <c r="I26" s="2" t="s">
        <v>287</v>
      </c>
      <c r="J26" s="2" t="s">
        <v>287</v>
      </c>
      <c r="K26" s="2" t="s">
        <v>288</v>
      </c>
      <c r="L26" s="2" t="s">
        <v>146</v>
      </c>
      <c r="M26" s="2" t="s">
        <v>147</v>
      </c>
      <c r="N26" s="2" t="s">
        <v>148</v>
      </c>
      <c r="O26" s="2" t="s">
        <v>149</v>
      </c>
      <c r="P26" s="2" t="s">
        <v>150</v>
      </c>
      <c r="Q26" s="2" t="s">
        <v>151</v>
      </c>
      <c r="S26" s="8"/>
      <c r="T26" s="2" t="s">
        <v>51</v>
      </c>
      <c r="U26" s="2" t="s">
        <v>287</v>
      </c>
      <c r="V26" s="2" t="s">
        <v>287</v>
      </c>
      <c r="W26" s="2" t="s">
        <v>288</v>
      </c>
      <c r="X26" s="2" t="s">
        <v>146</v>
      </c>
      <c r="Y26" s="2" t="s">
        <v>147</v>
      </c>
      <c r="Z26" s="2" t="s">
        <v>148</v>
      </c>
      <c r="AA26" s="2" t="s">
        <v>149</v>
      </c>
      <c r="AB26" s="2" t="s">
        <v>150</v>
      </c>
      <c r="AC26" s="2" t="s">
        <v>151</v>
      </c>
    </row>
    <row r="27" spans="1:29" ht="16.2" customHeight="1" x14ac:dyDescent="0.3">
      <c r="A27" s="17" t="s">
        <v>0</v>
      </c>
      <c r="B27" s="25" t="s">
        <v>75</v>
      </c>
      <c r="C27" s="25" t="s">
        <v>278</v>
      </c>
      <c r="D27" s="25" t="s">
        <v>170</v>
      </c>
      <c r="E27" s="25" t="s">
        <v>226</v>
      </c>
      <c r="G27" s="8"/>
      <c r="H27" s="2" t="s">
        <v>52</v>
      </c>
      <c r="I27" s="2" t="s">
        <v>197</v>
      </c>
      <c r="J27" s="2" t="s">
        <v>198</v>
      </c>
      <c r="K27" s="2" t="s">
        <v>199</v>
      </c>
      <c r="L27" s="2" t="s">
        <v>200</v>
      </c>
      <c r="M27" s="2" t="s">
        <v>201</v>
      </c>
      <c r="N27" s="2" t="s">
        <v>202</v>
      </c>
      <c r="O27" s="2" t="s">
        <v>203</v>
      </c>
      <c r="P27" s="2" t="s">
        <v>204</v>
      </c>
      <c r="Q27" s="2" t="s">
        <v>148</v>
      </c>
      <c r="S27" s="8"/>
      <c r="T27" s="2" t="s">
        <v>52</v>
      </c>
      <c r="U27" s="2" t="s">
        <v>197</v>
      </c>
      <c r="V27" s="2" t="s">
        <v>198</v>
      </c>
      <c r="W27" s="2" t="s">
        <v>199</v>
      </c>
      <c r="X27" s="2" t="s">
        <v>200</v>
      </c>
      <c r="Y27" s="2" t="s">
        <v>201</v>
      </c>
      <c r="Z27" s="2" t="s">
        <v>202</v>
      </c>
      <c r="AA27" s="2" t="s">
        <v>203</v>
      </c>
      <c r="AB27" s="2" t="s">
        <v>204</v>
      </c>
      <c r="AC27" s="2" t="s">
        <v>148</v>
      </c>
    </row>
    <row r="28" spans="1:29" ht="16.2" customHeight="1" x14ac:dyDescent="0.3">
      <c r="A28" s="17">
        <v>0.5</v>
      </c>
      <c r="B28" s="25" t="s">
        <v>76</v>
      </c>
      <c r="C28" s="25" t="s">
        <v>279</v>
      </c>
      <c r="D28" s="25" t="s">
        <v>171</v>
      </c>
      <c r="E28" s="25" t="s">
        <v>227</v>
      </c>
      <c r="G28" s="9"/>
      <c r="H28" s="5" t="s">
        <v>53</v>
      </c>
      <c r="I28" s="5" t="s">
        <v>148</v>
      </c>
      <c r="J28" s="5" t="s">
        <v>252</v>
      </c>
      <c r="K28" s="5" t="s">
        <v>253</v>
      </c>
      <c r="L28" s="5" t="s">
        <v>254</v>
      </c>
      <c r="M28" s="5" t="s">
        <v>255</v>
      </c>
      <c r="N28" s="5" t="s">
        <v>256</v>
      </c>
      <c r="O28" s="5" t="s">
        <v>257</v>
      </c>
      <c r="P28" s="5" t="s">
        <v>258</v>
      </c>
      <c r="Q28" s="5" t="s">
        <v>258</v>
      </c>
      <c r="S28" s="9"/>
      <c r="T28" s="5" t="s">
        <v>53</v>
      </c>
      <c r="U28" s="5" t="s">
        <v>148</v>
      </c>
      <c r="V28" s="5" t="s">
        <v>252</v>
      </c>
      <c r="W28" s="5" t="s">
        <v>253</v>
      </c>
      <c r="X28" s="5" t="s">
        <v>254</v>
      </c>
      <c r="Y28" s="5" t="s">
        <v>255</v>
      </c>
      <c r="Z28" s="5" t="s">
        <v>256</v>
      </c>
      <c r="AA28" s="5" t="s">
        <v>257</v>
      </c>
      <c r="AB28" s="5" t="s">
        <v>258</v>
      </c>
      <c r="AC28" s="5" t="s">
        <v>258</v>
      </c>
    </row>
    <row r="29" spans="1:29" ht="16.2" customHeight="1" x14ac:dyDescent="0.3">
      <c r="A29" s="17">
        <v>1</v>
      </c>
      <c r="B29" s="25" t="s">
        <v>77</v>
      </c>
      <c r="C29" s="25" t="s">
        <v>280</v>
      </c>
      <c r="D29" s="25" t="s">
        <v>172</v>
      </c>
      <c r="E29" s="25" t="s">
        <v>228</v>
      </c>
      <c r="G29" s="8" t="s">
        <v>60</v>
      </c>
      <c r="H29" s="2" t="s">
        <v>50</v>
      </c>
      <c r="I29" s="2" t="s">
        <v>65</v>
      </c>
      <c r="J29" s="2" t="s">
        <v>111</v>
      </c>
      <c r="K29" s="2" t="s">
        <v>111</v>
      </c>
      <c r="L29" s="2" t="s">
        <v>111</v>
      </c>
      <c r="M29" s="2" t="s">
        <v>111</v>
      </c>
      <c r="N29" s="2" t="s">
        <v>112</v>
      </c>
      <c r="O29" s="2" t="s">
        <v>38</v>
      </c>
      <c r="P29" s="2" t="s">
        <v>36</v>
      </c>
      <c r="Q29" s="2" t="s">
        <v>37</v>
      </c>
      <c r="S29" s="8" t="s">
        <v>60</v>
      </c>
      <c r="T29" s="2" t="s">
        <v>50</v>
      </c>
      <c r="U29" s="2" t="s">
        <v>65</v>
      </c>
      <c r="V29" s="2" t="s">
        <v>111</v>
      </c>
      <c r="W29" s="2" t="s">
        <v>111</v>
      </c>
      <c r="X29" s="2" t="s">
        <v>111</v>
      </c>
      <c r="Y29" s="2" t="s">
        <v>111</v>
      </c>
      <c r="Z29" s="2" t="s">
        <v>112</v>
      </c>
      <c r="AA29" s="2" t="s">
        <v>38</v>
      </c>
      <c r="AB29" s="2" t="s">
        <v>36</v>
      </c>
      <c r="AC29" s="2" t="s">
        <v>37</v>
      </c>
    </row>
    <row r="30" spans="1:29" ht="16.2" customHeight="1" x14ac:dyDescent="0.3">
      <c r="A30" s="17">
        <v>1.5</v>
      </c>
      <c r="B30" s="25" t="s">
        <v>78</v>
      </c>
      <c r="C30" s="25" t="s">
        <v>128</v>
      </c>
      <c r="D30" s="25" t="s">
        <v>173</v>
      </c>
      <c r="E30" s="25" t="s">
        <v>229</v>
      </c>
      <c r="G30" s="8"/>
      <c r="H30" s="2" t="s">
        <v>51</v>
      </c>
      <c r="I30" s="2" t="s">
        <v>289</v>
      </c>
      <c r="J30" s="2" t="s">
        <v>289</v>
      </c>
      <c r="K30" s="2" t="s">
        <v>289</v>
      </c>
      <c r="L30" s="2" t="s">
        <v>112</v>
      </c>
      <c r="M30" s="2" t="s">
        <v>112</v>
      </c>
      <c r="N30" s="2" t="s">
        <v>152</v>
      </c>
      <c r="O30" s="2" t="s">
        <v>153</v>
      </c>
      <c r="P30" s="2" t="s">
        <v>154</v>
      </c>
      <c r="Q30" s="2" t="s">
        <v>154</v>
      </c>
      <c r="S30" s="8"/>
      <c r="T30" s="2" t="s">
        <v>51</v>
      </c>
      <c r="U30" s="2" t="s">
        <v>289</v>
      </c>
      <c r="V30" s="2" t="s">
        <v>289</v>
      </c>
      <c r="W30" s="2" t="s">
        <v>289</v>
      </c>
      <c r="X30" s="2" t="s">
        <v>112</v>
      </c>
      <c r="Y30" s="2" t="s">
        <v>112</v>
      </c>
      <c r="Z30" s="2" t="s">
        <v>152</v>
      </c>
      <c r="AA30" s="6" t="s">
        <v>153</v>
      </c>
      <c r="AB30" s="6" t="s">
        <v>154</v>
      </c>
      <c r="AC30" s="6" t="s">
        <v>154</v>
      </c>
    </row>
    <row r="31" spans="1:29" ht="16.2" customHeight="1" x14ac:dyDescent="0.3">
      <c r="A31" s="17">
        <v>2</v>
      </c>
      <c r="B31" s="25" t="s">
        <v>79</v>
      </c>
      <c r="C31" s="25" t="s">
        <v>129</v>
      </c>
      <c r="D31" s="25" t="s">
        <v>174</v>
      </c>
      <c r="E31" s="25" t="s">
        <v>230</v>
      </c>
      <c r="G31" s="8"/>
      <c r="H31" s="2" t="s">
        <v>52</v>
      </c>
      <c r="I31" s="2" t="s">
        <v>205</v>
      </c>
      <c r="J31" s="2" t="s">
        <v>111</v>
      </c>
      <c r="K31" s="2" t="s">
        <v>111</v>
      </c>
      <c r="L31" s="2" t="s">
        <v>111</v>
      </c>
      <c r="M31" s="2" t="s">
        <v>112</v>
      </c>
      <c r="N31" s="2" t="s">
        <v>206</v>
      </c>
      <c r="O31" s="2" t="s">
        <v>207</v>
      </c>
      <c r="P31" s="2" t="s">
        <v>207</v>
      </c>
      <c r="Q31" s="2" t="s">
        <v>208</v>
      </c>
      <c r="S31" s="8"/>
      <c r="T31" s="2" t="s">
        <v>52</v>
      </c>
      <c r="U31" s="2" t="s">
        <v>205</v>
      </c>
      <c r="V31" s="2" t="s">
        <v>111</v>
      </c>
      <c r="W31" s="2" t="s">
        <v>111</v>
      </c>
      <c r="X31" s="2" t="s">
        <v>111</v>
      </c>
      <c r="Y31" s="2" t="s">
        <v>112</v>
      </c>
      <c r="Z31" s="2" t="s">
        <v>206</v>
      </c>
      <c r="AA31" s="6" t="s">
        <v>207</v>
      </c>
      <c r="AB31" s="6" t="s">
        <v>207</v>
      </c>
      <c r="AC31" s="6" t="s">
        <v>208</v>
      </c>
    </row>
    <row r="32" spans="1:29" ht="16.2" customHeight="1" x14ac:dyDescent="0.3">
      <c r="A32" s="17">
        <v>2.5</v>
      </c>
      <c r="B32" s="25" t="s">
        <v>80</v>
      </c>
      <c r="C32" s="25" t="s">
        <v>130</v>
      </c>
      <c r="D32" s="25" t="s">
        <v>175</v>
      </c>
      <c r="E32" s="25" t="s">
        <v>231</v>
      </c>
      <c r="G32" s="9"/>
      <c r="H32" s="5" t="s">
        <v>53</v>
      </c>
      <c r="I32" s="5" t="s">
        <v>111</v>
      </c>
      <c r="J32" s="5" t="s">
        <v>112</v>
      </c>
      <c r="K32" s="5" t="s">
        <v>111</v>
      </c>
      <c r="L32" s="5" t="s">
        <v>112</v>
      </c>
      <c r="M32" s="5" t="s">
        <v>112</v>
      </c>
      <c r="N32" s="5" t="s">
        <v>152</v>
      </c>
      <c r="O32" s="5" t="s">
        <v>152</v>
      </c>
      <c r="P32" s="5" t="s">
        <v>206</v>
      </c>
      <c r="Q32" s="5" t="s">
        <v>206</v>
      </c>
      <c r="S32" s="9"/>
      <c r="T32" s="5" t="s">
        <v>53</v>
      </c>
      <c r="U32" s="5" t="s">
        <v>111</v>
      </c>
      <c r="V32" s="5" t="s">
        <v>112</v>
      </c>
      <c r="W32" s="5" t="s">
        <v>111</v>
      </c>
      <c r="X32" s="5" t="s">
        <v>112</v>
      </c>
      <c r="Y32" s="5" t="s">
        <v>112</v>
      </c>
      <c r="Z32" s="5" t="s">
        <v>152</v>
      </c>
      <c r="AA32" s="5" t="s">
        <v>152</v>
      </c>
      <c r="AB32" s="5" t="s">
        <v>206</v>
      </c>
      <c r="AC32" s="5" t="s">
        <v>206</v>
      </c>
    </row>
    <row r="33" spans="1:29" ht="16.2" customHeight="1" x14ac:dyDescent="0.3">
      <c r="A33" s="17">
        <v>3</v>
      </c>
      <c r="B33" s="25" t="s">
        <v>81</v>
      </c>
      <c r="C33" s="25" t="s">
        <v>131</v>
      </c>
      <c r="D33" s="25" t="s">
        <v>176</v>
      </c>
      <c r="E33" s="25" t="s">
        <v>232</v>
      </c>
      <c r="G33" s="10" t="s">
        <v>61</v>
      </c>
      <c r="H33" s="2" t="s">
        <v>50</v>
      </c>
      <c r="I33" s="2" t="s">
        <v>113</v>
      </c>
      <c r="J33" s="2" t="s">
        <v>114</v>
      </c>
      <c r="K33" s="2" t="s">
        <v>115</v>
      </c>
      <c r="L33" s="2" t="s">
        <v>116</v>
      </c>
      <c r="M33" s="2" t="s">
        <v>117</v>
      </c>
      <c r="N33" s="2" t="s">
        <v>118</v>
      </c>
      <c r="O33" s="2" t="s">
        <v>119</v>
      </c>
      <c r="P33" s="2" t="s">
        <v>120</v>
      </c>
      <c r="Q33" s="2" t="s">
        <v>121</v>
      </c>
      <c r="S33" s="10" t="s">
        <v>61</v>
      </c>
      <c r="T33" s="2" t="s">
        <v>50</v>
      </c>
      <c r="U33" s="2" t="s">
        <v>113</v>
      </c>
      <c r="V33" s="2" t="s">
        <v>114</v>
      </c>
      <c r="W33" s="2" t="s">
        <v>115</v>
      </c>
      <c r="X33" s="2" t="s">
        <v>116</v>
      </c>
      <c r="Y33" s="2" t="s">
        <v>117</v>
      </c>
      <c r="Z33" s="2" t="s">
        <v>118</v>
      </c>
      <c r="AA33" s="2" t="s">
        <v>119</v>
      </c>
      <c r="AB33" s="2" t="s">
        <v>120</v>
      </c>
      <c r="AC33" s="2" t="s">
        <v>121</v>
      </c>
    </row>
    <row r="34" spans="1:29" ht="16.2" customHeight="1" x14ac:dyDescent="0.3">
      <c r="A34" s="17">
        <v>3.5</v>
      </c>
      <c r="B34" s="25" t="s">
        <v>82</v>
      </c>
      <c r="C34" s="25" t="s">
        <v>132</v>
      </c>
      <c r="D34" s="25" t="s">
        <v>177</v>
      </c>
      <c r="E34" s="25" t="s">
        <v>233</v>
      </c>
      <c r="G34" s="10"/>
      <c r="H34" s="2" t="s">
        <v>51</v>
      </c>
      <c r="I34" s="2" t="s">
        <v>290</v>
      </c>
      <c r="J34" s="2" t="s">
        <v>291</v>
      </c>
      <c r="K34" s="2" t="s">
        <v>292</v>
      </c>
      <c r="L34" s="2" t="s">
        <v>155</v>
      </c>
      <c r="M34" s="2" t="s">
        <v>156</v>
      </c>
      <c r="N34" s="2" t="s">
        <v>157</v>
      </c>
      <c r="O34" s="2" t="s">
        <v>158</v>
      </c>
      <c r="P34" s="2" t="s">
        <v>159</v>
      </c>
      <c r="Q34" s="2" t="s">
        <v>160</v>
      </c>
      <c r="S34" s="10"/>
      <c r="T34" s="2" t="s">
        <v>51</v>
      </c>
      <c r="U34" s="2" t="s">
        <v>290</v>
      </c>
      <c r="V34" s="2" t="s">
        <v>291</v>
      </c>
      <c r="W34" s="2" t="s">
        <v>292</v>
      </c>
      <c r="X34" s="2" t="s">
        <v>155</v>
      </c>
      <c r="Y34" s="2" t="s">
        <v>156</v>
      </c>
      <c r="Z34" s="2" t="s">
        <v>157</v>
      </c>
      <c r="AA34" s="2" t="s">
        <v>158</v>
      </c>
      <c r="AB34" s="2" t="s">
        <v>159</v>
      </c>
      <c r="AC34" s="2" t="s">
        <v>160</v>
      </c>
    </row>
    <row r="35" spans="1:29" ht="16.2" customHeight="1" x14ac:dyDescent="0.3">
      <c r="A35" s="17">
        <v>4</v>
      </c>
      <c r="B35" s="25" t="s">
        <v>83</v>
      </c>
      <c r="C35" s="25" t="s">
        <v>133</v>
      </c>
      <c r="D35" s="25" t="s">
        <v>178</v>
      </c>
      <c r="E35" s="25" t="s">
        <v>234</v>
      </c>
      <c r="G35" s="10"/>
      <c r="H35" s="2" t="s">
        <v>52</v>
      </c>
      <c r="I35" s="2" t="s">
        <v>209</v>
      </c>
      <c r="J35" s="2" t="s">
        <v>210</v>
      </c>
      <c r="K35" s="2" t="s">
        <v>211</v>
      </c>
      <c r="L35" s="2" t="s">
        <v>212</v>
      </c>
      <c r="M35" s="2" t="s">
        <v>210</v>
      </c>
      <c r="N35" s="2" t="s">
        <v>213</v>
      </c>
      <c r="O35" s="2" t="s">
        <v>214</v>
      </c>
      <c r="P35" s="2" t="s">
        <v>215</v>
      </c>
      <c r="Q35" s="2" t="s">
        <v>216</v>
      </c>
      <c r="S35" s="10"/>
      <c r="T35" s="2" t="s">
        <v>52</v>
      </c>
      <c r="U35" s="2" t="s">
        <v>209</v>
      </c>
      <c r="V35" s="2" t="s">
        <v>210</v>
      </c>
      <c r="W35" s="2" t="s">
        <v>211</v>
      </c>
      <c r="X35" s="2" t="s">
        <v>212</v>
      </c>
      <c r="Y35" s="2" t="s">
        <v>210</v>
      </c>
      <c r="Z35" s="2" t="s">
        <v>213</v>
      </c>
      <c r="AA35" s="2" t="s">
        <v>214</v>
      </c>
      <c r="AB35" s="2" t="s">
        <v>215</v>
      </c>
      <c r="AC35" s="2" t="s">
        <v>216</v>
      </c>
    </row>
    <row r="36" spans="1:29" ht="16.2" customHeight="1" x14ac:dyDescent="0.3">
      <c r="G36" s="10"/>
      <c r="H36" s="2" t="s">
        <v>53</v>
      </c>
      <c r="I36" s="2" t="s">
        <v>259</v>
      </c>
      <c r="J36" s="2" t="s">
        <v>260</v>
      </c>
      <c r="K36" s="2" t="s">
        <v>261</v>
      </c>
      <c r="L36" s="2" t="s">
        <v>262</v>
      </c>
      <c r="M36" s="2" t="s">
        <v>263</v>
      </c>
      <c r="N36" s="2" t="s">
        <v>264</v>
      </c>
      <c r="O36" s="2" t="s">
        <v>265</v>
      </c>
      <c r="P36" s="2" t="s">
        <v>266</v>
      </c>
      <c r="Q36" s="2" t="s">
        <v>267</v>
      </c>
      <c r="S36" s="10"/>
      <c r="T36" s="2" t="s">
        <v>53</v>
      </c>
      <c r="U36" s="2" t="s">
        <v>259</v>
      </c>
      <c r="V36" s="2" t="s">
        <v>260</v>
      </c>
      <c r="W36" s="2" t="s">
        <v>261</v>
      </c>
      <c r="X36" s="2" t="s">
        <v>262</v>
      </c>
      <c r="Y36" s="2" t="s">
        <v>263</v>
      </c>
      <c r="Z36" s="2" t="s">
        <v>264</v>
      </c>
      <c r="AA36" s="2" t="s">
        <v>265</v>
      </c>
      <c r="AB36" s="2" t="s">
        <v>266</v>
      </c>
      <c r="AC36" s="2" t="s">
        <v>267</v>
      </c>
    </row>
    <row r="37" spans="1:29" ht="16.2" customHeight="1" x14ac:dyDescent="0.3">
      <c r="A37" s="16" t="s">
        <v>4</v>
      </c>
      <c r="B37" s="2" t="s">
        <v>50</v>
      </c>
      <c r="C37" s="2" t="s">
        <v>51</v>
      </c>
      <c r="D37" s="2" t="s">
        <v>52</v>
      </c>
      <c r="E37" s="5" t="s">
        <v>53</v>
      </c>
    </row>
    <row r="38" spans="1:29" ht="16.2" customHeight="1" x14ac:dyDescent="0.3">
      <c r="A38" s="17" t="s">
        <v>0</v>
      </c>
      <c r="B38" s="25" t="s">
        <v>84</v>
      </c>
      <c r="C38" s="25" t="s">
        <v>281</v>
      </c>
      <c r="D38" s="25" t="s">
        <v>179</v>
      </c>
      <c r="E38" s="25" t="s">
        <v>235</v>
      </c>
    </row>
    <row r="39" spans="1:29" ht="16.2" customHeight="1" x14ac:dyDescent="0.3">
      <c r="A39" s="17">
        <v>0.5</v>
      </c>
      <c r="B39" s="25" t="s">
        <v>85</v>
      </c>
      <c r="C39" s="25" t="s">
        <v>282</v>
      </c>
      <c r="D39" s="25" t="s">
        <v>180</v>
      </c>
      <c r="E39" s="25" t="s">
        <v>236</v>
      </c>
    </row>
    <row r="40" spans="1:29" ht="16.2" customHeight="1" x14ac:dyDescent="0.3">
      <c r="A40" s="17">
        <v>1</v>
      </c>
      <c r="B40" s="25" t="s">
        <v>86</v>
      </c>
      <c r="C40" s="25" t="s">
        <v>283</v>
      </c>
      <c r="D40" s="25" t="s">
        <v>181</v>
      </c>
      <c r="E40" s="25" t="s">
        <v>237</v>
      </c>
    </row>
    <row r="41" spans="1:29" ht="16.2" customHeight="1" x14ac:dyDescent="0.3">
      <c r="A41" s="17">
        <v>1.5</v>
      </c>
      <c r="B41" s="25" t="s">
        <v>87</v>
      </c>
      <c r="C41" s="25" t="s">
        <v>134</v>
      </c>
      <c r="D41" s="25" t="s">
        <v>182</v>
      </c>
      <c r="E41" s="25" t="s">
        <v>238</v>
      </c>
    </row>
    <row r="42" spans="1:29" ht="16.2" customHeight="1" x14ac:dyDescent="0.3">
      <c r="A42" s="17">
        <v>2</v>
      </c>
      <c r="B42" s="25" t="s">
        <v>88</v>
      </c>
      <c r="C42" s="25" t="s">
        <v>135</v>
      </c>
      <c r="D42" s="25" t="s">
        <v>183</v>
      </c>
      <c r="E42" s="25" t="s">
        <v>239</v>
      </c>
    </row>
    <row r="43" spans="1:29" ht="16.2" customHeight="1" x14ac:dyDescent="0.3">
      <c r="A43" s="17">
        <v>2.5</v>
      </c>
      <c r="B43" s="25" t="s">
        <v>89</v>
      </c>
      <c r="C43" s="25" t="s">
        <v>136</v>
      </c>
      <c r="D43" s="25" t="s">
        <v>184</v>
      </c>
      <c r="E43" s="25" t="s">
        <v>240</v>
      </c>
    </row>
    <row r="44" spans="1:29" ht="16.2" customHeight="1" x14ac:dyDescent="0.3">
      <c r="A44" s="17">
        <v>3</v>
      </c>
      <c r="B44" s="25" t="s">
        <v>90</v>
      </c>
      <c r="C44" s="25" t="s">
        <v>137</v>
      </c>
      <c r="D44" s="25" t="s">
        <v>185</v>
      </c>
      <c r="E44" s="25" t="s">
        <v>241</v>
      </c>
    </row>
    <row r="45" spans="1:29" ht="16.2" customHeight="1" x14ac:dyDescent="0.3">
      <c r="A45" s="17">
        <v>3.5</v>
      </c>
      <c r="B45" s="25" t="s">
        <v>91</v>
      </c>
      <c r="C45" s="25" t="s">
        <v>138</v>
      </c>
      <c r="D45" s="25" t="s">
        <v>186</v>
      </c>
      <c r="E45" s="25" t="s">
        <v>242</v>
      </c>
    </row>
    <row r="46" spans="1:29" ht="16.2" customHeight="1" x14ac:dyDescent="0.3">
      <c r="A46" s="17">
        <v>4</v>
      </c>
      <c r="B46" s="25" t="s">
        <v>92</v>
      </c>
      <c r="C46" s="25" t="s">
        <v>139</v>
      </c>
      <c r="D46" s="25" t="s">
        <v>187</v>
      </c>
      <c r="E46" s="25" t="s">
        <v>243</v>
      </c>
    </row>
    <row r="47" spans="1:29" ht="16.2" customHeight="1" x14ac:dyDescent="0.3"/>
    <row r="48" spans="1:29" ht="16.2" customHeight="1" x14ac:dyDescent="0.3">
      <c r="A48" s="16" t="s">
        <v>6</v>
      </c>
      <c r="B48" s="2" t="s">
        <v>50</v>
      </c>
      <c r="C48" s="2" t="s">
        <v>51</v>
      </c>
      <c r="D48" s="2" t="s">
        <v>52</v>
      </c>
      <c r="E48" s="5" t="s">
        <v>53</v>
      </c>
    </row>
    <row r="49" spans="1:5" ht="16.2" customHeight="1" x14ac:dyDescent="0.3">
      <c r="A49" s="18" t="s">
        <v>0</v>
      </c>
      <c r="B49" s="25" t="s">
        <v>93</v>
      </c>
      <c r="C49" s="25" t="s">
        <v>284</v>
      </c>
      <c r="D49" s="25" t="s">
        <v>188</v>
      </c>
      <c r="E49" s="25" t="s">
        <v>244</v>
      </c>
    </row>
    <row r="50" spans="1:5" ht="16.2" customHeight="1" x14ac:dyDescent="0.3">
      <c r="A50" s="18">
        <v>0.5</v>
      </c>
      <c r="B50" s="25" t="s">
        <v>94</v>
      </c>
      <c r="C50" s="25" t="s">
        <v>285</v>
      </c>
      <c r="D50" s="25" t="s">
        <v>189</v>
      </c>
      <c r="E50" s="25" t="s">
        <v>191</v>
      </c>
    </row>
    <row r="51" spans="1:5" ht="16.2" customHeight="1" x14ac:dyDescent="0.3">
      <c r="A51" s="18">
        <v>1</v>
      </c>
      <c r="B51" s="25" t="s">
        <v>95</v>
      </c>
      <c r="C51" s="25" t="s">
        <v>286</v>
      </c>
      <c r="D51" s="25" t="s">
        <v>190</v>
      </c>
      <c r="E51" s="25" t="s">
        <v>245</v>
      </c>
    </row>
    <row r="52" spans="1:5" ht="16.2" customHeight="1" x14ac:dyDescent="0.3">
      <c r="A52" s="18">
        <v>1.5</v>
      </c>
      <c r="B52" s="25" t="s">
        <v>96</v>
      </c>
      <c r="C52" s="25" t="s">
        <v>140</v>
      </c>
      <c r="D52" s="25" t="s">
        <v>191</v>
      </c>
      <c r="E52" s="25" t="s">
        <v>246</v>
      </c>
    </row>
    <row r="53" spans="1:5" ht="16.2" customHeight="1" x14ac:dyDescent="0.3">
      <c r="A53" s="18">
        <v>2</v>
      </c>
      <c r="B53" s="25" t="s">
        <v>97</v>
      </c>
      <c r="C53" s="25" t="s">
        <v>141</v>
      </c>
      <c r="D53" s="25" t="s">
        <v>192</v>
      </c>
      <c r="E53" s="25" t="s">
        <v>247</v>
      </c>
    </row>
    <row r="54" spans="1:5" ht="16.2" customHeight="1" x14ac:dyDescent="0.3">
      <c r="A54" s="18">
        <v>2.5</v>
      </c>
      <c r="B54" s="25" t="s">
        <v>98</v>
      </c>
      <c r="C54" s="25" t="s">
        <v>142</v>
      </c>
      <c r="D54" s="25" t="s">
        <v>193</v>
      </c>
      <c r="E54" s="25" t="s">
        <v>248</v>
      </c>
    </row>
    <row r="55" spans="1:5" ht="16.2" customHeight="1" x14ac:dyDescent="0.3">
      <c r="A55" s="18">
        <v>3</v>
      </c>
      <c r="B55" s="25" t="s">
        <v>99</v>
      </c>
      <c r="C55" s="25" t="s">
        <v>143</v>
      </c>
      <c r="D55" s="25" t="s">
        <v>194</v>
      </c>
      <c r="E55" s="25" t="s">
        <v>249</v>
      </c>
    </row>
    <row r="56" spans="1:5" ht="16.2" customHeight="1" x14ac:dyDescent="0.3">
      <c r="A56" s="18">
        <v>3.5</v>
      </c>
      <c r="B56" s="25" t="s">
        <v>100</v>
      </c>
      <c r="C56" s="25" t="s">
        <v>144</v>
      </c>
      <c r="D56" s="25" t="s">
        <v>195</v>
      </c>
      <c r="E56" s="25" t="s">
        <v>250</v>
      </c>
    </row>
    <row r="57" spans="1:5" ht="16.2" customHeight="1" x14ac:dyDescent="0.3">
      <c r="A57" s="18">
        <v>4</v>
      </c>
      <c r="B57" s="25" t="s">
        <v>101</v>
      </c>
      <c r="C57" s="25" t="s">
        <v>145</v>
      </c>
      <c r="D57" s="25" t="s">
        <v>196</v>
      </c>
      <c r="E57" s="25" t="s">
        <v>251</v>
      </c>
    </row>
    <row r="58" spans="1:5" ht="16.2" customHeight="1" x14ac:dyDescent="0.3"/>
    <row r="59" spans="1:5" ht="16.2" customHeight="1" x14ac:dyDescent="0.3">
      <c r="A59" s="16" t="s">
        <v>7</v>
      </c>
      <c r="B59" s="2" t="s">
        <v>50</v>
      </c>
      <c r="C59" s="2" t="s">
        <v>51</v>
      </c>
      <c r="D59" s="2" t="s">
        <v>52</v>
      </c>
      <c r="E59" s="5" t="s">
        <v>53</v>
      </c>
    </row>
    <row r="60" spans="1:5" ht="16.2" customHeight="1" x14ac:dyDescent="0.3">
      <c r="A60" s="18" t="s">
        <v>0</v>
      </c>
      <c r="B60" s="25" t="s">
        <v>102</v>
      </c>
      <c r="C60" s="25" t="s">
        <v>287</v>
      </c>
      <c r="D60" s="25" t="s">
        <v>197</v>
      </c>
      <c r="E60" s="25" t="s">
        <v>148</v>
      </c>
    </row>
    <row r="61" spans="1:5" ht="16.2" customHeight="1" x14ac:dyDescent="0.3">
      <c r="A61" s="18">
        <v>0.5</v>
      </c>
      <c r="B61" s="25" t="s">
        <v>103</v>
      </c>
      <c r="C61" s="25" t="s">
        <v>287</v>
      </c>
      <c r="D61" s="25" t="s">
        <v>198</v>
      </c>
      <c r="E61" s="25" t="s">
        <v>252</v>
      </c>
    </row>
    <row r="62" spans="1:5" ht="16.2" customHeight="1" x14ac:dyDescent="0.3">
      <c r="A62" s="18">
        <v>1</v>
      </c>
      <c r="B62" s="25" t="s">
        <v>104</v>
      </c>
      <c r="C62" s="25" t="s">
        <v>288</v>
      </c>
      <c r="D62" s="25" t="s">
        <v>199</v>
      </c>
      <c r="E62" s="25" t="s">
        <v>253</v>
      </c>
    </row>
    <row r="63" spans="1:5" ht="16.2" customHeight="1" x14ac:dyDescent="0.3">
      <c r="A63" s="18">
        <v>1.5</v>
      </c>
      <c r="B63" s="25" t="s">
        <v>105</v>
      </c>
      <c r="C63" s="25" t="s">
        <v>146</v>
      </c>
      <c r="D63" s="25" t="s">
        <v>200</v>
      </c>
      <c r="E63" s="25" t="s">
        <v>254</v>
      </c>
    </row>
    <row r="64" spans="1:5" ht="16.2" customHeight="1" x14ac:dyDescent="0.3">
      <c r="A64" s="18">
        <v>2</v>
      </c>
      <c r="B64" s="25" t="s">
        <v>106</v>
      </c>
      <c r="C64" s="25" t="s">
        <v>147</v>
      </c>
      <c r="D64" s="25" t="s">
        <v>201</v>
      </c>
      <c r="E64" s="25" t="s">
        <v>255</v>
      </c>
    </row>
    <row r="65" spans="1:5" ht="16.2" customHeight="1" x14ac:dyDescent="0.3">
      <c r="A65" s="18">
        <v>2.5</v>
      </c>
      <c r="B65" s="25" t="s">
        <v>107</v>
      </c>
      <c r="C65" s="25" t="s">
        <v>148</v>
      </c>
      <c r="D65" s="25" t="s">
        <v>202</v>
      </c>
      <c r="E65" s="25" t="s">
        <v>256</v>
      </c>
    </row>
    <row r="66" spans="1:5" ht="16.2" customHeight="1" x14ac:dyDescent="0.3">
      <c r="A66" s="18">
        <v>3</v>
      </c>
      <c r="B66" s="25" t="s">
        <v>108</v>
      </c>
      <c r="C66" s="25" t="s">
        <v>149</v>
      </c>
      <c r="D66" s="25" t="s">
        <v>203</v>
      </c>
      <c r="E66" s="25" t="s">
        <v>257</v>
      </c>
    </row>
    <row r="67" spans="1:5" ht="16.2" customHeight="1" x14ac:dyDescent="0.3">
      <c r="A67" s="18">
        <v>3.5</v>
      </c>
      <c r="B67" s="25" t="s">
        <v>109</v>
      </c>
      <c r="C67" s="25" t="s">
        <v>150</v>
      </c>
      <c r="D67" s="25" t="s">
        <v>204</v>
      </c>
      <c r="E67" s="25" t="s">
        <v>258</v>
      </c>
    </row>
    <row r="68" spans="1:5" ht="16.2" customHeight="1" x14ac:dyDescent="0.3">
      <c r="A68" s="18">
        <v>4</v>
      </c>
      <c r="B68" s="25" t="s">
        <v>110</v>
      </c>
      <c r="C68" s="25" t="s">
        <v>151</v>
      </c>
      <c r="D68" s="25" t="s">
        <v>148</v>
      </c>
      <c r="E68" s="25" t="s">
        <v>258</v>
      </c>
    </row>
    <row r="69" spans="1:5" ht="16.2" customHeight="1" x14ac:dyDescent="0.3"/>
    <row r="70" spans="1:5" ht="16.2" customHeight="1" x14ac:dyDescent="0.3">
      <c r="A70" s="16" t="s">
        <v>8</v>
      </c>
      <c r="B70" s="2" t="s">
        <v>50</v>
      </c>
      <c r="C70" s="2" t="s">
        <v>51</v>
      </c>
      <c r="D70" s="2" t="s">
        <v>52</v>
      </c>
      <c r="E70" s="5" t="s">
        <v>53</v>
      </c>
    </row>
    <row r="71" spans="1:5" ht="16.2" customHeight="1" x14ac:dyDescent="0.3">
      <c r="A71" s="18" t="s">
        <v>0</v>
      </c>
      <c r="B71" s="25" t="s">
        <v>65</v>
      </c>
      <c r="C71" s="25" t="s">
        <v>289</v>
      </c>
      <c r="D71" s="25" t="s">
        <v>205</v>
      </c>
      <c r="E71" s="25" t="s">
        <v>111</v>
      </c>
    </row>
    <row r="72" spans="1:5" ht="16.2" customHeight="1" x14ac:dyDescent="0.3">
      <c r="A72" s="18">
        <v>0.5</v>
      </c>
      <c r="B72" s="25" t="s">
        <v>111</v>
      </c>
      <c r="C72" s="25" t="s">
        <v>289</v>
      </c>
      <c r="D72" s="25" t="s">
        <v>111</v>
      </c>
      <c r="E72" s="25" t="s">
        <v>112</v>
      </c>
    </row>
    <row r="73" spans="1:5" ht="16.2" customHeight="1" x14ac:dyDescent="0.3">
      <c r="A73" s="18">
        <v>1</v>
      </c>
      <c r="B73" s="25" t="s">
        <v>111</v>
      </c>
      <c r="C73" s="25" t="s">
        <v>289</v>
      </c>
      <c r="D73" s="25" t="s">
        <v>111</v>
      </c>
      <c r="E73" s="25" t="s">
        <v>111</v>
      </c>
    </row>
    <row r="74" spans="1:5" ht="16.2" customHeight="1" x14ac:dyDescent="0.3">
      <c r="A74" s="18">
        <v>1.5</v>
      </c>
      <c r="B74" s="25" t="s">
        <v>111</v>
      </c>
      <c r="C74" s="25" t="s">
        <v>112</v>
      </c>
      <c r="D74" s="25" t="s">
        <v>111</v>
      </c>
      <c r="E74" s="25" t="s">
        <v>112</v>
      </c>
    </row>
    <row r="75" spans="1:5" ht="16.2" customHeight="1" x14ac:dyDescent="0.3">
      <c r="A75" s="18">
        <v>2</v>
      </c>
      <c r="B75" s="25" t="s">
        <v>111</v>
      </c>
      <c r="C75" s="25" t="s">
        <v>112</v>
      </c>
      <c r="D75" s="25" t="s">
        <v>112</v>
      </c>
      <c r="E75" s="25" t="s">
        <v>112</v>
      </c>
    </row>
    <row r="76" spans="1:5" ht="16.2" customHeight="1" x14ac:dyDescent="0.3">
      <c r="A76" s="18">
        <v>2.5</v>
      </c>
      <c r="B76" s="25" t="s">
        <v>112</v>
      </c>
      <c r="C76" s="25" t="s">
        <v>152</v>
      </c>
      <c r="D76" s="25" t="s">
        <v>206</v>
      </c>
      <c r="E76" s="25" t="s">
        <v>152</v>
      </c>
    </row>
    <row r="77" spans="1:5" ht="16.2" customHeight="1" x14ac:dyDescent="0.3">
      <c r="A77" s="18">
        <v>3</v>
      </c>
      <c r="B77" s="25" t="s">
        <v>38</v>
      </c>
      <c r="C77" s="25" t="s">
        <v>153</v>
      </c>
      <c r="D77" s="25" t="s">
        <v>207</v>
      </c>
      <c r="E77" s="25" t="s">
        <v>152</v>
      </c>
    </row>
    <row r="78" spans="1:5" ht="16.2" customHeight="1" x14ac:dyDescent="0.3">
      <c r="A78" s="18">
        <v>3.5</v>
      </c>
      <c r="B78" s="25" t="s">
        <v>36</v>
      </c>
      <c r="C78" s="25" t="s">
        <v>154</v>
      </c>
      <c r="D78" s="25" t="s">
        <v>207</v>
      </c>
      <c r="E78" s="25" t="s">
        <v>206</v>
      </c>
    </row>
    <row r="79" spans="1:5" ht="16.2" customHeight="1" x14ac:dyDescent="0.3">
      <c r="A79" s="18">
        <v>4</v>
      </c>
      <c r="B79" s="25" t="s">
        <v>37</v>
      </c>
      <c r="C79" s="25" t="s">
        <v>154</v>
      </c>
      <c r="D79" s="25" t="s">
        <v>208</v>
      </c>
      <c r="E79" s="25" t="s">
        <v>206</v>
      </c>
    </row>
    <row r="80" spans="1:5" ht="16.2" customHeight="1" x14ac:dyDescent="0.3"/>
    <row r="81" spans="1:5" ht="16.2" customHeight="1" x14ac:dyDescent="0.3">
      <c r="A81" s="16" t="s">
        <v>5</v>
      </c>
      <c r="B81" s="2" t="s">
        <v>50</v>
      </c>
      <c r="C81" s="2" t="s">
        <v>51</v>
      </c>
      <c r="D81" s="2" t="s">
        <v>52</v>
      </c>
      <c r="E81" s="5" t="s">
        <v>53</v>
      </c>
    </row>
    <row r="82" spans="1:5" ht="16.2" customHeight="1" x14ac:dyDescent="0.3">
      <c r="A82" s="17" t="s">
        <v>0</v>
      </c>
      <c r="B82" s="25" t="s">
        <v>113</v>
      </c>
      <c r="C82" s="25" t="s">
        <v>290</v>
      </c>
      <c r="D82" s="25" t="s">
        <v>209</v>
      </c>
      <c r="E82" s="25" t="s">
        <v>259</v>
      </c>
    </row>
    <row r="83" spans="1:5" ht="16.2" customHeight="1" x14ac:dyDescent="0.3">
      <c r="A83" s="17">
        <v>0.5</v>
      </c>
      <c r="B83" s="25" t="s">
        <v>114</v>
      </c>
      <c r="C83" s="25" t="s">
        <v>291</v>
      </c>
      <c r="D83" s="25" t="s">
        <v>210</v>
      </c>
      <c r="E83" s="25" t="s">
        <v>260</v>
      </c>
    </row>
    <row r="84" spans="1:5" ht="16.2" customHeight="1" x14ac:dyDescent="0.3">
      <c r="A84" s="17">
        <v>1</v>
      </c>
      <c r="B84" s="25" t="s">
        <v>115</v>
      </c>
      <c r="C84" s="25" t="s">
        <v>292</v>
      </c>
      <c r="D84" s="25" t="s">
        <v>211</v>
      </c>
      <c r="E84" s="25" t="s">
        <v>261</v>
      </c>
    </row>
    <row r="85" spans="1:5" ht="16.2" customHeight="1" x14ac:dyDescent="0.3">
      <c r="A85" s="17">
        <v>1.5</v>
      </c>
      <c r="B85" s="25" t="s">
        <v>116</v>
      </c>
      <c r="C85" s="25" t="s">
        <v>155</v>
      </c>
      <c r="D85" s="25" t="s">
        <v>212</v>
      </c>
      <c r="E85" s="25" t="s">
        <v>262</v>
      </c>
    </row>
    <row r="86" spans="1:5" ht="16.2" customHeight="1" x14ac:dyDescent="0.3">
      <c r="A86" s="17">
        <v>2</v>
      </c>
      <c r="B86" s="25" t="s">
        <v>117</v>
      </c>
      <c r="C86" s="25" t="s">
        <v>156</v>
      </c>
      <c r="D86" s="25" t="s">
        <v>210</v>
      </c>
      <c r="E86" s="25" t="s">
        <v>263</v>
      </c>
    </row>
    <row r="87" spans="1:5" ht="16.2" customHeight="1" x14ac:dyDescent="0.3">
      <c r="A87" s="17">
        <v>2.5</v>
      </c>
      <c r="B87" s="25" t="s">
        <v>118</v>
      </c>
      <c r="C87" s="25" t="s">
        <v>157</v>
      </c>
      <c r="D87" s="25" t="s">
        <v>213</v>
      </c>
      <c r="E87" s="25" t="s">
        <v>264</v>
      </c>
    </row>
    <row r="88" spans="1:5" ht="16.2" customHeight="1" x14ac:dyDescent="0.3">
      <c r="A88" s="17">
        <v>3</v>
      </c>
      <c r="B88" s="25" t="s">
        <v>119</v>
      </c>
      <c r="C88" s="25" t="s">
        <v>158</v>
      </c>
      <c r="D88" s="25" t="s">
        <v>214</v>
      </c>
      <c r="E88" s="25" t="s">
        <v>265</v>
      </c>
    </row>
    <row r="89" spans="1:5" ht="16.2" customHeight="1" x14ac:dyDescent="0.3">
      <c r="A89" s="17">
        <v>3.5</v>
      </c>
      <c r="B89" s="25" t="s">
        <v>120</v>
      </c>
      <c r="C89" s="25" t="s">
        <v>159</v>
      </c>
      <c r="D89" s="25" t="s">
        <v>215</v>
      </c>
      <c r="E89" s="25" t="s">
        <v>266</v>
      </c>
    </row>
    <row r="90" spans="1:5" ht="16.2" customHeight="1" x14ac:dyDescent="0.3">
      <c r="A90" s="17">
        <v>4</v>
      </c>
      <c r="B90" s="25" t="s">
        <v>121</v>
      </c>
      <c r="C90" s="25" t="s">
        <v>160</v>
      </c>
      <c r="D90" s="25" t="s">
        <v>216</v>
      </c>
      <c r="E90" s="25" t="s">
        <v>267</v>
      </c>
    </row>
  </sheetData>
  <mergeCells count="25">
    <mergeCell ref="B3:E3"/>
    <mergeCell ref="S13:S16"/>
    <mergeCell ref="S17:S20"/>
    <mergeCell ref="S21:S24"/>
    <mergeCell ref="S25:S28"/>
    <mergeCell ref="S29:S32"/>
    <mergeCell ref="S33:S36"/>
    <mergeCell ref="S2:AC2"/>
    <mergeCell ref="S3:S4"/>
    <mergeCell ref="T3:T4"/>
    <mergeCell ref="U3:AC3"/>
    <mergeCell ref="S5:S8"/>
    <mergeCell ref="S9:S12"/>
    <mergeCell ref="G13:G16"/>
    <mergeCell ref="G17:G20"/>
    <mergeCell ref="G21:G24"/>
    <mergeCell ref="G25:G28"/>
    <mergeCell ref="G29:G32"/>
    <mergeCell ref="G33:G36"/>
    <mergeCell ref="G2:Q2"/>
    <mergeCell ref="G3:G4"/>
    <mergeCell ref="H3:H4"/>
    <mergeCell ref="I3:Q3"/>
    <mergeCell ref="G5:G8"/>
    <mergeCell ref="G9:G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Individual data</vt:lpstr>
      <vt:lpstr>Summary data for SI Table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Gavett, Stephen</dc:creator>
  <cp:lastModifiedBy>Gavett, Stephen</cp:lastModifiedBy>
  <dcterms:created xsi:type="dcterms:W3CDTF">2024-06-11T20:16:38Z</dcterms:created>
  <dcterms:modified xsi:type="dcterms:W3CDTF">2026-03-18T17:36:42Z</dcterms:modified>
</cp:coreProperties>
</file>