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sepa-my.sharepoint.com/personal/wood_joe_epa_gov/Documents/FAD USDA/New IA w APHIS/mobile carcass incin tests/SDMP SciHub/"/>
    </mc:Choice>
  </mc:AlternateContent>
  <xr:revisionPtr revIDLastSave="133" documentId="8_{E0EC888C-089B-4596-B09B-B90C5D4B722A}" xr6:coauthVersionLast="47" xr6:coauthVersionMax="47" xr10:uidLastSave="{D7DA0AC1-7A8A-476B-86E9-EED7E95A033D}"/>
  <bookViews>
    <workbookView xWindow="-110" yWindow="-110" windowWidth="19420" windowHeight="10300" tabRatio="771" xr2:uid="{3F71E768-6384-4FD9-B44D-D83C000FDA23}"/>
  </bookViews>
  <sheets>
    <sheet name="Read me first data dictionary" sheetId="10" r:id="rId1"/>
    <sheet name="emissions concentrations" sheetId="3" r:id="rId2"/>
    <sheet name="mass emissions rates" sheetId="6" r:id="rId3"/>
    <sheet name="carcass feed rates" sheetId="5" r:id="rId4"/>
  </sheets>
  <definedNames>
    <definedName name="ControlDevice1">#REF!</definedName>
    <definedName name="ControlDevice2">#REF!</definedName>
    <definedName name="Daily_Operating_Hours">#REF!</definedName>
    <definedName name="EmissionPoint1">#REF!</definedName>
    <definedName name="EmissionPoint2">#REF!</definedName>
    <definedName name="EmissionUnit1">#REF!</definedName>
    <definedName name="EmissionUnit2">#REF!</definedName>
    <definedName name="FeedMaterial">#REF!</definedName>
    <definedName name="FiringRate_Rapid1000">#REF!</definedName>
    <definedName name="FiringRate_TBAB">#REF!</definedName>
    <definedName name="_xlnm.Print_Area" localSheetId="3">'carcass feed rates'!#REF!</definedName>
    <definedName name="_xlnm.Print_Area" localSheetId="1">'emissions concentrations'!$A$1:$AB$35</definedName>
    <definedName name="RAPID1000ActualFeedRate">'carcass feed rates'!$N$15</definedName>
    <definedName name="Scenario1">#REF!</definedName>
    <definedName name="Scenario2">#REF!</definedName>
    <definedName name="Swine_Heating_Value">#REF!</definedName>
    <definedName name="TBABActualFeedRate">'carcass feed rates'!$N$23</definedName>
    <definedName name="Weekly_Operating_Days">#REF!</definedName>
    <definedName name="Yearly_Operating_Day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3" l="1"/>
  <c r="E18" i="3"/>
  <c r="E18" i="6"/>
  <c r="AB18" i="6"/>
  <c r="AA18" i="6"/>
  <c r="Z18" i="6"/>
  <c r="Y18" i="6"/>
  <c r="X18" i="6"/>
  <c r="W18" i="6"/>
  <c r="V18" i="6"/>
  <c r="U18" i="6"/>
  <c r="T18" i="6"/>
  <c r="R18" i="6"/>
  <c r="Q18" i="6"/>
  <c r="P18" i="6"/>
  <c r="O18" i="6"/>
  <c r="N18" i="6"/>
  <c r="M18" i="6"/>
  <c r="L18" i="6"/>
  <c r="K18" i="6"/>
  <c r="I18" i="6"/>
  <c r="H18" i="6"/>
  <c r="G18" i="6"/>
  <c r="F18" i="6"/>
  <c r="S18" i="6"/>
  <c r="I23" i="5"/>
  <c r="F23" i="5"/>
  <c r="C23" i="5"/>
  <c r="L12" i="5"/>
  <c r="L15" i="5" s="1"/>
  <c r="I14" i="5"/>
  <c r="I15" i="5" s="1"/>
  <c r="F13" i="5"/>
  <c r="F15" i="5" s="1"/>
  <c r="C12" i="5"/>
  <c r="C15" i="5" s="1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I35" i="6"/>
  <c r="H35" i="6"/>
  <c r="G35" i="6"/>
  <c r="F35" i="6"/>
  <c r="E35" i="6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E35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N15" i="5" l="1"/>
  <c r="N2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Wood, Joe</author>
  </authors>
  <commentList>
    <comment ref="B1" authorId="0" shapeId="0" xr:uid="{A8C1EC5B-97EE-46D5-B434-5ABCAD316CA5}">
      <text>
        <r>
          <rPr>
            <b/>
            <sz val="9"/>
            <color indexed="81"/>
            <rFont val="Tahoma"/>
            <charset val="1"/>
          </rPr>
          <t>Wood, Joe:</t>
        </r>
        <r>
          <rPr>
            <sz val="9"/>
            <color indexed="81"/>
            <rFont val="Tahoma"/>
            <charset val="1"/>
          </rPr>
          <t xml:space="preserve">
sampling runs were typically for an hour, but depended on the pollutant.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Wood, Joe</author>
  </authors>
  <commentList>
    <comment ref="N14" authorId="0" shapeId="0" xr:uid="{7236B787-8DEE-4B0F-BAAD-DB3ABFDD6C56}">
      <text>
        <r>
          <rPr>
            <b/>
            <sz val="9"/>
            <color indexed="81"/>
            <rFont val="Tahoma"/>
            <family val="2"/>
          </rPr>
          <t>Wood, Joe:</t>
        </r>
        <r>
          <rPr>
            <sz val="9"/>
            <color indexed="81"/>
            <rFont val="Tahoma"/>
            <family val="2"/>
          </rPr>
          <t xml:space="preserve">
average for the 4 days of testing</t>
        </r>
      </text>
    </comment>
    <comment ref="C15" authorId="0" shapeId="0" xr:uid="{281E7727-2840-4B1E-A309-469A5D7AF323}">
      <text>
        <r>
          <rPr>
            <b/>
            <sz val="9"/>
            <color indexed="81"/>
            <rFont val="Tahoma"/>
            <family val="2"/>
          </rPr>
          <t>Wood, Joe:</t>
        </r>
        <r>
          <rPr>
            <sz val="9"/>
            <color indexed="81"/>
            <rFont val="Tahoma"/>
            <family val="2"/>
          </rPr>
          <t xml:space="preserve">
average feed rate calculated by dividing the total mass fed for that day by the time between the first and last feeding</t>
        </r>
      </text>
    </comment>
    <comment ref="N22" authorId="0" shapeId="0" xr:uid="{99490421-54F8-469D-B425-B89A7AAC9672}">
      <text>
        <r>
          <rPr>
            <b/>
            <sz val="9"/>
            <color indexed="81"/>
            <rFont val="Tahoma"/>
            <family val="2"/>
          </rPr>
          <t>Wood, Joe:</t>
        </r>
        <r>
          <rPr>
            <sz val="9"/>
            <color indexed="81"/>
            <rFont val="Tahoma"/>
            <family val="2"/>
          </rPr>
          <t xml:space="preserve">
average for the 3 days of testing</t>
        </r>
      </text>
    </comment>
    <comment ref="B23" authorId="0" shapeId="0" xr:uid="{8262DA74-7C9F-4CEA-9DD6-5D5C5191E5AD}">
      <text>
        <r>
          <rPr>
            <b/>
            <sz val="9"/>
            <color indexed="81"/>
            <rFont val="Tahoma"/>
            <charset val="1"/>
          </rPr>
          <t>Wood, Joe:</t>
        </r>
        <r>
          <rPr>
            <sz val="9"/>
            <color indexed="81"/>
            <rFont val="Tahoma"/>
            <charset val="1"/>
          </rPr>
          <t xml:space="preserve">
average feed rate is calculated by dividing the mass fed by the total run time (10 or 12 hours)</t>
        </r>
      </text>
    </comment>
  </commentList>
</comments>
</file>

<file path=xl/sharedStrings.xml><?xml version="1.0" encoding="utf-8"?>
<sst xmlns="http://schemas.openxmlformats.org/spreadsheetml/2006/main" count="303" uniqueCount="133">
  <si>
    <t>Incinerator Type</t>
  </si>
  <si>
    <t>Run</t>
  </si>
  <si>
    <t>Date</t>
  </si>
  <si>
    <t>Run Time</t>
  </si>
  <si>
    <t>Filterable PM (mg/dscm @ 7% O2)</t>
  </si>
  <si>
    <t>Condensable PM (mg/dscm @ 7% O2)</t>
  </si>
  <si>
    <t>Total PM (mg/dscm @ 7% O2)</t>
  </si>
  <si>
    <t>HCl (ppmv @ 7% O2)</t>
  </si>
  <si>
    <t>Cl2 (ppmv @ 7% O2)</t>
  </si>
  <si>
    <t>Opacity (6 - min avg)</t>
  </si>
  <si>
    <t>SO2 (ppmv @ 7% O2)</t>
  </si>
  <si>
    <t>NOx (ppmv @ 7% O2)</t>
  </si>
  <si>
    <t>CO (ppmv @ 7% O2)</t>
  </si>
  <si>
    <t>THC (ppmv @ 7% O2)</t>
  </si>
  <si>
    <t>Dioxins/Furans (ng/dscm TEQ @ 7% O2)</t>
  </si>
  <si>
    <t>Antimony (mg/dscm @ 7% O2)</t>
  </si>
  <si>
    <t>Arsenic (mg/dscm @ 7% O2)</t>
  </si>
  <si>
    <t>Barium (mg/dscm @ 7% O2)</t>
  </si>
  <si>
    <t>Beryllium (mg/dscm @ 7% O2)</t>
  </si>
  <si>
    <t>Cadmium (mg/dscm @ 7% O2)</t>
  </si>
  <si>
    <t>Chromium (mg/dscm @ 7% O2)</t>
  </si>
  <si>
    <t>Cobalt (mg/dscm @ 7% O2)</t>
  </si>
  <si>
    <t>Lead (mg/dscm @ 7% O2)</t>
  </si>
  <si>
    <t>Manganese (mg/dscm @ 7% O2)</t>
  </si>
  <si>
    <t>Nickel (mg/dscm @ 7% O2)</t>
  </si>
  <si>
    <t>Selenium (mg/dscm @ 7% O2)</t>
  </si>
  <si>
    <t>Silver (mg/dscm @ 7% O2)</t>
  </si>
  <si>
    <t>Mercury (mg/dscm @ 7% O2)</t>
  </si>
  <si>
    <t>RAPID 1000</t>
  </si>
  <si>
    <t>Run 1</t>
  </si>
  <si>
    <t>14:45-15:45</t>
  </si>
  <si>
    <t>Run 2</t>
  </si>
  <si>
    <t>17:05-18:05</t>
  </si>
  <si>
    <t>Run 3</t>
  </si>
  <si>
    <t>08:45-09:45</t>
  </si>
  <si>
    <t>11:05-12:25</t>
  </si>
  <si>
    <t>13:49-14:48</t>
  </si>
  <si>
    <t>14:20-15:19</t>
  </si>
  <si>
    <t>Run 1 (C1)</t>
  </si>
  <si>
    <t>11:05-15:49</t>
  </si>
  <si>
    <t>Run 2 (C2)</t>
  </si>
  <si>
    <r>
      <t>14:20-16:20</t>
    </r>
    <r>
      <rPr>
        <b/>
        <vertAlign val="superscript"/>
        <sz val="10"/>
        <color rgb="FF000000"/>
        <rFont val="Times New Roman"/>
        <family val="1"/>
      </rPr>
      <t>2</t>
    </r>
  </si>
  <si>
    <t>Run 3 (C2)</t>
  </si>
  <si>
    <t>08:37-12:51</t>
  </si>
  <si>
    <t>12:29-14:49</t>
  </si>
  <si>
    <t>15:20-18:14</t>
  </si>
  <si>
    <t>08:37-10:37</t>
  </si>
  <si>
    <t>Run 6</t>
  </si>
  <si>
    <t>10:52-12:51</t>
  </si>
  <si>
    <t>Run 7</t>
  </si>
  <si>
    <t>14:45-15:44</t>
  </si>
  <si>
    <t>Run 8</t>
  </si>
  <si>
    <t>17:05-18:04</t>
  </si>
  <si>
    <t>Run 10</t>
  </si>
  <si>
    <t>08:45-09:44</t>
  </si>
  <si>
    <t>RAPID 1000 Average:</t>
  </si>
  <si>
    <t>TB-AB</t>
  </si>
  <si>
    <t>10:35-11:35</t>
  </si>
  <si>
    <t>12:17-13:17</t>
  </si>
  <si>
    <t>Run 4</t>
  </si>
  <si>
    <t>13:55-14:55</t>
  </si>
  <si>
    <t>Run 5</t>
  </si>
  <si>
    <t>09:58-11:57</t>
  </si>
  <si>
    <t>11:58-13:57</t>
  </si>
  <si>
    <t>14:44-16:43</t>
  </si>
  <si>
    <t>16:44-18:43</t>
  </si>
  <si>
    <t>08:41-10:40</t>
  </si>
  <si>
    <t>Run 11</t>
  </si>
  <si>
    <t>10:41-12:40</t>
  </si>
  <si>
    <t>09:58-14:09</t>
  </si>
  <si>
    <t>14:44-18:59</t>
  </si>
  <si>
    <t>08:41-13:05</t>
  </si>
  <si>
    <t>09:58-11:58</t>
  </si>
  <si>
    <t>14:44-16:44</t>
  </si>
  <si>
    <t>08:41-10:41</t>
  </si>
  <si>
    <t>TB-AB Average:</t>
  </si>
  <si>
    <t>Based on MDL</t>
  </si>
  <si>
    <t>Filterable PM lb/hr</t>
  </si>
  <si>
    <t>Condensable PM lb/hr</t>
  </si>
  <si>
    <t>Total PM lb/hr</t>
  </si>
  <si>
    <t>HCl lb/hr</t>
  </si>
  <si>
    <t>Cl2 lb/hr</t>
  </si>
  <si>
    <t>SO2 lb/hr</t>
  </si>
  <si>
    <t>NOx lb/hr</t>
  </si>
  <si>
    <t>CO lb/hr</t>
  </si>
  <si>
    <t>THC lb/hr</t>
  </si>
  <si>
    <t xml:space="preserve">Dioxins/Furans lb/hr TEQ </t>
  </si>
  <si>
    <t>Antimony lb/hr</t>
  </si>
  <si>
    <t>Arsenic lb/hr</t>
  </si>
  <si>
    <t>Barium lb/hr</t>
  </si>
  <si>
    <t>Beryllium lb/hr</t>
  </si>
  <si>
    <t>Cadmium lb/hr</t>
  </si>
  <si>
    <t>Chromium lb/hr</t>
  </si>
  <si>
    <t>Cobalt lb/hr</t>
  </si>
  <si>
    <t>Lead lb/hr</t>
  </si>
  <si>
    <t>Manganese lb/hr</t>
  </si>
  <si>
    <t>Nickel lb/hr</t>
  </si>
  <si>
    <t>Selenium lb/hr</t>
  </si>
  <si>
    <t>Silver lb/hr</t>
  </si>
  <si>
    <t>Mercury lb/hr</t>
  </si>
  <si>
    <t>NA</t>
  </si>
  <si>
    <t>data</t>
  </si>
  <si>
    <t>Rapid 1000</t>
  </si>
  <si>
    <t>total</t>
  </si>
  <si>
    <t>overall average</t>
  </si>
  <si>
    <t>avg feed rate lb/hr</t>
  </si>
  <si>
    <t>run time (hr)</t>
  </si>
  <si>
    <t>lb/hr</t>
  </si>
  <si>
    <t>14:20-16:20</t>
  </si>
  <si>
    <t>RAPID 1000 is the large incinerator</t>
  </si>
  <si>
    <t xml:space="preserve">TB-AB is the small incinerator </t>
  </si>
  <si>
    <t>mg/dscm = milligram per dry standard cubic meter</t>
  </si>
  <si>
    <t>ppmv=parts per million by volume</t>
  </si>
  <si>
    <t>referenced to 7% O2 (oxygen)= this is done to ensure that pollutant concentrations are not lowered artificially by dilution air</t>
  </si>
  <si>
    <t>NOTES</t>
  </si>
  <si>
    <t>PM=particulate matter</t>
  </si>
  <si>
    <t>HCl=hydrogen chloride</t>
  </si>
  <si>
    <t>Cl2= chlorine</t>
  </si>
  <si>
    <t>SO2=sulfur dioxide</t>
  </si>
  <si>
    <t>NOx= nitrogen oxides</t>
  </si>
  <si>
    <t>ng = nanogram</t>
  </si>
  <si>
    <t>dioxin/furan =polychlorinated dibenzo-p-dioxins, polychlorinated dibenzofurans</t>
  </si>
  <si>
    <t>TEQ= toxic equivalents</t>
  </si>
  <si>
    <t>MDL= method detection limit</t>
  </si>
  <si>
    <t>time carcasses were fed</t>
  </si>
  <si>
    <t>time fed</t>
  </si>
  <si>
    <t xml:space="preserve">Mass fed </t>
  </si>
  <si>
    <t>total mass fed</t>
  </si>
  <si>
    <t>see also notes for particular cells that have a red triangle in the upper right corner</t>
  </si>
  <si>
    <t xml:space="preserve">Note: TB-AB fed just one time in morning. </t>
  </si>
  <si>
    <t xml:space="preserve">mass fed </t>
  </si>
  <si>
    <t>mass fed</t>
  </si>
  <si>
    <t>all carcass feed rates in pounds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</si>
</sst>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E+00"/>
    <numFmt numFmtId="166" formatCode="0.000"/>
    <numFmt numFmtId="167" formatCode="[$-F400]h:mm:ss\ AM/PM"/>
    <numFmt numFmtId="168" formatCode="h:mm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0"/>
      <color rgb="FF000000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textRotation="90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164" fontId="1" fillId="0" borderId="1" xfId="0" applyNumberFormat="1" applyFont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 vertical="center" textRotation="90" wrapText="1"/>
    </xf>
    <xf numFmtId="165" fontId="1" fillId="0" borderId="1" xfId="0" applyNumberFormat="1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11" fontId="0" fillId="0" borderId="2" xfId="0" applyNumberFormat="1" applyBorder="1" applyAlignment="1">
      <alignment horizontal="center"/>
    </xf>
    <xf numFmtId="0" fontId="0" fillId="0" borderId="2" xfId="0" applyFill="1" applyBorder="1" applyAlignment="1">
      <alignment horizontal="center"/>
    </xf>
    <xf numFmtId="14" fontId="0" fillId="0" borderId="2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166" fontId="0" fillId="0" borderId="3" xfId="0" applyNumberFormat="1" applyBorder="1" applyAlignment="1">
      <alignment horizontal="center"/>
    </xf>
    <xf numFmtId="167" fontId="0" fillId="0" borderId="0" xfId="0" applyNumberFormat="1"/>
    <xf numFmtId="168" fontId="0" fillId="0" borderId="0" xfId="0" applyNumberFormat="1"/>
    <xf numFmtId="0" fontId="1" fillId="0" borderId="0" xfId="0" applyFont="1" applyAlignment="1">
      <alignment wrapText="1"/>
    </xf>
    <xf numFmtId="1" fontId="1" fillId="0" borderId="0" xfId="0" applyNumberFormat="1" applyFont="1"/>
    <xf numFmtId="164" fontId="0" fillId="0" borderId="0" xfId="0" applyNumberFormat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164" fontId="0" fillId="3" borderId="0" xfId="0" applyNumberFormat="1" applyFill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0" fontId="0" fillId="0" borderId="0" xfId="0" applyFill="1"/>
    <xf numFmtId="0" fontId="0" fillId="0" borderId="3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6" fontId="0" fillId="0" borderId="2" xfId="0" applyNumberFormat="1" applyFill="1" applyBorder="1" applyAlignment="1">
      <alignment horizontal="center"/>
    </xf>
    <xf numFmtId="1" fontId="1" fillId="2" borderId="0" xfId="0" applyNumberFormat="1" applyFont="1" applyFill="1"/>
    <xf numFmtId="2" fontId="0" fillId="0" borderId="2" xfId="0" applyNumberForma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left"/>
    </xf>
    <xf numFmtId="0" fontId="5" fillId="0" borderId="0" xfId="0" applyFont="1"/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Fill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1" fontId="1" fillId="0" borderId="0" xfId="0" applyNumberFormat="1" applyFont="1" applyAlignment="1">
      <alignment horizontal="center"/>
    </xf>
    <xf numFmtId="1" fontId="1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A43EF-E979-431E-A067-030AF71C11C0}">
  <sheetPr>
    <tabColor rgb="FF92D050"/>
  </sheetPr>
  <dimension ref="A1:A17"/>
  <sheetViews>
    <sheetView tabSelected="1" workbookViewId="0">
      <selection activeCell="L15" sqref="L15"/>
    </sheetView>
  </sheetViews>
  <sheetFormatPr defaultRowHeight="14.5" x14ac:dyDescent="0.35"/>
  <sheetData>
    <row r="1" spans="1:1" x14ac:dyDescent="0.35">
      <c r="A1" s="1" t="s">
        <v>114</v>
      </c>
    </row>
    <row r="2" spans="1:1" x14ac:dyDescent="0.35">
      <c r="A2" t="s">
        <v>109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120</v>
      </c>
    </row>
    <row r="6" spans="1:1" x14ac:dyDescent="0.35">
      <c r="A6" t="s">
        <v>112</v>
      </c>
    </row>
    <row r="7" spans="1:1" x14ac:dyDescent="0.35">
      <c r="A7" t="s">
        <v>113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121</v>
      </c>
    </row>
    <row r="14" spans="1:1" x14ac:dyDescent="0.35">
      <c r="A14" t="s">
        <v>122</v>
      </c>
    </row>
    <row r="15" spans="1:1" x14ac:dyDescent="0.35">
      <c r="A15" t="s">
        <v>123</v>
      </c>
    </row>
    <row r="17" spans="1:1" x14ac:dyDescent="0.35">
      <c r="A17" t="s">
        <v>128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A35AC-D308-41BB-BF20-CF4D0C132D13}">
  <sheetPr codeName="Sheet2">
    <tabColor rgb="FF92D050"/>
    <pageSetUpPr fitToPage="1"/>
  </sheetPr>
  <dimension ref="A1:AB38"/>
  <sheetViews>
    <sheetView zoomScaleNormal="100" workbookViewId="0">
      <pane ySplit="1" topLeftCell="A8" activePane="bottomLeft" state="frozen"/>
      <selection pane="bottomLeft" activeCell="E1" sqref="E1"/>
    </sheetView>
  </sheetViews>
  <sheetFormatPr defaultRowHeight="14.5" x14ac:dyDescent="0.35"/>
  <cols>
    <col min="1" max="1" width="18.54296875" bestFit="1" customWidth="1"/>
    <col min="2" max="3" width="9.453125" style="3" bestFit="1" customWidth="1"/>
    <col min="4" max="4" width="11.1796875" style="3" bestFit="1" customWidth="1"/>
    <col min="5" max="7" width="6" style="4" bestFit="1" customWidth="1"/>
    <col min="8" max="8" width="4.453125" style="4" bestFit="1" customWidth="1"/>
    <col min="9" max="9" width="4.453125" style="5" bestFit="1" customWidth="1"/>
    <col min="10" max="10" width="3.453125" style="4" bestFit="1" customWidth="1"/>
    <col min="11" max="12" width="5.453125" style="4" bestFit="1" customWidth="1"/>
    <col min="13" max="13" width="7.453125" style="4" bestFit="1" customWidth="1"/>
    <col min="14" max="14" width="4.453125" style="4" bestFit="1" customWidth="1"/>
    <col min="15" max="15" width="6" style="5" bestFit="1" customWidth="1"/>
    <col min="16" max="28" width="8" style="6" bestFit="1" customWidth="1"/>
  </cols>
  <sheetData>
    <row r="1" spans="1:28" s="2" customFormat="1" ht="123" customHeight="1" x14ac:dyDescent="0.35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9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</row>
    <row r="2" spans="1:28" x14ac:dyDescent="0.35">
      <c r="A2" s="11" t="s">
        <v>28</v>
      </c>
      <c r="B2" s="11" t="s">
        <v>29</v>
      </c>
      <c r="C2" s="12">
        <v>45428</v>
      </c>
      <c r="D2" s="11" t="s">
        <v>30</v>
      </c>
      <c r="E2" s="13">
        <v>111.5</v>
      </c>
      <c r="F2" s="13">
        <v>9.5</v>
      </c>
      <c r="G2" s="13">
        <v>121</v>
      </c>
      <c r="H2" s="13">
        <v>13.41</v>
      </c>
      <c r="I2" s="14">
        <v>0.11</v>
      </c>
      <c r="J2" s="13">
        <v>2.7</v>
      </c>
      <c r="K2" s="13">
        <v>77.739999999999995</v>
      </c>
      <c r="L2" s="13">
        <v>338.87</v>
      </c>
      <c r="M2" s="13">
        <v>0</v>
      </c>
      <c r="N2" s="13">
        <v>0.7</v>
      </c>
      <c r="O2" s="14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x14ac:dyDescent="0.35">
      <c r="A3" s="11" t="s">
        <v>28</v>
      </c>
      <c r="B3" s="11" t="s">
        <v>31</v>
      </c>
      <c r="C3" s="12">
        <v>45428</v>
      </c>
      <c r="D3" s="11" t="s">
        <v>32</v>
      </c>
      <c r="E3" s="13">
        <v>159</v>
      </c>
      <c r="F3" s="13">
        <v>5.8</v>
      </c>
      <c r="G3" s="13">
        <v>164.9</v>
      </c>
      <c r="H3" s="13">
        <v>60.5</v>
      </c>
      <c r="I3" s="14">
        <v>0.18</v>
      </c>
      <c r="J3" s="13">
        <v>4.2</v>
      </c>
      <c r="K3" s="13">
        <v>63.54</v>
      </c>
      <c r="L3" s="13">
        <v>167.91</v>
      </c>
      <c r="M3" s="13">
        <v>1.38</v>
      </c>
      <c r="N3" s="13">
        <v>0.53</v>
      </c>
      <c r="O3" s="14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</row>
    <row r="4" spans="1:28" x14ac:dyDescent="0.35">
      <c r="A4" s="11" t="s">
        <v>28</v>
      </c>
      <c r="B4" s="11" t="s">
        <v>33</v>
      </c>
      <c r="C4" s="12">
        <v>45429</v>
      </c>
      <c r="D4" s="11" t="s">
        <v>34</v>
      </c>
      <c r="E4" s="13">
        <v>138.5</v>
      </c>
      <c r="F4" s="13">
        <v>6.1</v>
      </c>
      <c r="G4" s="13">
        <v>144.6</v>
      </c>
      <c r="H4" s="13">
        <v>32.64</v>
      </c>
      <c r="I4" s="14">
        <v>0.1</v>
      </c>
      <c r="J4" s="13">
        <v>3.5</v>
      </c>
      <c r="K4" s="13">
        <v>75.27</v>
      </c>
      <c r="L4" s="13">
        <v>217.42</v>
      </c>
      <c r="M4" s="13">
        <v>14.82</v>
      </c>
      <c r="N4" s="13">
        <v>4.2</v>
      </c>
      <c r="O4" s="14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 spans="1:28" x14ac:dyDescent="0.35">
      <c r="A5" s="11" t="s">
        <v>28</v>
      </c>
      <c r="B5" s="11" t="s">
        <v>29</v>
      </c>
      <c r="C5" s="12">
        <v>45426</v>
      </c>
      <c r="D5" t="s">
        <v>35</v>
      </c>
      <c r="E5" s="13"/>
      <c r="F5" s="13"/>
      <c r="G5" s="13"/>
      <c r="H5" s="13"/>
      <c r="I5" s="14"/>
      <c r="J5" s="13"/>
      <c r="K5" s="13">
        <v>80.86</v>
      </c>
      <c r="L5" s="13">
        <v>292.10000000000002</v>
      </c>
      <c r="M5" s="13">
        <v>0.19</v>
      </c>
      <c r="N5" s="13">
        <v>1.06</v>
      </c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</row>
    <row r="6" spans="1:28" x14ac:dyDescent="0.35">
      <c r="A6" s="11" t="s">
        <v>28</v>
      </c>
      <c r="B6" s="11" t="s">
        <v>31</v>
      </c>
      <c r="C6" s="12">
        <v>45426</v>
      </c>
      <c r="D6" t="s">
        <v>36</v>
      </c>
      <c r="E6" s="13"/>
      <c r="F6" s="13"/>
      <c r="G6" s="13"/>
      <c r="H6" s="13"/>
      <c r="I6" s="14"/>
      <c r="J6" s="13"/>
      <c r="K6" s="13">
        <v>41.05</v>
      </c>
      <c r="L6" s="13">
        <v>153.97</v>
      </c>
      <c r="M6" s="13">
        <v>0.05</v>
      </c>
      <c r="N6" s="13">
        <v>1.56</v>
      </c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x14ac:dyDescent="0.35">
      <c r="A7" s="11" t="s">
        <v>28</v>
      </c>
      <c r="B7" s="11" t="s">
        <v>33</v>
      </c>
      <c r="C7" s="12">
        <v>45427</v>
      </c>
      <c r="D7" t="s">
        <v>37</v>
      </c>
      <c r="E7" s="13"/>
      <c r="F7" s="13"/>
      <c r="G7" s="13"/>
      <c r="H7" s="13"/>
      <c r="I7" s="14"/>
      <c r="J7" s="13"/>
      <c r="K7" s="13">
        <v>125.68</v>
      </c>
      <c r="L7" s="13">
        <v>287.51</v>
      </c>
      <c r="M7" s="56">
        <v>304.37</v>
      </c>
      <c r="N7" s="56">
        <v>12.65</v>
      </c>
      <c r="O7" s="54"/>
      <c r="P7" s="48"/>
      <c r="Q7" s="48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x14ac:dyDescent="0.35">
      <c r="A8" s="11" t="s">
        <v>28</v>
      </c>
      <c r="B8" s="11" t="s">
        <v>38</v>
      </c>
      <c r="C8" s="12">
        <v>45426</v>
      </c>
      <c r="D8" s="11" t="s">
        <v>39</v>
      </c>
      <c r="E8" s="13"/>
      <c r="F8" s="13"/>
      <c r="G8" s="13"/>
      <c r="H8" s="13"/>
      <c r="I8" s="14"/>
      <c r="J8" s="13"/>
      <c r="K8" s="13"/>
      <c r="L8" s="13"/>
      <c r="M8" s="56"/>
      <c r="N8" s="56"/>
      <c r="O8" s="54">
        <v>1.2999999999999999E-2</v>
      </c>
      <c r="P8" s="48"/>
      <c r="Q8" s="48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5.5" x14ac:dyDescent="0.35">
      <c r="A9" s="11" t="s">
        <v>28</v>
      </c>
      <c r="B9" s="11" t="s">
        <v>40</v>
      </c>
      <c r="C9" s="12">
        <v>45427</v>
      </c>
      <c r="D9" s="11" t="s">
        <v>108</v>
      </c>
      <c r="E9" s="13"/>
      <c r="F9" s="13"/>
      <c r="G9" s="13"/>
      <c r="H9" s="13"/>
      <c r="I9" s="14"/>
      <c r="J9" s="13"/>
      <c r="K9" s="13"/>
      <c r="L9" s="13"/>
      <c r="M9" s="56"/>
      <c r="N9" s="56"/>
      <c r="O9" s="54">
        <v>2.9000000000000001E-2</v>
      </c>
      <c r="P9" s="48"/>
      <c r="Q9" s="48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x14ac:dyDescent="0.35">
      <c r="A10" s="11" t="s">
        <v>28</v>
      </c>
      <c r="B10" s="11" t="s">
        <v>42</v>
      </c>
      <c r="C10" s="12">
        <v>45428</v>
      </c>
      <c r="D10" s="11" t="s">
        <v>43</v>
      </c>
      <c r="E10" s="13"/>
      <c r="F10" s="13"/>
      <c r="G10" s="13"/>
      <c r="H10" s="13"/>
      <c r="I10" s="14"/>
      <c r="J10" s="13"/>
      <c r="K10" s="13"/>
      <c r="L10" s="13"/>
      <c r="M10" s="56"/>
      <c r="N10" s="56"/>
      <c r="O10" s="54">
        <v>3.2000000000000001E-2</v>
      </c>
      <c r="P10" s="48"/>
      <c r="Q10" s="48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x14ac:dyDescent="0.35">
      <c r="A11" s="11" t="s">
        <v>28</v>
      </c>
      <c r="B11" s="11" t="s">
        <v>38</v>
      </c>
      <c r="C11" s="12">
        <v>45426</v>
      </c>
      <c r="D11" s="11" t="s">
        <v>44</v>
      </c>
      <c r="E11" s="13"/>
      <c r="F11" s="13"/>
      <c r="G11" s="13"/>
      <c r="H11" s="13"/>
      <c r="I11" s="14"/>
      <c r="J11" s="13"/>
      <c r="K11" s="13"/>
      <c r="L11" s="13"/>
      <c r="M11" s="56"/>
      <c r="N11" s="56"/>
      <c r="O11" s="54"/>
      <c r="P11" s="48">
        <v>1.7999999999999999E-2</v>
      </c>
      <c r="Q11" s="48">
        <v>3.7000000000000002E-3</v>
      </c>
      <c r="R11" s="15">
        <v>9.1000000000000004E-3</v>
      </c>
      <c r="S11" s="49">
        <v>7.2999999999999996E-4</v>
      </c>
      <c r="T11" s="15">
        <v>7.6999999999999996E-4</v>
      </c>
      <c r="U11" s="15">
        <v>0.13</v>
      </c>
      <c r="V11" s="15">
        <v>7.0000000000000001E-3</v>
      </c>
      <c r="W11" s="15">
        <v>7.3999999999999996E-2</v>
      </c>
      <c r="X11" s="15">
        <v>9.4E-2</v>
      </c>
      <c r="Y11" s="15">
        <v>0.21</v>
      </c>
      <c r="Z11" s="15">
        <v>1.2999999999999999E-2</v>
      </c>
      <c r="AA11" s="15">
        <v>2.5999999999999999E-2</v>
      </c>
      <c r="AB11" s="15">
        <v>2.3999999999999998E-3</v>
      </c>
    </row>
    <row r="12" spans="1:28" x14ac:dyDescent="0.35">
      <c r="A12" s="11" t="s">
        <v>28</v>
      </c>
      <c r="B12" s="11" t="s">
        <v>40</v>
      </c>
      <c r="C12" s="12">
        <v>45427</v>
      </c>
      <c r="D12" s="11" t="s">
        <v>45</v>
      </c>
      <c r="E12" s="13"/>
      <c r="F12" s="13"/>
      <c r="G12" s="13"/>
      <c r="H12" s="13"/>
      <c r="I12" s="14"/>
      <c r="J12" s="13"/>
      <c r="K12" s="13"/>
      <c r="L12" s="13"/>
      <c r="M12" s="56"/>
      <c r="N12" s="56"/>
      <c r="O12" s="54"/>
      <c r="P12" s="48">
        <v>1.4E-3</v>
      </c>
      <c r="Q12" s="48">
        <v>3.2000000000000002E-3</v>
      </c>
      <c r="R12" s="15">
        <v>4.5999999999999999E-3</v>
      </c>
      <c r="S12" s="49">
        <v>5.1999999999999995E-4</v>
      </c>
      <c r="T12" s="15">
        <v>3.4000000000000002E-4</v>
      </c>
      <c r="U12" s="15">
        <v>5.8999999999999997E-2</v>
      </c>
      <c r="V12" s="15">
        <v>2.3E-3</v>
      </c>
      <c r="W12" s="15">
        <v>4.2999999999999997E-2</v>
      </c>
      <c r="X12" s="15">
        <v>6.7000000000000004E-2</v>
      </c>
      <c r="Y12" s="15">
        <v>0.14000000000000001</v>
      </c>
      <c r="Z12" s="15">
        <v>1.7000000000000001E-2</v>
      </c>
      <c r="AA12" s="15">
        <v>8.0999999999999996E-3</v>
      </c>
      <c r="AB12" s="15">
        <v>6.2E-4</v>
      </c>
    </row>
    <row r="13" spans="1:28" x14ac:dyDescent="0.35">
      <c r="A13" s="11" t="s">
        <v>28</v>
      </c>
      <c r="B13" s="11" t="s">
        <v>42</v>
      </c>
      <c r="C13" s="12">
        <v>45428</v>
      </c>
      <c r="D13" s="11" t="s">
        <v>46</v>
      </c>
      <c r="E13" s="13"/>
      <c r="F13" s="13"/>
      <c r="G13" s="13"/>
      <c r="H13" s="13"/>
      <c r="I13" s="14"/>
      <c r="J13" s="13"/>
      <c r="K13" s="56">
        <v>116.73</v>
      </c>
      <c r="L13" s="56">
        <v>247.39</v>
      </c>
      <c r="M13" s="56">
        <v>21.02</v>
      </c>
      <c r="N13" s="56">
        <v>6.06</v>
      </c>
      <c r="O13" s="54"/>
      <c r="P13" s="48">
        <v>2.5000000000000001E-3</v>
      </c>
      <c r="Q13" s="48">
        <v>3.5000000000000001E-3</v>
      </c>
      <c r="R13" s="15">
        <v>3.5999999999999999E-3</v>
      </c>
      <c r="S13" s="49">
        <v>5.2999999999999998E-4</v>
      </c>
      <c r="T13" s="15">
        <v>4.4999999999999999E-4</v>
      </c>
      <c r="U13" s="15">
        <v>0.16</v>
      </c>
      <c r="V13" s="15">
        <v>3.8999999999999998E-3</v>
      </c>
      <c r="W13" s="15">
        <v>7.1999999999999995E-2</v>
      </c>
      <c r="X13" s="15">
        <v>6.4000000000000001E-2</v>
      </c>
      <c r="Y13" s="15">
        <v>0.27</v>
      </c>
      <c r="Z13" s="15">
        <v>2.1000000000000001E-2</v>
      </c>
      <c r="AA13" s="15">
        <v>2.3E-3</v>
      </c>
      <c r="AB13" s="15">
        <v>5.1000000000000004E-4</v>
      </c>
    </row>
    <row r="14" spans="1:28" x14ac:dyDescent="0.35">
      <c r="A14" s="11" t="s">
        <v>28</v>
      </c>
      <c r="B14" s="18" t="s">
        <v>47</v>
      </c>
      <c r="C14" s="19">
        <v>45428</v>
      </c>
      <c r="D14" s="18" t="s">
        <v>48</v>
      </c>
      <c r="E14" s="20"/>
      <c r="F14" s="20"/>
      <c r="G14" s="20"/>
      <c r="H14" s="20"/>
      <c r="I14" s="21"/>
      <c r="J14" s="20"/>
      <c r="K14" s="57">
        <v>95.91</v>
      </c>
      <c r="L14" s="57">
        <v>276.95</v>
      </c>
      <c r="M14" s="57">
        <v>1.22</v>
      </c>
      <c r="N14" s="57">
        <v>1.1299999999999999</v>
      </c>
      <c r="O14" s="60"/>
      <c r="P14" s="51"/>
      <c r="Q14" s="51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28" x14ac:dyDescent="0.35">
      <c r="A15" s="11" t="s">
        <v>28</v>
      </c>
      <c r="B15" s="18" t="s">
        <v>49</v>
      </c>
      <c r="C15" s="19">
        <v>45428</v>
      </c>
      <c r="D15" s="18" t="s">
        <v>50</v>
      </c>
      <c r="E15" s="20"/>
      <c r="F15" s="20"/>
      <c r="G15" s="20"/>
      <c r="H15" s="20"/>
      <c r="I15" s="21"/>
      <c r="J15" s="20"/>
      <c r="K15" s="57">
        <v>77.739999999999995</v>
      </c>
      <c r="L15" s="57">
        <v>338.87</v>
      </c>
      <c r="M15" s="57">
        <v>0</v>
      </c>
      <c r="N15" s="57">
        <v>0.7</v>
      </c>
      <c r="O15" s="60"/>
      <c r="P15" s="51"/>
      <c r="Q15" s="51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28" x14ac:dyDescent="0.35">
      <c r="A16" s="11" t="s">
        <v>28</v>
      </c>
      <c r="B16" s="18" t="s">
        <v>51</v>
      </c>
      <c r="C16" s="19">
        <v>45428</v>
      </c>
      <c r="D16" s="18" t="s">
        <v>52</v>
      </c>
      <c r="E16" s="20"/>
      <c r="F16" s="20"/>
      <c r="G16" s="20"/>
      <c r="H16" s="20"/>
      <c r="I16" s="21"/>
      <c r="J16" s="20"/>
      <c r="K16" s="57">
        <v>63.54</v>
      </c>
      <c r="L16" s="57">
        <v>167.91</v>
      </c>
      <c r="M16" s="57">
        <v>1.38</v>
      </c>
      <c r="N16" s="57">
        <v>0.53</v>
      </c>
      <c r="O16" s="60"/>
      <c r="P16" s="51"/>
      <c r="Q16" s="51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 x14ac:dyDescent="0.35">
      <c r="A17" s="11" t="s">
        <v>28</v>
      </c>
      <c r="B17" s="18" t="s">
        <v>53</v>
      </c>
      <c r="C17" s="19">
        <v>45429</v>
      </c>
      <c r="D17" s="18" t="s">
        <v>54</v>
      </c>
      <c r="E17" s="20"/>
      <c r="F17" s="20"/>
      <c r="G17" s="20"/>
      <c r="H17" s="20"/>
      <c r="I17" s="21"/>
      <c r="J17" s="20"/>
      <c r="K17" s="57">
        <v>75.27</v>
      </c>
      <c r="L17" s="57">
        <v>217.42</v>
      </c>
      <c r="M17" s="57">
        <v>14.82</v>
      </c>
      <c r="N17" s="57">
        <v>4.2</v>
      </c>
      <c r="O17" s="60"/>
      <c r="P17" s="51"/>
      <c r="Q17" s="51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 x14ac:dyDescent="0.35">
      <c r="A18" s="17" t="s">
        <v>55</v>
      </c>
      <c r="B18" s="18"/>
      <c r="C18" s="19"/>
      <c r="D18" s="18"/>
      <c r="E18" s="20">
        <f>AVERAGE(E2:E17)</f>
        <v>136.33333333333334</v>
      </c>
      <c r="F18" s="20">
        <f>AVERAGE(F2:F17)</f>
        <v>7.1333333333333329</v>
      </c>
      <c r="G18" s="20">
        <f t="shared" ref="G18:AB18" si="0">AVERAGE(G2:G13)</f>
        <v>143.5</v>
      </c>
      <c r="H18" s="20">
        <f t="shared" si="0"/>
        <v>35.516666666666666</v>
      </c>
      <c r="I18" s="21">
        <f t="shared" si="0"/>
        <v>0.13</v>
      </c>
      <c r="J18" s="20">
        <f t="shared" si="0"/>
        <v>3.4666666666666668</v>
      </c>
      <c r="K18" s="20">
        <f t="shared" si="0"/>
        <v>82.981428571428566</v>
      </c>
      <c r="L18" s="20">
        <f t="shared" si="0"/>
        <v>243.59571428571431</v>
      </c>
      <c r="M18" s="20">
        <f t="shared" si="0"/>
        <v>48.832857142857144</v>
      </c>
      <c r="N18" s="20">
        <f t="shared" si="0"/>
        <v>3.822857142857143</v>
      </c>
      <c r="O18" s="21">
        <f t="shared" si="0"/>
        <v>2.466666666666667E-2</v>
      </c>
      <c r="P18" s="22">
        <f t="shared" si="0"/>
        <v>7.2999999999999983E-3</v>
      </c>
      <c r="Q18" s="22">
        <f t="shared" si="0"/>
        <v>3.4666666666666665E-3</v>
      </c>
      <c r="R18" s="22">
        <f t="shared" si="0"/>
        <v>5.7666666666666665E-3</v>
      </c>
      <c r="S18" s="22">
        <f t="shared" si="0"/>
        <v>5.933333333333333E-4</v>
      </c>
      <c r="T18" s="22">
        <f t="shared" si="0"/>
        <v>5.1999999999999995E-4</v>
      </c>
      <c r="U18" s="22">
        <f t="shared" si="0"/>
        <v>0.11633333333333333</v>
      </c>
      <c r="V18" s="22">
        <f t="shared" si="0"/>
        <v>4.4000000000000003E-3</v>
      </c>
      <c r="W18" s="22">
        <f t="shared" si="0"/>
        <v>6.3E-2</v>
      </c>
      <c r="X18" s="22">
        <f t="shared" si="0"/>
        <v>7.4999999999999997E-2</v>
      </c>
      <c r="Y18" s="22">
        <f t="shared" si="0"/>
        <v>0.20666666666666667</v>
      </c>
      <c r="Z18" s="22">
        <f t="shared" si="0"/>
        <v>1.7000000000000001E-2</v>
      </c>
      <c r="AA18" s="22">
        <f t="shared" si="0"/>
        <v>1.2133333333333335E-2</v>
      </c>
      <c r="AB18" s="22">
        <f t="shared" si="0"/>
        <v>1.1766666666666666E-3</v>
      </c>
    </row>
    <row r="19" spans="1:28" x14ac:dyDescent="0.35">
      <c r="A19" s="28"/>
      <c r="B19" s="29"/>
      <c r="C19" s="30"/>
      <c r="D19" s="29"/>
      <c r="E19" s="31"/>
      <c r="F19" s="31"/>
      <c r="G19" s="31"/>
      <c r="H19" s="31"/>
      <c r="I19" s="32"/>
      <c r="J19" s="31"/>
      <c r="K19" s="31"/>
      <c r="L19" s="31"/>
      <c r="M19" s="31"/>
      <c r="N19" s="31"/>
      <c r="O19" s="32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</row>
    <row r="20" spans="1:28" x14ac:dyDescent="0.35">
      <c r="A20" s="23" t="s">
        <v>56</v>
      </c>
      <c r="B20" s="53" t="s">
        <v>31</v>
      </c>
      <c r="C20" s="24">
        <v>45430</v>
      </c>
      <c r="D20" s="23" t="s">
        <v>57</v>
      </c>
      <c r="E20" s="25">
        <v>63.7</v>
      </c>
      <c r="F20" s="25">
        <v>6.3</v>
      </c>
      <c r="G20" s="25">
        <v>70</v>
      </c>
      <c r="H20" s="25">
        <v>26</v>
      </c>
      <c r="I20" s="26">
        <v>0.14000000000000001</v>
      </c>
      <c r="J20" s="25">
        <v>0</v>
      </c>
      <c r="K20" s="25">
        <v>36.159999999999997</v>
      </c>
      <c r="L20" s="25">
        <v>231.67</v>
      </c>
      <c r="M20" s="25">
        <v>0.28000000000000003</v>
      </c>
      <c r="N20" s="25">
        <v>1.18</v>
      </c>
      <c r="O20" s="26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</row>
    <row r="21" spans="1:28" x14ac:dyDescent="0.35">
      <c r="A21" s="11" t="s">
        <v>56</v>
      </c>
      <c r="B21" s="40" t="s">
        <v>33</v>
      </c>
      <c r="C21" s="12">
        <v>45430</v>
      </c>
      <c r="D21" s="11" t="s">
        <v>58</v>
      </c>
      <c r="E21" s="13">
        <v>17.100000000000001</v>
      </c>
      <c r="F21" s="13">
        <v>3.2</v>
      </c>
      <c r="G21" s="13">
        <v>20.3</v>
      </c>
      <c r="H21" s="13">
        <v>19.59</v>
      </c>
      <c r="I21" s="14">
        <v>0.1</v>
      </c>
      <c r="J21" s="13">
        <v>0</v>
      </c>
      <c r="K21" s="13">
        <v>25.16</v>
      </c>
      <c r="L21" s="13">
        <v>239.27</v>
      </c>
      <c r="M21" s="13">
        <v>0.2</v>
      </c>
      <c r="N21" s="13">
        <v>4.9000000000000002E-2</v>
      </c>
      <c r="O21" s="14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x14ac:dyDescent="0.35">
      <c r="A22" s="11" t="s">
        <v>56</v>
      </c>
      <c r="B22" s="40" t="s">
        <v>59</v>
      </c>
      <c r="C22" s="12">
        <v>45430</v>
      </c>
      <c r="D22" s="11" t="s">
        <v>60</v>
      </c>
      <c r="E22" s="13">
        <v>71.2</v>
      </c>
      <c r="F22" s="13">
        <v>3.4</v>
      </c>
      <c r="G22" s="13">
        <v>74.7</v>
      </c>
      <c r="H22" s="13">
        <v>48.7</v>
      </c>
      <c r="I22" s="14">
        <v>0.1</v>
      </c>
      <c r="J22" s="13">
        <v>0</v>
      </c>
      <c r="K22" s="13">
        <v>81.17</v>
      </c>
      <c r="L22" s="13">
        <v>191.82</v>
      </c>
      <c r="M22" s="13">
        <v>0</v>
      </c>
      <c r="N22" s="13">
        <v>0.21</v>
      </c>
      <c r="O22" s="14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x14ac:dyDescent="0.35">
      <c r="A23" s="11" t="s">
        <v>56</v>
      </c>
      <c r="B23" s="11" t="s">
        <v>61</v>
      </c>
      <c r="C23" s="12">
        <v>45432</v>
      </c>
      <c r="D23" s="11" t="s">
        <v>62</v>
      </c>
      <c r="E23" s="13"/>
      <c r="F23" s="13"/>
      <c r="G23" s="13"/>
      <c r="H23" s="13"/>
      <c r="I23" s="14"/>
      <c r="J23" s="13"/>
      <c r="K23" s="13">
        <v>79.81</v>
      </c>
      <c r="L23" s="13">
        <v>246.74</v>
      </c>
      <c r="M23" s="13">
        <v>21.82</v>
      </c>
      <c r="N23" s="13">
        <v>5.47</v>
      </c>
      <c r="O23" s="14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x14ac:dyDescent="0.35">
      <c r="A24" s="11" t="s">
        <v>56</v>
      </c>
      <c r="B24" s="11" t="s">
        <v>47</v>
      </c>
      <c r="C24" s="12">
        <v>45432</v>
      </c>
      <c r="D24" s="11" t="s">
        <v>63</v>
      </c>
      <c r="E24" s="13"/>
      <c r="F24" s="13"/>
      <c r="G24" s="13"/>
      <c r="H24" s="13"/>
      <c r="I24" s="14"/>
      <c r="J24" s="13"/>
      <c r="K24" s="13">
        <v>83.54</v>
      </c>
      <c r="L24" s="13">
        <v>204.94</v>
      </c>
      <c r="M24" s="13">
        <v>1.69</v>
      </c>
      <c r="N24" s="13">
        <v>0</v>
      </c>
      <c r="O24" s="1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 x14ac:dyDescent="0.35">
      <c r="A25" s="11" t="s">
        <v>56</v>
      </c>
      <c r="B25" s="11" t="s">
        <v>49</v>
      </c>
      <c r="C25" s="12">
        <v>45432</v>
      </c>
      <c r="D25" s="11" t="s">
        <v>64</v>
      </c>
      <c r="E25" s="13"/>
      <c r="F25" s="13"/>
      <c r="G25" s="13"/>
      <c r="H25" s="13"/>
      <c r="I25" s="14"/>
      <c r="J25" s="13"/>
      <c r="K25" s="13">
        <v>80.17</v>
      </c>
      <c r="L25" s="13">
        <v>198.05</v>
      </c>
      <c r="M25" s="13">
        <v>0</v>
      </c>
      <c r="N25" s="13">
        <v>0</v>
      </c>
      <c r="O25" s="14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x14ac:dyDescent="0.35">
      <c r="A26" s="11" t="s">
        <v>56</v>
      </c>
      <c r="B26" s="11" t="s">
        <v>51</v>
      </c>
      <c r="C26" s="12">
        <v>45432</v>
      </c>
      <c r="D26" s="11" t="s">
        <v>65</v>
      </c>
      <c r="E26" s="13"/>
      <c r="F26" s="13"/>
      <c r="G26" s="13"/>
      <c r="H26" s="13"/>
      <c r="I26" s="14"/>
      <c r="J26" s="13"/>
      <c r="K26" s="13">
        <v>29.37</v>
      </c>
      <c r="L26" s="13">
        <v>184.03</v>
      </c>
      <c r="M26" s="13">
        <v>0</v>
      </c>
      <c r="N26" s="13">
        <v>1.6E-2</v>
      </c>
      <c r="O26" s="1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 x14ac:dyDescent="0.35">
      <c r="A27" s="11" t="s">
        <v>56</v>
      </c>
      <c r="B27" s="11" t="s">
        <v>53</v>
      </c>
      <c r="C27" s="12">
        <v>45433</v>
      </c>
      <c r="D27" s="11" t="s">
        <v>66</v>
      </c>
      <c r="E27" s="13"/>
      <c r="F27" s="13"/>
      <c r="G27" s="13"/>
      <c r="H27" s="13"/>
      <c r="I27" s="14"/>
      <c r="J27" s="13"/>
      <c r="K27" s="13">
        <v>104.99</v>
      </c>
      <c r="L27" s="13">
        <v>180.82</v>
      </c>
      <c r="M27" s="13">
        <v>28.82</v>
      </c>
      <c r="N27" s="13">
        <v>2.62</v>
      </c>
      <c r="O27" s="14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x14ac:dyDescent="0.35">
      <c r="A28" s="11" t="s">
        <v>56</v>
      </c>
      <c r="B28" s="11" t="s">
        <v>67</v>
      </c>
      <c r="C28" s="12">
        <v>45433</v>
      </c>
      <c r="D28" s="11" t="s">
        <v>68</v>
      </c>
      <c r="E28" s="13"/>
      <c r="F28" s="13"/>
      <c r="G28" s="13"/>
      <c r="H28" s="13"/>
      <c r="I28" s="14"/>
      <c r="J28" s="13"/>
      <c r="K28" s="13">
        <v>81.040000000000006</v>
      </c>
      <c r="L28" s="13">
        <v>235.23</v>
      </c>
      <c r="M28" s="13">
        <v>0</v>
      </c>
      <c r="N28" s="13">
        <v>1.18</v>
      </c>
      <c r="O28" s="14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 x14ac:dyDescent="0.35">
      <c r="A29" s="11" t="s">
        <v>56</v>
      </c>
      <c r="B29" s="11" t="s">
        <v>29</v>
      </c>
      <c r="C29" s="12">
        <v>45432</v>
      </c>
      <c r="D29" s="11" t="s">
        <v>69</v>
      </c>
      <c r="E29" s="13"/>
      <c r="F29" s="13"/>
      <c r="G29" s="13"/>
      <c r="H29" s="13"/>
      <c r="I29" s="14"/>
      <c r="J29" s="13"/>
      <c r="K29" s="13"/>
      <c r="L29" s="13"/>
      <c r="M29" s="13"/>
      <c r="N29" s="13"/>
      <c r="O29" s="14">
        <v>0.2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x14ac:dyDescent="0.35">
      <c r="A30" s="11" t="s">
        <v>56</v>
      </c>
      <c r="B30" s="11" t="s">
        <v>31</v>
      </c>
      <c r="C30" s="12">
        <v>45432</v>
      </c>
      <c r="D30" s="11" t="s">
        <v>70</v>
      </c>
      <c r="E30" s="13"/>
      <c r="F30" s="13"/>
      <c r="G30" s="13"/>
      <c r="H30" s="13"/>
      <c r="I30" s="14"/>
      <c r="J30" s="13"/>
      <c r="K30" s="13"/>
      <c r="L30" s="13"/>
      <c r="M30" s="13"/>
      <c r="N30" s="13"/>
      <c r="O30" s="14">
        <v>0.22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 x14ac:dyDescent="0.35">
      <c r="A31" s="11" t="s">
        <v>56</v>
      </c>
      <c r="B31" s="11" t="s">
        <v>33</v>
      </c>
      <c r="C31" s="12">
        <v>45433</v>
      </c>
      <c r="D31" s="11" t="s">
        <v>71</v>
      </c>
      <c r="E31" s="13"/>
      <c r="F31" s="13"/>
      <c r="G31" s="13"/>
      <c r="H31" s="13"/>
      <c r="I31" s="14"/>
      <c r="J31" s="13"/>
      <c r="K31" s="13"/>
      <c r="L31" s="13"/>
      <c r="M31" s="13"/>
      <c r="N31" s="13"/>
      <c r="O31" s="14">
        <v>0.47</v>
      </c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 x14ac:dyDescent="0.35">
      <c r="A32" s="11" t="s">
        <v>56</v>
      </c>
      <c r="B32" s="11" t="s">
        <v>29</v>
      </c>
      <c r="C32" s="12">
        <v>45432</v>
      </c>
      <c r="D32" s="11" t="s">
        <v>72</v>
      </c>
      <c r="E32" s="13"/>
      <c r="F32" s="13"/>
      <c r="G32" s="13"/>
      <c r="H32" s="13"/>
      <c r="I32" s="14"/>
      <c r="J32" s="13"/>
      <c r="K32" s="13"/>
      <c r="L32" s="13"/>
      <c r="M32" s="13"/>
      <c r="N32" s="13"/>
      <c r="O32" s="14"/>
      <c r="P32" s="15">
        <v>1.2999999999999999E-3</v>
      </c>
      <c r="Q32" s="15">
        <v>2.5999999999999999E-3</v>
      </c>
      <c r="R32" s="15">
        <v>3.8999999999999998E-3</v>
      </c>
      <c r="S32" s="15">
        <v>5.1999999999999995E-4</v>
      </c>
      <c r="T32" s="15">
        <v>2.7999999999999998E-4</v>
      </c>
      <c r="U32" s="15">
        <v>7.0000000000000007E-2</v>
      </c>
      <c r="V32" s="15">
        <v>2.8E-3</v>
      </c>
      <c r="W32" s="15">
        <v>9.7000000000000003E-2</v>
      </c>
      <c r="X32" s="15">
        <v>8.6999999999999994E-2</v>
      </c>
      <c r="Y32" s="15">
        <v>0.21</v>
      </c>
      <c r="Z32" s="15">
        <v>1.2E-2</v>
      </c>
      <c r="AA32" s="15">
        <v>2.5999999999999999E-2</v>
      </c>
      <c r="AB32" s="15">
        <v>4.6999999999999999E-4</v>
      </c>
    </row>
    <row r="33" spans="1:28" x14ac:dyDescent="0.35">
      <c r="A33" s="11" t="s">
        <v>56</v>
      </c>
      <c r="B33" s="11" t="s">
        <v>31</v>
      </c>
      <c r="C33" s="12">
        <v>45432</v>
      </c>
      <c r="D33" s="11" t="s">
        <v>73</v>
      </c>
      <c r="E33" s="13"/>
      <c r="F33" s="13"/>
      <c r="G33" s="13"/>
      <c r="H33" s="13"/>
      <c r="I33" s="14"/>
      <c r="J33" s="13"/>
      <c r="K33" s="13"/>
      <c r="L33" s="13"/>
      <c r="M33" s="13"/>
      <c r="N33" s="13"/>
      <c r="O33" s="14"/>
      <c r="P33" s="15">
        <v>1.2999999999999999E-3</v>
      </c>
      <c r="Q33" s="15">
        <v>2.7000000000000001E-3</v>
      </c>
      <c r="R33" s="15">
        <v>3.7000000000000002E-3</v>
      </c>
      <c r="S33" s="15">
        <v>5.4000000000000001E-4</v>
      </c>
      <c r="T33" s="15">
        <v>3.2000000000000003E-4</v>
      </c>
      <c r="U33" s="15">
        <v>5.3999999999999999E-2</v>
      </c>
      <c r="V33" s="15">
        <v>1.2999999999999999E-3</v>
      </c>
      <c r="W33" s="15">
        <v>5.3999999999999999E-2</v>
      </c>
      <c r="X33" s="15">
        <v>1.7999999999999999E-2</v>
      </c>
      <c r="Y33" s="15">
        <v>3.5000000000000003E-2</v>
      </c>
      <c r="Z33" s="15">
        <v>8.8999999999999999E-3</v>
      </c>
      <c r="AA33" s="15">
        <v>7.7000000000000002E-3</v>
      </c>
      <c r="AB33" s="15">
        <v>4.6000000000000001E-4</v>
      </c>
    </row>
    <row r="34" spans="1:28" x14ac:dyDescent="0.35">
      <c r="A34" s="11" t="s">
        <v>56</v>
      </c>
      <c r="B34" s="11" t="s">
        <v>33</v>
      </c>
      <c r="C34" s="12">
        <v>45433</v>
      </c>
      <c r="D34" s="11" t="s">
        <v>74</v>
      </c>
      <c r="E34" s="13"/>
      <c r="F34" s="13"/>
      <c r="G34" s="13"/>
      <c r="H34" s="13"/>
      <c r="I34" s="14"/>
      <c r="J34" s="13"/>
      <c r="K34" s="13"/>
      <c r="L34" s="13"/>
      <c r="M34" s="13"/>
      <c r="N34" s="13"/>
      <c r="O34" s="14"/>
      <c r="P34" s="15">
        <v>1.2999999999999999E-3</v>
      </c>
      <c r="Q34" s="15">
        <v>2.8999999999999998E-3</v>
      </c>
      <c r="R34" s="15">
        <v>2.8999999999999998E-3</v>
      </c>
      <c r="S34" s="15">
        <v>5.1000000000000004E-4</v>
      </c>
      <c r="T34" s="15">
        <v>3.1E-4</v>
      </c>
      <c r="U34" s="15">
        <v>9.1999999999999998E-2</v>
      </c>
      <c r="V34" s="15">
        <v>2.8E-3</v>
      </c>
      <c r="W34" s="15">
        <v>3.5000000000000003E-2</v>
      </c>
      <c r="X34" s="15">
        <v>7.6999999999999999E-2</v>
      </c>
      <c r="Y34" s="15">
        <v>0.2</v>
      </c>
      <c r="Z34" s="15">
        <v>1.4E-2</v>
      </c>
      <c r="AA34" s="15">
        <v>6.7000000000000002E-3</v>
      </c>
      <c r="AB34" s="15">
        <v>4.6999999999999999E-4</v>
      </c>
    </row>
    <row r="35" spans="1:28" x14ac:dyDescent="0.35">
      <c r="A35" s="16" t="s">
        <v>75</v>
      </c>
      <c r="B35" s="11"/>
      <c r="C35" s="11"/>
      <c r="D35" s="11"/>
      <c r="E35" s="13">
        <f>AVERAGE(E20:E34)</f>
        <v>50.666666666666664</v>
      </c>
      <c r="F35" s="13">
        <f t="shared" ref="F35:AB35" si="1">AVERAGE(F20:F34)</f>
        <v>4.3</v>
      </c>
      <c r="G35" s="13">
        <f t="shared" si="1"/>
        <v>55</v>
      </c>
      <c r="H35" s="13">
        <f t="shared" si="1"/>
        <v>31.430000000000003</v>
      </c>
      <c r="I35" s="14">
        <f t="shared" si="1"/>
        <v>0.11333333333333334</v>
      </c>
      <c r="J35" s="13">
        <f t="shared" si="1"/>
        <v>0</v>
      </c>
      <c r="K35" s="13">
        <f t="shared" si="1"/>
        <v>66.823333333333323</v>
      </c>
      <c r="L35" s="13">
        <f t="shared" si="1"/>
        <v>212.50777777777776</v>
      </c>
      <c r="M35" s="13">
        <f t="shared" si="1"/>
        <v>5.8677777777777784</v>
      </c>
      <c r="N35" s="13">
        <f t="shared" si="1"/>
        <v>1.1916666666666667</v>
      </c>
      <c r="O35" s="14">
        <f t="shared" si="1"/>
        <v>0.29666666666666669</v>
      </c>
      <c r="P35" s="15">
        <f t="shared" si="1"/>
        <v>1.2999999999999999E-3</v>
      </c>
      <c r="Q35" s="15">
        <f t="shared" si="1"/>
        <v>2.7333333333333328E-3</v>
      </c>
      <c r="R35" s="15">
        <f t="shared" si="1"/>
        <v>3.4999999999999996E-3</v>
      </c>
      <c r="S35" s="15">
        <f t="shared" si="1"/>
        <v>5.2333333333333333E-4</v>
      </c>
      <c r="T35" s="15">
        <f t="shared" si="1"/>
        <v>3.0333333333333335E-4</v>
      </c>
      <c r="U35" s="15">
        <f t="shared" si="1"/>
        <v>7.1999999999999995E-2</v>
      </c>
      <c r="V35" s="15">
        <f t="shared" si="1"/>
        <v>2.3E-3</v>
      </c>
      <c r="W35" s="15">
        <f t="shared" si="1"/>
        <v>6.2E-2</v>
      </c>
      <c r="X35" s="15">
        <f t="shared" si="1"/>
        <v>6.0666666666666667E-2</v>
      </c>
      <c r="Y35" s="15">
        <f t="shared" si="1"/>
        <v>0.14833333333333334</v>
      </c>
      <c r="Z35" s="15">
        <f t="shared" si="1"/>
        <v>1.1633333333333334E-2</v>
      </c>
      <c r="AA35" s="15">
        <f t="shared" si="1"/>
        <v>1.3466666666666667E-2</v>
      </c>
      <c r="AB35" s="15">
        <f t="shared" si="1"/>
        <v>4.6666666666666666E-4</v>
      </c>
    </row>
    <row r="37" spans="1:28" x14ac:dyDescent="0.35">
      <c r="E37" s="50"/>
      <c r="F37" s="47" t="s">
        <v>76</v>
      </c>
    </row>
    <row r="38" spans="1:28" x14ac:dyDescent="0.35">
      <c r="E38" s="61"/>
      <c r="F38" s="47"/>
    </row>
  </sheetData>
  <printOptions horizontalCentered="1" gridLines="1"/>
  <pageMargins left="0.7" right="0.7" top="0.75" bottom="0.75" header="0.3" footer="0.3"/>
  <pageSetup scale="59" firstPageNumber="2" orientation="landscape" useFirstPageNumber="1" r:id="rId1"/>
  <headerFooter scaleWithDoc="0">
    <oddHeader>&amp;C&amp;F</oddHeader>
    <oddFooter>&amp;C&amp;A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7C1D-6D48-4631-933F-DDDA0134EED7}">
  <sheetPr codeName="Sheet3">
    <tabColor rgb="FF92D050"/>
  </sheetPr>
  <dimension ref="A1:AC38"/>
  <sheetViews>
    <sheetView zoomScaleNormal="100" workbookViewId="0">
      <pane ySplit="1" topLeftCell="A2" activePane="bottomLeft" state="frozen"/>
      <selection pane="bottomLeft" activeCell="V42" sqref="V42"/>
    </sheetView>
  </sheetViews>
  <sheetFormatPr defaultRowHeight="14.5" x14ac:dyDescent="0.35"/>
  <cols>
    <col min="1" max="1" width="19.1796875" customWidth="1"/>
    <col min="3" max="3" width="12.453125" customWidth="1"/>
    <col min="4" max="4" width="13.81640625" customWidth="1"/>
    <col min="15" max="15" width="9.26953125" bestFit="1" customWidth="1"/>
  </cols>
  <sheetData>
    <row r="1" spans="1:28" ht="108.5" x14ac:dyDescent="0.35">
      <c r="A1" s="7" t="s">
        <v>0</v>
      </c>
      <c r="B1" s="7" t="s">
        <v>1</v>
      </c>
      <c r="C1" s="7" t="s">
        <v>2</v>
      </c>
      <c r="D1" s="7" t="s">
        <v>3</v>
      </c>
      <c r="E1" s="8" t="s">
        <v>77</v>
      </c>
      <c r="F1" s="8" t="s">
        <v>78</v>
      </c>
      <c r="G1" s="8" t="s">
        <v>79</v>
      </c>
      <c r="H1" s="8" t="s">
        <v>80</v>
      </c>
      <c r="I1" s="9" t="s">
        <v>81</v>
      </c>
      <c r="J1" s="8" t="s">
        <v>9</v>
      </c>
      <c r="K1" s="8" t="s">
        <v>82</v>
      </c>
      <c r="L1" s="8" t="s">
        <v>83</v>
      </c>
      <c r="M1" s="8" t="s">
        <v>84</v>
      </c>
      <c r="N1" s="8" t="s">
        <v>85</v>
      </c>
      <c r="O1" s="9" t="s">
        <v>86</v>
      </c>
      <c r="P1" s="10" t="s">
        <v>87</v>
      </c>
      <c r="Q1" s="10" t="s">
        <v>88</v>
      </c>
      <c r="R1" s="10" t="s">
        <v>89</v>
      </c>
      <c r="S1" s="10" t="s">
        <v>90</v>
      </c>
      <c r="T1" s="10" t="s">
        <v>91</v>
      </c>
      <c r="U1" s="10" t="s">
        <v>92</v>
      </c>
      <c r="V1" s="10" t="s">
        <v>93</v>
      </c>
      <c r="W1" s="10" t="s">
        <v>94</v>
      </c>
      <c r="X1" s="10" t="s">
        <v>95</v>
      </c>
      <c r="Y1" s="10" t="s">
        <v>96</v>
      </c>
      <c r="Z1" s="10" t="s">
        <v>97</v>
      </c>
      <c r="AA1" s="10" t="s">
        <v>98</v>
      </c>
      <c r="AB1" s="10" t="s">
        <v>99</v>
      </c>
    </row>
    <row r="2" spans="1:28" x14ac:dyDescent="0.35">
      <c r="A2" s="11" t="s">
        <v>28</v>
      </c>
      <c r="B2" s="11" t="s">
        <v>29</v>
      </c>
      <c r="C2" s="12">
        <v>45428</v>
      </c>
      <c r="D2" s="11" t="s">
        <v>30</v>
      </c>
      <c r="E2" s="14">
        <v>0.55000000000000004</v>
      </c>
      <c r="F2" s="14">
        <v>4.7E-2</v>
      </c>
      <c r="G2" s="14">
        <v>0.6</v>
      </c>
      <c r="H2" s="14">
        <v>0.1</v>
      </c>
      <c r="I2" s="35">
        <v>1.6000000000000001E-3</v>
      </c>
      <c r="J2" s="14" t="s">
        <v>100</v>
      </c>
      <c r="K2" s="14">
        <v>1.03</v>
      </c>
      <c r="L2" s="14">
        <v>3.22</v>
      </c>
      <c r="M2" s="14">
        <v>0</v>
      </c>
      <c r="N2" s="14">
        <v>6.4000000000000003E-3</v>
      </c>
      <c r="O2" s="14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x14ac:dyDescent="0.35">
      <c r="A3" s="11" t="s">
        <v>28</v>
      </c>
      <c r="B3" s="11" t="s">
        <v>31</v>
      </c>
      <c r="C3" s="12">
        <v>45428</v>
      </c>
      <c r="D3" s="11" t="s">
        <v>32</v>
      </c>
      <c r="E3" s="14">
        <v>0.79</v>
      </c>
      <c r="F3" s="14">
        <v>2.9000000000000001E-2</v>
      </c>
      <c r="G3" s="14">
        <v>0.81599999999999995</v>
      </c>
      <c r="H3" s="14">
        <v>0.44</v>
      </c>
      <c r="I3" s="35">
        <v>2.5999999999999999E-3</v>
      </c>
      <c r="J3" s="14" t="s">
        <v>100</v>
      </c>
      <c r="K3" s="14">
        <v>0.82</v>
      </c>
      <c r="L3" s="14">
        <v>1.56</v>
      </c>
      <c r="M3" s="14">
        <v>7.7999999999999996E-3</v>
      </c>
      <c r="N3" s="14">
        <v>4.7000000000000002E-3</v>
      </c>
      <c r="O3" s="14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</row>
    <row r="4" spans="1:28" x14ac:dyDescent="0.35">
      <c r="A4" s="11" t="s">
        <v>28</v>
      </c>
      <c r="B4" s="11" t="s">
        <v>33</v>
      </c>
      <c r="C4" s="12">
        <v>45429</v>
      </c>
      <c r="D4" s="11" t="s">
        <v>34</v>
      </c>
      <c r="E4" s="14">
        <v>0.82</v>
      </c>
      <c r="F4" s="14">
        <v>3.5999999999999997E-2</v>
      </c>
      <c r="G4" s="14">
        <v>0.85599999999999998</v>
      </c>
      <c r="H4" s="14">
        <v>0.3</v>
      </c>
      <c r="I4" s="35">
        <v>1.6999999999999999E-3</v>
      </c>
      <c r="J4" s="14" t="s">
        <v>100</v>
      </c>
      <c r="K4" s="14">
        <v>1.23</v>
      </c>
      <c r="L4" s="14">
        <v>2.56</v>
      </c>
      <c r="M4" s="14">
        <v>0.11</v>
      </c>
      <c r="N4" s="14">
        <v>4.7E-2</v>
      </c>
      <c r="O4" s="14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 spans="1:28" x14ac:dyDescent="0.35">
      <c r="A5" s="11" t="s">
        <v>28</v>
      </c>
      <c r="B5" s="11" t="s">
        <v>29</v>
      </c>
      <c r="C5" s="12">
        <v>45426</v>
      </c>
      <c r="D5" s="11" t="s">
        <v>35</v>
      </c>
      <c r="E5" s="54"/>
      <c r="F5" s="54"/>
      <c r="G5" s="54"/>
      <c r="H5" s="54"/>
      <c r="I5" s="55"/>
      <c r="J5" s="54"/>
      <c r="K5" s="14">
        <v>0.93</v>
      </c>
      <c r="L5" s="14">
        <v>2.42</v>
      </c>
      <c r="M5" s="14">
        <v>9.5E-4</v>
      </c>
      <c r="N5" s="14">
        <v>8.3999999999999995E-3</v>
      </c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</row>
    <row r="6" spans="1:28" x14ac:dyDescent="0.35">
      <c r="A6" s="11" t="s">
        <v>28</v>
      </c>
      <c r="B6" s="11" t="s">
        <v>31</v>
      </c>
      <c r="C6" s="12">
        <v>45426</v>
      </c>
      <c r="D6" s="11" t="s">
        <v>36</v>
      </c>
      <c r="E6" s="54"/>
      <c r="F6" s="54"/>
      <c r="G6" s="54"/>
      <c r="H6" s="54"/>
      <c r="I6" s="55"/>
      <c r="J6" s="54"/>
      <c r="K6" s="14">
        <v>0.38</v>
      </c>
      <c r="L6" s="14">
        <v>1.03</v>
      </c>
      <c r="M6" s="14">
        <v>2.2000000000000001E-4</v>
      </c>
      <c r="N6" s="14">
        <v>0.01</v>
      </c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x14ac:dyDescent="0.35">
      <c r="A7" s="11" t="s">
        <v>28</v>
      </c>
      <c r="B7" s="11" t="s">
        <v>33</v>
      </c>
      <c r="C7" s="12">
        <v>45427</v>
      </c>
      <c r="D7" s="11" t="s">
        <v>37</v>
      </c>
      <c r="E7" s="54"/>
      <c r="F7" s="54"/>
      <c r="G7" s="54"/>
      <c r="H7" s="54"/>
      <c r="I7" s="55"/>
      <c r="J7" s="54"/>
      <c r="K7" s="14">
        <v>1.81</v>
      </c>
      <c r="L7" s="14">
        <v>2.98</v>
      </c>
      <c r="M7" s="54">
        <v>1.92</v>
      </c>
      <c r="N7" s="14">
        <v>0.13</v>
      </c>
      <c r="O7" s="14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x14ac:dyDescent="0.35">
      <c r="A8" s="11" t="s">
        <v>28</v>
      </c>
      <c r="B8" s="11" t="s">
        <v>38</v>
      </c>
      <c r="C8" s="12">
        <v>45426</v>
      </c>
      <c r="D8" s="11" t="s">
        <v>39</v>
      </c>
      <c r="E8" s="13"/>
      <c r="F8" s="13"/>
      <c r="G8" s="13"/>
      <c r="H8" s="13"/>
      <c r="I8" s="35"/>
      <c r="J8" s="13"/>
      <c r="K8" s="13"/>
      <c r="L8" s="13"/>
      <c r="M8" s="13"/>
      <c r="N8" s="13"/>
      <c r="O8" s="34">
        <v>5.0000000000000002E-11</v>
      </c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5.5" x14ac:dyDescent="0.35">
      <c r="A9" s="11" t="s">
        <v>28</v>
      </c>
      <c r="B9" s="11" t="s">
        <v>40</v>
      </c>
      <c r="C9" s="12">
        <v>45427</v>
      </c>
      <c r="D9" s="11" t="s">
        <v>41</v>
      </c>
      <c r="E9" s="13"/>
      <c r="F9" s="13"/>
      <c r="G9" s="13"/>
      <c r="H9" s="13"/>
      <c r="I9" s="35"/>
      <c r="J9" s="13"/>
      <c r="K9" s="13"/>
      <c r="L9" s="13"/>
      <c r="M9" s="13"/>
      <c r="N9" s="13"/>
      <c r="O9" s="34">
        <v>1.5E-10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x14ac:dyDescent="0.35">
      <c r="A10" s="11" t="s">
        <v>28</v>
      </c>
      <c r="B10" s="11" t="s">
        <v>42</v>
      </c>
      <c r="C10" s="12">
        <v>45428</v>
      </c>
      <c r="D10" s="11" t="s">
        <v>43</v>
      </c>
      <c r="E10" s="13"/>
      <c r="F10" s="13"/>
      <c r="G10" s="13"/>
      <c r="H10" s="13"/>
      <c r="I10" s="35"/>
      <c r="J10" s="13"/>
      <c r="K10" s="13"/>
      <c r="L10" s="13"/>
      <c r="M10" s="13"/>
      <c r="N10" s="13"/>
      <c r="O10" s="34">
        <v>1.7000000000000001E-10</v>
      </c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x14ac:dyDescent="0.35">
      <c r="A11" s="11" t="s">
        <v>28</v>
      </c>
      <c r="B11" s="11" t="s">
        <v>38</v>
      </c>
      <c r="C11" s="12">
        <v>45426</v>
      </c>
      <c r="D11" s="11" t="s">
        <v>44</v>
      </c>
      <c r="E11" s="13"/>
      <c r="F11" s="13"/>
      <c r="G11" s="13"/>
      <c r="H11" s="13"/>
      <c r="I11" s="35"/>
      <c r="J11" s="13"/>
      <c r="K11" s="13"/>
      <c r="L11" s="13"/>
      <c r="M11" s="13"/>
      <c r="N11" s="13"/>
      <c r="O11" s="14"/>
      <c r="P11" s="15">
        <v>7.3999999999999996E-5</v>
      </c>
      <c r="Q11" s="49">
        <v>1.5E-5</v>
      </c>
      <c r="R11" s="15">
        <v>3.6999999999999998E-5</v>
      </c>
      <c r="S11" s="49">
        <v>3.0000000000000001E-6</v>
      </c>
      <c r="T11" s="15">
        <v>3.1E-6</v>
      </c>
      <c r="U11" s="15">
        <v>5.2999999999999998E-4</v>
      </c>
      <c r="V11" s="15">
        <v>2.8E-5</v>
      </c>
      <c r="W11" s="15">
        <v>2.9999999999999997E-4</v>
      </c>
      <c r="X11" s="15">
        <v>3.8000000000000002E-4</v>
      </c>
      <c r="Y11" s="15">
        <v>8.7000000000000001E-4</v>
      </c>
      <c r="Z11" s="15">
        <v>5.1999999999999997E-5</v>
      </c>
      <c r="AA11" s="15">
        <v>1E-4</v>
      </c>
      <c r="AB11" s="15">
        <v>9.7000000000000003E-6</v>
      </c>
    </row>
    <row r="12" spans="1:28" x14ac:dyDescent="0.35">
      <c r="A12" s="11" t="s">
        <v>28</v>
      </c>
      <c r="B12" s="11" t="s">
        <v>40</v>
      </c>
      <c r="C12" s="12">
        <v>45427</v>
      </c>
      <c r="D12" s="11" t="s">
        <v>45</v>
      </c>
      <c r="E12" s="13"/>
      <c r="F12" s="13"/>
      <c r="G12" s="13"/>
      <c r="H12" s="13"/>
      <c r="I12" s="35"/>
      <c r="J12" s="13"/>
      <c r="K12" s="13"/>
      <c r="L12" s="13"/>
      <c r="M12" s="13"/>
      <c r="N12" s="13"/>
      <c r="O12" s="14"/>
      <c r="P12" s="15">
        <v>7.1999999999999997E-6</v>
      </c>
      <c r="Q12" s="48">
        <v>1.7E-5</v>
      </c>
      <c r="R12" s="15">
        <v>2.4000000000000001E-5</v>
      </c>
      <c r="S12" s="49">
        <v>2.7E-6</v>
      </c>
      <c r="T12" s="15">
        <v>1.7999999999999999E-6</v>
      </c>
      <c r="U12" s="15">
        <v>3.1E-4</v>
      </c>
      <c r="V12" s="15">
        <v>1.2E-5</v>
      </c>
      <c r="W12" s="15">
        <v>2.2000000000000001E-4</v>
      </c>
      <c r="X12" s="15">
        <v>3.5E-4</v>
      </c>
      <c r="Y12" s="15">
        <v>7.2999999999999996E-4</v>
      </c>
      <c r="Z12" s="15">
        <v>9.1000000000000003E-5</v>
      </c>
      <c r="AA12" s="15">
        <v>4.3000000000000002E-5</v>
      </c>
      <c r="AB12" s="15">
        <v>3.3000000000000002E-6</v>
      </c>
    </row>
    <row r="13" spans="1:28" x14ac:dyDescent="0.35">
      <c r="A13" s="11" t="s">
        <v>28</v>
      </c>
      <c r="B13" s="11" t="s">
        <v>42</v>
      </c>
      <c r="C13" s="12">
        <v>45428</v>
      </c>
      <c r="D13" s="11" t="s">
        <v>46</v>
      </c>
      <c r="E13" s="56"/>
      <c r="F13" s="56"/>
      <c r="G13" s="56"/>
      <c r="H13" s="56"/>
      <c r="I13" s="55"/>
      <c r="J13" s="56"/>
      <c r="K13" s="14">
        <v>1.65</v>
      </c>
      <c r="L13" s="14">
        <v>2.5099999999999998</v>
      </c>
      <c r="M13" s="14">
        <v>0.13</v>
      </c>
      <c r="N13" s="14">
        <v>5.8999999999999997E-2</v>
      </c>
      <c r="O13" s="14"/>
      <c r="P13" s="15">
        <v>1.2999999999999999E-5</v>
      </c>
      <c r="Q13" s="48">
        <v>1.9000000000000001E-5</v>
      </c>
      <c r="R13" s="15">
        <v>1.9000000000000001E-5</v>
      </c>
      <c r="S13" s="49">
        <v>2.7999999999999999E-6</v>
      </c>
      <c r="T13" s="15">
        <v>2.3999999999999999E-6</v>
      </c>
      <c r="U13" s="15">
        <v>8.5999999999999998E-4</v>
      </c>
      <c r="V13" s="15">
        <v>2.0000000000000002E-5</v>
      </c>
      <c r="W13" s="15">
        <v>3.8000000000000002E-4</v>
      </c>
      <c r="X13" s="15">
        <v>3.4000000000000002E-4</v>
      </c>
      <c r="Y13" s="15">
        <v>1.4E-3</v>
      </c>
      <c r="Z13" s="15">
        <v>1.1E-4</v>
      </c>
      <c r="AA13" s="15">
        <v>1.2E-5</v>
      </c>
      <c r="AB13" s="15">
        <v>2.7E-6</v>
      </c>
    </row>
    <row r="14" spans="1:28" x14ac:dyDescent="0.35">
      <c r="A14" s="18" t="s">
        <v>28</v>
      </c>
      <c r="B14" s="18" t="s">
        <v>47</v>
      </c>
      <c r="C14" s="19">
        <v>45428</v>
      </c>
      <c r="D14" s="18" t="s">
        <v>48</v>
      </c>
      <c r="E14" s="57"/>
      <c r="F14" s="57"/>
      <c r="G14" s="57"/>
      <c r="H14" s="57"/>
      <c r="I14" s="58"/>
      <c r="J14" s="57"/>
      <c r="K14" s="21">
        <v>1.34</v>
      </c>
      <c r="L14" s="21">
        <v>2.77</v>
      </c>
      <c r="M14" s="21">
        <v>7.4999999999999997E-3</v>
      </c>
      <c r="N14" s="21">
        <v>1.0999999999999999E-2</v>
      </c>
      <c r="O14" s="21"/>
      <c r="P14" s="22"/>
      <c r="Q14" s="51"/>
      <c r="R14" s="22"/>
      <c r="S14" s="51"/>
      <c r="T14" s="22"/>
      <c r="U14" s="22"/>
      <c r="V14" s="22"/>
      <c r="W14" s="22"/>
      <c r="X14" s="22"/>
      <c r="Y14" s="22"/>
      <c r="Z14" s="22"/>
      <c r="AA14" s="22"/>
      <c r="AB14" s="22"/>
    </row>
    <row r="15" spans="1:28" x14ac:dyDescent="0.35">
      <c r="A15" s="18" t="s">
        <v>28</v>
      </c>
      <c r="B15" s="18" t="s">
        <v>49</v>
      </c>
      <c r="C15" s="19">
        <v>45428</v>
      </c>
      <c r="D15" s="18" t="s">
        <v>50</v>
      </c>
      <c r="E15" s="57"/>
      <c r="F15" s="57"/>
      <c r="G15" s="57"/>
      <c r="H15" s="57"/>
      <c r="I15" s="58"/>
      <c r="J15" s="57"/>
      <c r="K15" s="21">
        <v>1.03</v>
      </c>
      <c r="L15" s="21">
        <v>3.22</v>
      </c>
      <c r="M15" s="21">
        <v>0</v>
      </c>
      <c r="N15" s="21">
        <v>6.4000000000000003E-3</v>
      </c>
      <c r="O15" s="21"/>
      <c r="P15" s="22"/>
      <c r="Q15" s="51"/>
      <c r="R15" s="22"/>
      <c r="S15" s="51"/>
      <c r="T15" s="22"/>
      <c r="U15" s="22"/>
      <c r="V15" s="22"/>
      <c r="W15" s="22"/>
      <c r="X15" s="22"/>
      <c r="Y15" s="22"/>
      <c r="Z15" s="22"/>
      <c r="AA15" s="22"/>
      <c r="AB15" s="22"/>
    </row>
    <row r="16" spans="1:28" x14ac:dyDescent="0.35">
      <c r="A16" s="18" t="s">
        <v>28</v>
      </c>
      <c r="B16" s="18" t="s">
        <v>51</v>
      </c>
      <c r="C16" s="19">
        <v>45428</v>
      </c>
      <c r="D16" s="18" t="s">
        <v>52</v>
      </c>
      <c r="E16" s="57"/>
      <c r="F16" s="57"/>
      <c r="G16" s="57"/>
      <c r="H16" s="57"/>
      <c r="I16" s="58"/>
      <c r="J16" s="57"/>
      <c r="K16" s="21">
        <v>0.82</v>
      </c>
      <c r="L16" s="21">
        <v>1.56</v>
      </c>
      <c r="M16" s="21">
        <v>7.7999999999999996E-3</v>
      </c>
      <c r="N16" s="21">
        <v>4.7000000000000002E-3</v>
      </c>
      <c r="O16" s="21"/>
      <c r="P16" s="22"/>
      <c r="Q16" s="51"/>
      <c r="R16" s="22"/>
      <c r="S16" s="51"/>
      <c r="T16" s="22"/>
      <c r="U16" s="22"/>
      <c r="V16" s="22"/>
      <c r="W16" s="22"/>
      <c r="X16" s="22"/>
      <c r="Y16" s="22"/>
      <c r="Z16" s="22"/>
      <c r="AA16" s="22"/>
      <c r="AB16" s="22"/>
    </row>
    <row r="17" spans="1:29" x14ac:dyDescent="0.35">
      <c r="A17" s="18" t="s">
        <v>28</v>
      </c>
      <c r="B17" s="18" t="s">
        <v>53</v>
      </c>
      <c r="C17" s="19">
        <v>45429</v>
      </c>
      <c r="D17" s="18" t="s">
        <v>54</v>
      </c>
      <c r="E17" s="57"/>
      <c r="F17" s="57"/>
      <c r="G17" s="57"/>
      <c r="H17" s="57"/>
      <c r="I17" s="58"/>
      <c r="J17" s="57"/>
      <c r="K17" s="21">
        <v>1.23</v>
      </c>
      <c r="L17" s="21">
        <v>2.56</v>
      </c>
      <c r="M17" s="21">
        <v>0.11</v>
      </c>
      <c r="N17" s="21">
        <v>4.7E-2</v>
      </c>
      <c r="O17" s="21"/>
      <c r="P17" s="22"/>
      <c r="Q17" s="51"/>
      <c r="R17" s="22"/>
      <c r="S17" s="51"/>
      <c r="T17" s="22"/>
      <c r="U17" s="22"/>
      <c r="V17" s="22"/>
      <c r="W17" s="22"/>
      <c r="X17" s="22"/>
      <c r="Y17" s="22"/>
      <c r="Z17" s="22"/>
      <c r="AA17" s="22"/>
      <c r="AB17" s="22"/>
    </row>
    <row r="18" spans="1:29" x14ac:dyDescent="0.35">
      <c r="A18" s="17" t="s">
        <v>55</v>
      </c>
      <c r="B18" s="38"/>
      <c r="C18" s="39"/>
      <c r="D18" s="18"/>
      <c r="E18" s="36">
        <f>AVERAGE(E2:E17)</f>
        <v>0.72000000000000008</v>
      </c>
      <c r="F18" s="36">
        <f>AVERAGE(F2:F17)</f>
        <v>3.7333333333333329E-2</v>
      </c>
      <c r="G18" s="36">
        <f>AVERAGE(G2:G17)</f>
        <v>0.7573333333333333</v>
      </c>
      <c r="H18" s="36">
        <f>AVERAGE(H2:H17)</f>
        <v>0.28000000000000003</v>
      </c>
      <c r="I18" s="36">
        <f>AVERAGE(I2:I17)</f>
        <v>1.9666666666666665E-3</v>
      </c>
      <c r="J18" s="36" t="s">
        <v>100</v>
      </c>
      <c r="K18" s="36">
        <f t="shared" ref="K18:R18" si="0">AVERAGE(K2:K17)</f>
        <v>1.1154545454545455</v>
      </c>
      <c r="L18" s="36">
        <f t="shared" si="0"/>
        <v>2.3990909090909089</v>
      </c>
      <c r="M18" s="36">
        <f t="shared" si="0"/>
        <v>0.20856999999999995</v>
      </c>
      <c r="N18" s="36">
        <f t="shared" si="0"/>
        <v>3.041818181818182E-2</v>
      </c>
      <c r="O18" s="37">
        <f t="shared" si="0"/>
        <v>1.2333333333333335E-10</v>
      </c>
      <c r="P18" s="22">
        <f t="shared" si="0"/>
        <v>3.1399999999999998E-5</v>
      </c>
      <c r="Q18" s="22">
        <f t="shared" si="0"/>
        <v>1.7E-5</v>
      </c>
      <c r="R18" s="22">
        <f t="shared" si="0"/>
        <v>2.6666666666666663E-5</v>
      </c>
      <c r="S18" s="22">
        <f>AVERAGE(S2:S13)</f>
        <v>2.8333333333333335E-6</v>
      </c>
      <c r="T18" s="22">
        <f t="shared" ref="T18:AB18" si="1">AVERAGE(T2:T17)</f>
        <v>2.433333333333333E-6</v>
      </c>
      <c r="U18" s="22">
        <f t="shared" si="1"/>
        <v>5.6666666666666671E-4</v>
      </c>
      <c r="V18" s="22">
        <f t="shared" si="1"/>
        <v>1.9999999999999998E-5</v>
      </c>
      <c r="W18" s="22">
        <f t="shared" si="1"/>
        <v>2.9999999999999997E-4</v>
      </c>
      <c r="X18" s="22">
        <f t="shared" si="1"/>
        <v>3.5666666666666664E-4</v>
      </c>
      <c r="Y18" s="22">
        <f t="shared" si="1"/>
        <v>1E-3</v>
      </c>
      <c r="Z18" s="22">
        <f t="shared" si="1"/>
        <v>8.4333333333333341E-5</v>
      </c>
      <c r="AA18" s="22">
        <f t="shared" si="1"/>
        <v>5.1666666666666664E-5</v>
      </c>
      <c r="AB18" s="22">
        <f t="shared" si="1"/>
        <v>5.2333333333333338E-6</v>
      </c>
    </row>
    <row r="19" spans="1:29" x14ac:dyDescent="0.35">
      <c r="A19" s="28"/>
      <c r="B19" s="29"/>
      <c r="C19" s="30"/>
      <c r="D19" s="29"/>
      <c r="E19" s="31"/>
      <c r="F19" s="31"/>
      <c r="G19" s="31"/>
      <c r="H19" s="31"/>
      <c r="I19" s="32"/>
      <c r="J19" s="31"/>
      <c r="K19" s="31"/>
      <c r="L19" s="31"/>
      <c r="M19" s="31"/>
      <c r="N19" s="31"/>
      <c r="O19" s="32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</row>
    <row r="20" spans="1:29" x14ac:dyDescent="0.35">
      <c r="A20" s="23" t="s">
        <v>56</v>
      </c>
      <c r="B20" s="53" t="s">
        <v>31</v>
      </c>
      <c r="C20" s="24">
        <v>45430</v>
      </c>
      <c r="D20" s="23" t="s">
        <v>57</v>
      </c>
      <c r="E20" s="42">
        <v>1.7000000000000001E-2</v>
      </c>
      <c r="F20" s="42">
        <v>1.6999999999999999E-3</v>
      </c>
      <c r="G20" s="42">
        <v>1.9E-2</v>
      </c>
      <c r="H20" s="42">
        <v>0.01</v>
      </c>
      <c r="I20" s="42">
        <v>1.1E-4</v>
      </c>
      <c r="J20" s="25" t="s">
        <v>100</v>
      </c>
      <c r="K20" s="42">
        <v>1.7000000000000001E-2</v>
      </c>
      <c r="L20" s="42">
        <v>0.12</v>
      </c>
      <c r="M20" s="42">
        <v>5.8E-5</v>
      </c>
      <c r="N20" s="42">
        <v>2.3E-5</v>
      </c>
      <c r="O20" s="26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52"/>
    </row>
    <row r="21" spans="1:29" x14ac:dyDescent="0.35">
      <c r="A21" s="11" t="s">
        <v>56</v>
      </c>
      <c r="B21" s="40" t="s">
        <v>33</v>
      </c>
      <c r="C21" s="12">
        <v>45430</v>
      </c>
      <c r="D21" s="11" t="s">
        <v>58</v>
      </c>
      <c r="E21" s="35">
        <v>4.0000000000000001E-3</v>
      </c>
      <c r="F21" s="35">
        <v>7.9000000000000001E-4</v>
      </c>
      <c r="G21" s="35">
        <v>5.0000000000000001E-3</v>
      </c>
      <c r="H21" s="35">
        <v>7.4999999999999997E-3</v>
      </c>
      <c r="I21" s="35">
        <v>7.3999999999999996E-5</v>
      </c>
      <c r="J21" s="13" t="s">
        <v>100</v>
      </c>
      <c r="K21" s="35">
        <v>6.6000000000000003E-2</v>
      </c>
      <c r="L21" s="35">
        <v>0.11</v>
      </c>
      <c r="M21" s="35">
        <v>0</v>
      </c>
      <c r="N21" s="35">
        <v>1.1E-4</v>
      </c>
      <c r="O21" s="14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52"/>
    </row>
    <row r="22" spans="1:29" x14ac:dyDescent="0.35">
      <c r="A22" s="11" t="s">
        <v>56</v>
      </c>
      <c r="B22" s="40" t="s">
        <v>59</v>
      </c>
      <c r="C22" s="12">
        <v>45430</v>
      </c>
      <c r="D22" s="11" t="s">
        <v>60</v>
      </c>
      <c r="E22" s="35">
        <v>2.1000000000000001E-2</v>
      </c>
      <c r="F22" s="35">
        <v>1E-3</v>
      </c>
      <c r="G22" s="35">
        <v>2.1999999999999999E-2</v>
      </c>
      <c r="H22" s="35">
        <v>2.1999999999999999E-2</v>
      </c>
      <c r="I22" s="35">
        <v>8.7999999999999998E-5</v>
      </c>
      <c r="J22" s="13" t="s">
        <v>100</v>
      </c>
      <c r="K22" s="35">
        <v>4.9000000000000002E-2</v>
      </c>
      <c r="L22" s="35">
        <v>0.13</v>
      </c>
      <c r="M22" s="35">
        <v>7.0000000000000001E-3</v>
      </c>
      <c r="N22" s="35">
        <v>2.8E-3</v>
      </c>
      <c r="O22" s="14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52"/>
    </row>
    <row r="23" spans="1:29" x14ac:dyDescent="0.35">
      <c r="A23" s="11" t="s">
        <v>56</v>
      </c>
      <c r="B23" s="11" t="s">
        <v>61</v>
      </c>
      <c r="C23" s="12">
        <v>45432</v>
      </c>
      <c r="D23" s="11" t="s">
        <v>62</v>
      </c>
      <c r="E23" s="35"/>
      <c r="F23" s="35"/>
      <c r="G23" s="35"/>
      <c r="H23" s="35"/>
      <c r="I23" s="35"/>
      <c r="J23" s="13"/>
      <c r="K23" s="35">
        <v>5.8999999999999997E-2</v>
      </c>
      <c r="L23" s="35">
        <v>0.13</v>
      </c>
      <c r="M23" s="35">
        <v>7.0000000000000001E-3</v>
      </c>
      <c r="N23" s="35">
        <v>2.8E-3</v>
      </c>
      <c r="O23" s="14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9" x14ac:dyDescent="0.35">
      <c r="A24" s="11" t="s">
        <v>56</v>
      </c>
      <c r="B24" s="11" t="s">
        <v>47</v>
      </c>
      <c r="C24" s="12">
        <v>45432</v>
      </c>
      <c r="D24" s="11" t="s">
        <v>63</v>
      </c>
      <c r="E24" s="35"/>
      <c r="F24" s="35"/>
      <c r="G24" s="35"/>
      <c r="H24" s="35"/>
      <c r="I24" s="35"/>
      <c r="J24" s="13"/>
      <c r="K24" s="35">
        <v>3.9E-2</v>
      </c>
      <c r="L24" s="35">
        <v>6.9000000000000006E-2</v>
      </c>
      <c r="M24" s="35">
        <v>3.4000000000000002E-4</v>
      </c>
      <c r="N24" s="35">
        <v>0</v>
      </c>
      <c r="O24" s="1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9" x14ac:dyDescent="0.35">
      <c r="A25" s="11" t="s">
        <v>56</v>
      </c>
      <c r="B25" s="11" t="s">
        <v>49</v>
      </c>
      <c r="C25" s="12">
        <v>45432</v>
      </c>
      <c r="D25" s="11" t="s">
        <v>64</v>
      </c>
      <c r="E25" s="35"/>
      <c r="F25" s="35"/>
      <c r="G25" s="35"/>
      <c r="H25" s="35"/>
      <c r="I25" s="35"/>
      <c r="J25" s="13"/>
      <c r="K25" s="35">
        <v>6.0999999999999999E-2</v>
      </c>
      <c r="L25" s="35">
        <v>0.11</v>
      </c>
      <c r="M25" s="35">
        <v>0</v>
      </c>
      <c r="N25" s="35">
        <v>0</v>
      </c>
      <c r="O25" s="14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9" x14ac:dyDescent="0.35">
      <c r="A26" s="11" t="s">
        <v>56</v>
      </c>
      <c r="B26" s="11" t="s">
        <v>51</v>
      </c>
      <c r="C26" s="12">
        <v>45432</v>
      </c>
      <c r="D26" s="11" t="s">
        <v>65</v>
      </c>
      <c r="E26" s="35"/>
      <c r="F26" s="35"/>
      <c r="G26" s="35"/>
      <c r="H26" s="35"/>
      <c r="I26" s="35"/>
      <c r="J26" s="13"/>
      <c r="K26" s="35">
        <v>1.6E-2</v>
      </c>
      <c r="L26" s="35">
        <v>7.1999999999999995E-2</v>
      </c>
      <c r="M26" s="35">
        <v>0</v>
      </c>
      <c r="N26" s="35">
        <v>5.9000000000000003E-6</v>
      </c>
      <c r="O26" s="1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9" x14ac:dyDescent="0.35">
      <c r="A27" s="11" t="s">
        <v>56</v>
      </c>
      <c r="B27" s="11" t="s">
        <v>53</v>
      </c>
      <c r="C27" s="12">
        <v>45433</v>
      </c>
      <c r="D27" s="11" t="s">
        <v>66</v>
      </c>
      <c r="E27" s="35"/>
      <c r="F27" s="35"/>
      <c r="G27" s="35"/>
      <c r="H27" s="35"/>
      <c r="I27" s="35"/>
      <c r="J27" s="13"/>
      <c r="K27" s="35">
        <v>0.08</v>
      </c>
      <c r="L27" s="35">
        <v>0.1</v>
      </c>
      <c r="M27" s="35">
        <v>9.5999999999999992E-3</v>
      </c>
      <c r="N27" s="35">
        <v>1.4E-3</v>
      </c>
      <c r="O27" s="14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9" x14ac:dyDescent="0.35">
      <c r="A28" s="11" t="s">
        <v>56</v>
      </c>
      <c r="B28" s="11" t="s">
        <v>67</v>
      </c>
      <c r="C28" s="12">
        <v>45433</v>
      </c>
      <c r="D28" s="11" t="s">
        <v>68</v>
      </c>
      <c r="E28" s="35"/>
      <c r="F28" s="35"/>
      <c r="G28" s="35"/>
      <c r="H28" s="35"/>
      <c r="I28" s="35"/>
      <c r="J28" s="13"/>
      <c r="K28" s="35">
        <v>0.04</v>
      </c>
      <c r="L28" s="35">
        <v>8.3000000000000004E-2</v>
      </c>
      <c r="M28" s="35">
        <v>0</v>
      </c>
      <c r="N28" s="35">
        <v>4.0000000000000002E-4</v>
      </c>
      <c r="O28" s="14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9" x14ac:dyDescent="0.35">
      <c r="A29" s="11" t="s">
        <v>56</v>
      </c>
      <c r="B29" s="11" t="s">
        <v>29</v>
      </c>
      <c r="C29" s="12">
        <v>45432</v>
      </c>
      <c r="D29" s="11" t="s">
        <v>69</v>
      </c>
      <c r="E29" s="13"/>
      <c r="F29" s="13"/>
      <c r="G29" s="13"/>
      <c r="H29" s="13"/>
      <c r="I29" s="14"/>
      <c r="J29" s="13"/>
      <c r="K29" s="13"/>
      <c r="L29" s="13"/>
      <c r="M29" s="13"/>
      <c r="N29" s="13"/>
      <c r="O29" s="34">
        <v>4.5E-11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9" x14ac:dyDescent="0.35">
      <c r="A30" s="11" t="s">
        <v>56</v>
      </c>
      <c r="B30" s="11" t="s">
        <v>31</v>
      </c>
      <c r="C30" s="12">
        <v>45432</v>
      </c>
      <c r="D30" s="11" t="s">
        <v>70</v>
      </c>
      <c r="E30" s="13"/>
      <c r="F30" s="13"/>
      <c r="G30" s="13"/>
      <c r="H30" s="13"/>
      <c r="I30" s="14"/>
      <c r="J30" s="13"/>
      <c r="K30" s="13"/>
      <c r="L30" s="13"/>
      <c r="M30" s="13"/>
      <c r="N30" s="13"/>
      <c r="O30" s="34">
        <v>5.4999999999999997E-11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9" x14ac:dyDescent="0.35">
      <c r="A31" s="11" t="s">
        <v>56</v>
      </c>
      <c r="B31" s="11" t="s">
        <v>33</v>
      </c>
      <c r="C31" s="12">
        <v>45433</v>
      </c>
      <c r="D31" s="11" t="s">
        <v>71</v>
      </c>
      <c r="E31" s="13"/>
      <c r="F31" s="13"/>
      <c r="G31" s="13"/>
      <c r="H31" s="13"/>
      <c r="I31" s="14"/>
      <c r="J31" s="13"/>
      <c r="K31" s="13"/>
      <c r="L31" s="13"/>
      <c r="M31" s="13"/>
      <c r="N31" s="13"/>
      <c r="O31" s="34">
        <v>1.0999999999999999E-10</v>
      </c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9" x14ac:dyDescent="0.35">
      <c r="A32" s="11" t="s">
        <v>56</v>
      </c>
      <c r="B32" s="11" t="s">
        <v>29</v>
      </c>
      <c r="C32" s="12">
        <v>45432</v>
      </c>
      <c r="D32" s="11" t="s">
        <v>72</v>
      </c>
      <c r="E32" s="13"/>
      <c r="F32" s="13"/>
      <c r="G32" s="13"/>
      <c r="H32" s="13"/>
      <c r="I32" s="14"/>
      <c r="J32" s="13"/>
      <c r="K32" s="13"/>
      <c r="L32" s="13"/>
      <c r="M32" s="13"/>
      <c r="N32" s="13"/>
      <c r="O32" s="14"/>
      <c r="P32" s="15">
        <v>3.5999999999999999E-7</v>
      </c>
      <c r="Q32" s="15">
        <v>7.0999999999999998E-7</v>
      </c>
      <c r="R32" s="15">
        <v>1.1000000000000001E-6</v>
      </c>
      <c r="S32" s="15">
        <v>1.4000000000000001E-7</v>
      </c>
      <c r="T32" s="15">
        <v>7.7999999999999997E-8</v>
      </c>
      <c r="U32" s="15">
        <v>1.9000000000000001E-5</v>
      </c>
      <c r="V32" s="15">
        <v>7.8000000000000005E-7</v>
      </c>
      <c r="W32" s="15">
        <v>2.6999999999999999E-5</v>
      </c>
      <c r="X32" s="15">
        <v>2.4000000000000001E-5</v>
      </c>
      <c r="Y32" s="15">
        <v>5.7000000000000003E-5</v>
      </c>
      <c r="Z32" s="15">
        <v>3.4000000000000001E-6</v>
      </c>
      <c r="AA32" s="15">
        <v>7.0999999999999998E-6</v>
      </c>
      <c r="AB32" s="15">
        <v>1.3E-7</v>
      </c>
    </row>
    <row r="33" spans="1:28" x14ac:dyDescent="0.35">
      <c r="A33" s="11" t="s">
        <v>56</v>
      </c>
      <c r="B33" s="11" t="s">
        <v>31</v>
      </c>
      <c r="C33" s="12">
        <v>45432</v>
      </c>
      <c r="D33" s="11" t="s">
        <v>73</v>
      </c>
      <c r="E33" s="13"/>
      <c r="F33" s="13"/>
      <c r="G33" s="13"/>
      <c r="H33" s="13"/>
      <c r="I33" s="14"/>
      <c r="J33" s="13"/>
      <c r="K33" s="13"/>
      <c r="L33" s="13"/>
      <c r="M33" s="13"/>
      <c r="N33" s="13"/>
      <c r="O33" s="14"/>
      <c r="P33" s="15">
        <v>3.7E-7</v>
      </c>
      <c r="Q33" s="15">
        <v>7.3E-7</v>
      </c>
      <c r="R33" s="15">
        <v>9.9999999999999995E-7</v>
      </c>
      <c r="S33" s="15">
        <v>1.4999999999999999E-7</v>
      </c>
      <c r="T33" s="15">
        <v>8.9000000000000003E-8</v>
      </c>
      <c r="U33" s="15">
        <v>1.5E-5</v>
      </c>
      <c r="V33" s="15">
        <v>3.7E-7</v>
      </c>
      <c r="W33" s="15">
        <v>1.5E-5</v>
      </c>
      <c r="X33" s="15">
        <v>5.0000000000000004E-6</v>
      </c>
      <c r="Y33" s="15">
        <v>9.5000000000000005E-6</v>
      </c>
      <c r="Z33" s="15">
        <v>2.3999999999999999E-6</v>
      </c>
      <c r="AA33" s="15">
        <v>2.0999999999999998E-6</v>
      </c>
      <c r="AB33" s="15">
        <v>1.3E-7</v>
      </c>
    </row>
    <row r="34" spans="1:28" x14ac:dyDescent="0.35">
      <c r="A34" s="11" t="s">
        <v>56</v>
      </c>
      <c r="B34" s="11" t="s">
        <v>33</v>
      </c>
      <c r="C34" s="12">
        <v>45433</v>
      </c>
      <c r="D34" s="11" t="s">
        <v>74</v>
      </c>
      <c r="E34" s="13"/>
      <c r="F34" s="13"/>
      <c r="G34" s="13"/>
      <c r="H34" s="13"/>
      <c r="I34" s="14"/>
      <c r="J34" s="13"/>
      <c r="K34" s="13"/>
      <c r="L34" s="13"/>
      <c r="M34" s="13"/>
      <c r="N34" s="13"/>
      <c r="O34" s="14"/>
      <c r="P34" s="15">
        <v>3.4999999999999998E-7</v>
      </c>
      <c r="Q34" s="15">
        <v>7.8999999999999995E-7</v>
      </c>
      <c r="R34" s="15">
        <v>7.9999999999999996E-7</v>
      </c>
      <c r="S34" s="15">
        <v>1.4000000000000001E-7</v>
      </c>
      <c r="T34" s="15">
        <v>8.4999999999999994E-8</v>
      </c>
      <c r="U34" s="15">
        <v>2.5000000000000001E-5</v>
      </c>
      <c r="V34" s="15">
        <v>7.7000000000000004E-7</v>
      </c>
      <c r="W34" s="15">
        <v>9.7999999999999993E-6</v>
      </c>
      <c r="X34" s="15">
        <v>2.0999999999999999E-5</v>
      </c>
      <c r="Y34" s="15">
        <v>5.5999999999999999E-5</v>
      </c>
      <c r="Z34" s="15">
        <v>3.8E-6</v>
      </c>
      <c r="AA34" s="15">
        <v>1.9E-6</v>
      </c>
      <c r="AB34" s="15">
        <v>1.3E-7</v>
      </c>
    </row>
    <row r="35" spans="1:28" x14ac:dyDescent="0.35">
      <c r="A35" s="16" t="s">
        <v>75</v>
      </c>
      <c r="B35" s="40"/>
      <c r="C35" s="40"/>
      <c r="D35" s="40" t="s">
        <v>101</v>
      </c>
      <c r="E35" s="35">
        <f>AVERAGE(E20:E34)</f>
        <v>1.4E-2</v>
      </c>
      <c r="F35" s="35">
        <f t="shared" ref="F35:AB35" si="2">AVERAGE(F20:F34)</f>
        <v>1.1633333333333333E-3</v>
      </c>
      <c r="G35" s="35">
        <f t="shared" si="2"/>
        <v>1.5333333333333332E-2</v>
      </c>
      <c r="H35" s="35">
        <f t="shared" si="2"/>
        <v>1.3166666666666667E-2</v>
      </c>
      <c r="I35" s="35">
        <f t="shared" si="2"/>
        <v>9.066666666666667E-5</v>
      </c>
      <c r="J35" s="13" t="s">
        <v>100</v>
      </c>
      <c r="K35" s="35">
        <f t="shared" si="2"/>
        <v>4.7444444444444449E-2</v>
      </c>
      <c r="L35" s="35">
        <f t="shared" si="2"/>
        <v>0.10266666666666664</v>
      </c>
      <c r="M35" s="35">
        <f t="shared" si="2"/>
        <v>2.6664444444444444E-3</v>
      </c>
      <c r="N35" s="35">
        <f t="shared" si="2"/>
        <v>8.3765555555555564E-4</v>
      </c>
      <c r="O35" s="34">
        <f t="shared" si="2"/>
        <v>7.0000000000000004E-11</v>
      </c>
      <c r="P35" s="15">
        <f t="shared" si="2"/>
        <v>3.5999999999999999E-7</v>
      </c>
      <c r="Q35" s="15">
        <f t="shared" si="2"/>
        <v>7.4333333333333324E-7</v>
      </c>
      <c r="R35" s="15">
        <f t="shared" si="2"/>
        <v>9.666666666666668E-7</v>
      </c>
      <c r="S35" s="15">
        <f t="shared" si="2"/>
        <v>1.4333333333333335E-7</v>
      </c>
      <c r="T35" s="15">
        <f t="shared" si="2"/>
        <v>8.3999999999999998E-8</v>
      </c>
      <c r="U35" s="15">
        <f t="shared" si="2"/>
        <v>1.9666666666666666E-5</v>
      </c>
      <c r="V35" s="15">
        <f t="shared" si="2"/>
        <v>6.4000000000000012E-7</v>
      </c>
      <c r="W35" s="15">
        <f t="shared" si="2"/>
        <v>1.7266666666666665E-5</v>
      </c>
      <c r="X35" s="15">
        <f t="shared" si="2"/>
        <v>1.6666666666666664E-5</v>
      </c>
      <c r="Y35" s="15">
        <f t="shared" si="2"/>
        <v>4.0833333333333334E-5</v>
      </c>
      <c r="Z35" s="15">
        <f t="shared" si="2"/>
        <v>3.1999999999999999E-6</v>
      </c>
      <c r="AA35" s="15">
        <f t="shared" si="2"/>
        <v>3.7000000000000002E-6</v>
      </c>
      <c r="AB35" s="15">
        <f t="shared" si="2"/>
        <v>1.3E-7</v>
      </c>
    </row>
    <row r="36" spans="1:28" x14ac:dyDescent="0.35">
      <c r="B36" s="41"/>
      <c r="C36" s="41"/>
      <c r="D36" s="41"/>
      <c r="E36" s="4"/>
      <c r="F36" s="4"/>
      <c r="G36" s="4"/>
      <c r="H36" s="4"/>
      <c r="I36" s="5"/>
      <c r="J36" s="4"/>
      <c r="K36" s="4"/>
      <c r="L36" s="4"/>
      <c r="M36" s="4"/>
      <c r="N36" s="4"/>
      <c r="O36" s="5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x14ac:dyDescent="0.35">
      <c r="B37" s="3"/>
      <c r="C37" s="3"/>
      <c r="D37" s="3"/>
      <c r="E37" s="50"/>
      <c r="F37" s="47" t="s">
        <v>76</v>
      </c>
      <c r="G37" s="4"/>
      <c r="H37" s="4"/>
      <c r="I37" s="5"/>
      <c r="J37" s="4"/>
      <c r="K37" s="4"/>
      <c r="L37" s="4"/>
      <c r="M37" s="4"/>
      <c r="N37" s="4"/>
      <c r="O37" s="5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x14ac:dyDescent="0.35">
      <c r="E38" s="61"/>
      <c r="F38" s="62"/>
      <c r="G38" s="52"/>
      <c r="H38" s="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913A-4F27-4572-A5DB-32E7E33B1AEF}">
  <sheetPr codeName="Sheet4">
    <tabColor rgb="FF92D050"/>
    <pageSetUpPr fitToPage="1"/>
  </sheetPr>
  <dimension ref="A1:O27"/>
  <sheetViews>
    <sheetView topLeftCell="A3" zoomScale="90" zoomScaleNormal="90" workbookViewId="0">
      <selection activeCell="C1" sqref="C1"/>
    </sheetView>
  </sheetViews>
  <sheetFormatPr defaultRowHeight="14.5" x14ac:dyDescent="0.35"/>
  <cols>
    <col min="1" max="1" width="14" customWidth="1"/>
    <col min="2" max="2" width="22.26953125" customWidth="1"/>
    <col min="3" max="3" width="12.6328125" customWidth="1"/>
    <col min="4" max="4" width="5" customWidth="1"/>
    <col min="5" max="5" width="11.54296875" customWidth="1"/>
    <col min="6" max="6" width="15.1796875" customWidth="1"/>
    <col min="7" max="7" width="3.1796875" customWidth="1"/>
    <col min="8" max="8" width="12.7265625" customWidth="1"/>
    <col min="9" max="9" width="16.08984375" customWidth="1"/>
    <col min="10" max="10" width="2.81640625" customWidth="1"/>
    <col min="11" max="11" width="14.26953125" customWidth="1"/>
    <col min="12" max="12" width="10.453125" bestFit="1" customWidth="1"/>
    <col min="14" max="14" width="12.453125" customWidth="1"/>
    <col min="15" max="15" width="14.54296875" customWidth="1"/>
  </cols>
  <sheetData>
    <row r="1" spans="1:15" ht="15.5" x14ac:dyDescent="0.35">
      <c r="A1" s="77" t="s">
        <v>132</v>
      </c>
      <c r="B1" s="76"/>
      <c r="C1" s="76"/>
    </row>
    <row r="2" spans="1:15" ht="21" x14ac:dyDescent="0.5">
      <c r="A2" s="63"/>
      <c r="B2" s="63"/>
    </row>
    <row r="3" spans="1:15" ht="18.5" x14ac:dyDescent="0.45">
      <c r="A3" s="69" t="s">
        <v>102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5" x14ac:dyDescent="0.35">
      <c r="A4" s="1" t="s">
        <v>2</v>
      </c>
      <c r="B4" s="71">
        <v>45426</v>
      </c>
      <c r="C4" s="71"/>
      <c r="E4" s="71">
        <v>45427</v>
      </c>
      <c r="F4" s="71"/>
      <c r="H4" s="71">
        <v>45428</v>
      </c>
      <c r="I4" s="71"/>
      <c r="K4" s="71">
        <v>45429</v>
      </c>
      <c r="L4" s="71"/>
    </row>
    <row r="5" spans="1:15" x14ac:dyDescent="0.35">
      <c r="A5" s="1"/>
      <c r="B5" s="64" t="s">
        <v>124</v>
      </c>
      <c r="C5" s="68" t="s">
        <v>126</v>
      </c>
      <c r="D5" s="64"/>
      <c r="E5" s="64" t="s">
        <v>125</v>
      </c>
      <c r="F5" s="68" t="s">
        <v>126</v>
      </c>
      <c r="G5" s="68"/>
      <c r="H5" s="68" t="s">
        <v>125</v>
      </c>
      <c r="I5" s="68" t="s">
        <v>126</v>
      </c>
      <c r="J5" s="68"/>
      <c r="K5" s="68" t="s">
        <v>125</v>
      </c>
      <c r="L5" s="68" t="s">
        <v>126</v>
      </c>
    </row>
    <row r="6" spans="1:15" x14ac:dyDescent="0.35">
      <c r="B6" s="44">
        <v>0.25</v>
      </c>
      <c r="C6">
        <v>1820</v>
      </c>
      <c r="E6" s="43">
        <v>0.29166666666666669</v>
      </c>
      <c r="F6">
        <v>2073</v>
      </c>
      <c r="H6" s="43">
        <v>0.35486111111111113</v>
      </c>
      <c r="I6">
        <v>989</v>
      </c>
      <c r="K6" s="43">
        <v>0.34166666666666662</v>
      </c>
      <c r="L6">
        <v>1006</v>
      </c>
      <c r="N6" s="12"/>
      <c r="O6" s="11"/>
    </row>
    <row r="7" spans="1:15" x14ac:dyDescent="0.35">
      <c r="B7" s="44">
        <v>0.30833333333333335</v>
      </c>
      <c r="C7">
        <v>213</v>
      </c>
      <c r="E7" s="43">
        <v>0.40625</v>
      </c>
      <c r="F7">
        <v>1731</v>
      </c>
      <c r="H7" s="43">
        <v>0.37847222222222227</v>
      </c>
      <c r="I7">
        <v>992</v>
      </c>
      <c r="K7" s="43">
        <v>0.38750000000000001</v>
      </c>
      <c r="L7">
        <v>1129</v>
      </c>
      <c r="N7" s="12"/>
      <c r="O7" s="11"/>
    </row>
    <row r="8" spans="1:15" x14ac:dyDescent="0.35">
      <c r="B8" s="44">
        <v>0.33749999999999997</v>
      </c>
      <c r="C8">
        <v>626</v>
      </c>
      <c r="E8" s="43">
        <v>0.59375</v>
      </c>
      <c r="F8">
        <v>1004</v>
      </c>
      <c r="H8" s="43">
        <v>0.40138888888888885</v>
      </c>
      <c r="I8">
        <v>1335</v>
      </c>
      <c r="K8" s="43">
        <v>0.43611111111111112</v>
      </c>
      <c r="L8">
        <v>1052</v>
      </c>
      <c r="N8" s="12"/>
      <c r="O8" s="11"/>
    </row>
    <row r="9" spans="1:15" x14ac:dyDescent="0.35">
      <c r="B9" s="44">
        <v>0.4375</v>
      </c>
      <c r="C9">
        <v>917</v>
      </c>
      <c r="E9" s="43">
        <v>0.6166666666666667</v>
      </c>
      <c r="F9">
        <v>1099</v>
      </c>
      <c r="H9" s="43">
        <v>0.43611111111111112</v>
      </c>
      <c r="I9">
        <v>940</v>
      </c>
      <c r="K9" s="43">
        <v>0.47847222222222219</v>
      </c>
      <c r="L9">
        <v>742</v>
      </c>
    </row>
    <row r="10" spans="1:15" x14ac:dyDescent="0.35">
      <c r="B10" s="44">
        <v>0.52777777777777779</v>
      </c>
      <c r="C10">
        <v>1280</v>
      </c>
      <c r="E10" s="43">
        <v>0.64652777777777781</v>
      </c>
      <c r="F10">
        <v>889</v>
      </c>
      <c r="H10" s="43">
        <v>0.48472222222222222</v>
      </c>
      <c r="I10">
        <v>713</v>
      </c>
      <c r="K10" s="43">
        <v>0.56111111111111112</v>
      </c>
      <c r="L10">
        <v>832</v>
      </c>
    </row>
    <row r="11" spans="1:15" x14ac:dyDescent="0.35">
      <c r="B11" s="44">
        <v>0.62361111111111112</v>
      </c>
      <c r="C11">
        <v>220</v>
      </c>
      <c r="E11" s="43">
        <v>0.68402777777777779</v>
      </c>
      <c r="F11">
        <v>987</v>
      </c>
      <c r="H11" s="43">
        <v>0.61041666666666672</v>
      </c>
      <c r="I11">
        <v>836</v>
      </c>
      <c r="K11" s="43">
        <v>0.58750000000000002</v>
      </c>
      <c r="L11">
        <v>956</v>
      </c>
    </row>
    <row r="12" spans="1:15" x14ac:dyDescent="0.35">
      <c r="B12" s="1" t="s">
        <v>127</v>
      </c>
      <c r="C12" s="1">
        <f>SUM(C6:C11)</f>
        <v>5076</v>
      </c>
      <c r="E12" s="43">
        <v>0.7270833333333333</v>
      </c>
      <c r="F12">
        <v>1069</v>
      </c>
      <c r="H12" s="43">
        <v>0.71527777777777779</v>
      </c>
      <c r="I12">
        <v>1342</v>
      </c>
      <c r="K12" s="1" t="s">
        <v>103</v>
      </c>
      <c r="L12" s="1">
        <f>SUM(L6:L11)</f>
        <v>5717</v>
      </c>
    </row>
    <row r="13" spans="1:15" x14ac:dyDescent="0.35">
      <c r="E13" s="1" t="s">
        <v>103</v>
      </c>
      <c r="F13" s="1">
        <f>SUM(F6:F12)</f>
        <v>8852</v>
      </c>
      <c r="H13" s="43">
        <v>0.75208333333333333</v>
      </c>
      <c r="I13">
        <v>363</v>
      </c>
    </row>
    <row r="14" spans="1:15" x14ac:dyDescent="0.35">
      <c r="H14" s="1" t="s">
        <v>103</v>
      </c>
      <c r="I14" s="1">
        <f>SUM(I6:I13)</f>
        <v>7510</v>
      </c>
      <c r="N14" s="1" t="s">
        <v>104</v>
      </c>
    </row>
    <row r="15" spans="1:15" x14ac:dyDescent="0.35">
      <c r="B15" s="45" t="s">
        <v>105</v>
      </c>
      <c r="C15" s="46">
        <f>C12/8.97</f>
        <v>565.88628762541805</v>
      </c>
      <c r="D15" s="1"/>
      <c r="E15" s="1"/>
      <c r="F15" s="46">
        <f>F13/10.45</f>
        <v>847.08133971291875</v>
      </c>
      <c r="G15" s="46"/>
      <c r="H15" s="46"/>
      <c r="I15" s="46">
        <f>I14/9.53</f>
        <v>788.03777544596016</v>
      </c>
      <c r="J15" s="46"/>
      <c r="K15" s="46"/>
      <c r="L15" s="46">
        <f>L12/5.9</f>
        <v>968.98305084745755</v>
      </c>
      <c r="N15" s="59">
        <f>AVERAGE(C15:L15)</f>
        <v>792.49711340793863</v>
      </c>
      <c r="O15" t="s">
        <v>107</v>
      </c>
    </row>
    <row r="16" spans="1:15" x14ac:dyDescent="0.35">
      <c r="B16" s="45"/>
      <c r="C16" s="46"/>
      <c r="D16" s="1"/>
      <c r="E16" s="1"/>
      <c r="F16" s="46"/>
      <c r="G16" s="46"/>
      <c r="H16" s="46"/>
      <c r="I16" s="46"/>
      <c r="J16" s="46"/>
      <c r="K16" s="46"/>
      <c r="L16" s="46"/>
      <c r="N16" s="67"/>
    </row>
    <row r="17" spans="1:15" x14ac:dyDescent="0.35">
      <c r="B17" s="45"/>
      <c r="C17" s="46"/>
      <c r="D17" s="1"/>
      <c r="E17" s="1"/>
      <c r="F17" s="46"/>
      <c r="G17" s="46"/>
      <c r="H17" s="46"/>
      <c r="I17" s="46"/>
      <c r="J17" s="46"/>
      <c r="K17" s="46"/>
      <c r="L17" s="46"/>
      <c r="N17" s="67"/>
    </row>
    <row r="18" spans="1:15" ht="18.5" x14ac:dyDescent="0.45">
      <c r="A18" s="69" t="s">
        <v>56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</row>
    <row r="19" spans="1:15" x14ac:dyDescent="0.35">
      <c r="A19" s="68" t="s">
        <v>2</v>
      </c>
      <c r="B19" s="71">
        <v>45430</v>
      </c>
      <c r="C19" s="71"/>
      <c r="D19" s="66"/>
      <c r="E19" s="71">
        <v>45432</v>
      </c>
      <c r="F19" s="71"/>
      <c r="G19" s="66"/>
      <c r="H19" s="71">
        <v>45433</v>
      </c>
      <c r="I19" s="71"/>
      <c r="J19" s="66"/>
      <c r="K19" s="66"/>
      <c r="L19" s="66"/>
      <c r="M19" s="66"/>
      <c r="N19" s="66"/>
      <c r="O19" s="66"/>
    </row>
    <row r="20" spans="1:15" x14ac:dyDescent="0.35">
      <c r="A20" s="68"/>
      <c r="B20" s="68" t="s">
        <v>106</v>
      </c>
      <c r="C20" s="65" t="s">
        <v>130</v>
      </c>
      <c r="D20" s="68"/>
      <c r="E20" s="68" t="s">
        <v>106</v>
      </c>
      <c r="F20" s="65" t="s">
        <v>131</v>
      </c>
      <c r="G20" s="68"/>
      <c r="H20" s="68" t="s">
        <v>106</v>
      </c>
      <c r="I20" s="68" t="s">
        <v>131</v>
      </c>
      <c r="J20" s="66"/>
      <c r="K20" s="66"/>
      <c r="L20" s="66"/>
      <c r="M20" s="66"/>
      <c r="N20" s="66"/>
      <c r="O20" s="66"/>
    </row>
    <row r="21" spans="1:15" x14ac:dyDescent="0.35">
      <c r="A21" s="66"/>
      <c r="B21" s="66">
        <v>10</v>
      </c>
      <c r="C21" s="66">
        <v>992</v>
      </c>
      <c r="D21" s="66"/>
      <c r="E21" s="66">
        <v>12</v>
      </c>
      <c r="F21" s="66">
        <v>1528</v>
      </c>
      <c r="G21" s="66"/>
      <c r="H21" s="66">
        <v>12</v>
      </c>
      <c r="I21" s="66">
        <v>1935</v>
      </c>
      <c r="J21" s="66"/>
      <c r="K21" s="66"/>
      <c r="L21" s="66"/>
      <c r="M21" s="66"/>
      <c r="N21" s="66"/>
      <c r="O21" s="66"/>
    </row>
    <row r="22" spans="1:15" x14ac:dyDescent="0.35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8" t="s">
        <v>104</v>
      </c>
      <c r="O22" s="66"/>
    </row>
    <row r="23" spans="1:15" x14ac:dyDescent="0.35">
      <c r="A23" s="66"/>
      <c r="B23" s="72" t="s">
        <v>105</v>
      </c>
      <c r="C23" s="73">
        <f>C21/B21</f>
        <v>99.2</v>
      </c>
      <c r="D23" s="73"/>
      <c r="E23" s="73"/>
      <c r="F23" s="73">
        <f>F21/E21</f>
        <v>127.33333333333333</v>
      </c>
      <c r="G23" s="73"/>
      <c r="H23" s="73"/>
      <c r="I23" s="73">
        <f>I21/H21</f>
        <v>161.25</v>
      </c>
      <c r="J23" s="66"/>
      <c r="K23" s="66"/>
      <c r="L23" s="66"/>
      <c r="M23" s="66"/>
      <c r="N23" s="74">
        <f>AVERAGE(C23:I23)</f>
        <v>129.26111111111109</v>
      </c>
      <c r="O23" s="66" t="s">
        <v>107</v>
      </c>
    </row>
    <row r="24" spans="1:15" x14ac:dyDescent="0.35">
      <c r="A24" s="75" t="s">
        <v>129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</row>
    <row r="25" spans="1:15" x14ac:dyDescent="0.35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</row>
    <row r="26" spans="1:15" x14ac:dyDescent="0.3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</row>
    <row r="27" spans="1:15" x14ac:dyDescent="0.35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</row>
  </sheetData>
  <mergeCells count="9">
    <mergeCell ref="B19:C19"/>
    <mergeCell ref="E19:F19"/>
    <mergeCell ref="H19:I19"/>
    <mergeCell ref="A3:M3"/>
    <mergeCell ref="A18:L18"/>
    <mergeCell ref="B4:C4"/>
    <mergeCell ref="E4:F4"/>
    <mergeCell ref="H4:I4"/>
    <mergeCell ref="K4:L4"/>
  </mergeCells>
  <printOptions horizontalCentered="1" gridLines="1"/>
  <pageMargins left="0.7" right="0.7" top="0.75" bottom="0.75" header="0.3" footer="0.3"/>
  <pageSetup orientation="portrait" useFirstPageNumber="1" r:id="rId1"/>
  <headerFooter scaleWithDoc="0">
    <oddHeader>&amp;C&amp;F</oddHeader>
    <oddFooter>&amp;C&amp;A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Read me first data dictionary</vt:lpstr>
      <vt:lpstr>emissions concentrations</vt:lpstr>
      <vt:lpstr>mass emissions rates</vt:lpstr>
      <vt:lpstr>carcass feed rates</vt:lpstr>
      <vt:lpstr>'emissions concentrations'!Print_Area</vt:lpstr>
      <vt:lpstr>RAPID1000ActualFeedRate</vt:lpstr>
      <vt:lpstr>TBABActualFeedRate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Lemieux, Paul</dc:creator>
  <cp:keywords/>
  <dc:description/>
  <cp:lastModifiedBy>Wood, Joe</cp:lastModifiedBy>
  <cp:revision/>
  <cp:lastPrinted>2024-09-23T14:26:31Z</cp:lastPrinted>
  <dcterms:created xsi:type="dcterms:W3CDTF">2024-07-26T14:31:19Z</dcterms:created>
  <dcterms:modified xsi:type="dcterms:W3CDTF">2026-01-12T20:56:45Z</dcterms:modified>
  <cp:category/>
  <cp:contentStatus/>
</cp:coreProperties>
</file>