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schaeffer_blake_epa_gov/Documents/bschaeff/Schaeffer Manuscripts/2025_Goodrich_IJRS/Revision_1/"/>
    </mc:Choice>
  </mc:AlternateContent>
  <xr:revisionPtr revIDLastSave="692" documentId="8_{F41AC9AF-357C-40AF-9E12-BCB6E6B2D317}" xr6:coauthVersionLast="47" xr6:coauthVersionMax="47" xr10:uidLastSave="{58C91B04-A7C8-4D4F-B0CD-1908DC41A9EA}"/>
  <bookViews>
    <workbookView xWindow="-120" yWindow="-120" windowWidth="29040" windowHeight="15720" activeTab="2" xr2:uid="{D9612B8C-FDF6-4A46-BD09-3AD0BDD7EB42}"/>
  </bookViews>
  <sheets>
    <sheet name="Weight Table" sheetId="5" r:id="rId1"/>
    <sheet name="Read me" sheetId="3" r:id="rId2"/>
    <sheet name="Metadata" sheetId="1" r:id="rId3"/>
  </sheets>
  <definedNames>
    <definedName name="_xlnm._FilterDatabase" localSheetId="2" hidden="1">Metadata!$AS$4:$AS$4</definedName>
    <definedName name="Vibes">'Read 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06" i="1" l="1"/>
  <c r="AM206" i="1"/>
  <c r="AO206" i="1"/>
  <c r="AO102" i="1"/>
  <c r="AO103" i="1"/>
  <c r="AO104" i="1"/>
  <c r="AO2" i="1"/>
  <c r="AO105" i="1"/>
  <c r="AO3" i="1"/>
  <c r="AO106" i="1"/>
  <c r="AO108" i="1"/>
  <c r="AO109" i="1"/>
  <c r="AO110" i="1"/>
  <c r="AO111" i="1"/>
  <c r="AO112" i="1"/>
  <c r="AO4" i="1"/>
  <c r="AO113" i="1"/>
  <c r="AO5" i="1"/>
  <c r="AO6" i="1"/>
  <c r="AO7" i="1"/>
  <c r="AO8" i="1"/>
  <c r="AO114" i="1"/>
  <c r="AO115" i="1"/>
  <c r="AO116" i="1"/>
  <c r="AO117" i="1"/>
  <c r="AO118" i="1"/>
  <c r="AO119" i="1"/>
  <c r="AO9" i="1"/>
  <c r="AO121" i="1"/>
  <c r="AO10" i="1"/>
  <c r="AO122" i="1"/>
  <c r="AO123" i="1"/>
  <c r="AO11" i="1"/>
  <c r="AO12" i="1"/>
  <c r="AO13" i="1"/>
  <c r="AO14" i="1"/>
  <c r="AO124" i="1"/>
  <c r="AO15" i="1"/>
  <c r="AO125" i="1"/>
  <c r="AO126" i="1"/>
  <c r="AO127" i="1"/>
  <c r="AO16" i="1"/>
  <c r="AO128" i="1"/>
  <c r="AO129" i="1"/>
  <c r="AO130" i="1"/>
  <c r="AO131" i="1"/>
  <c r="AO132" i="1"/>
  <c r="AO17" i="1"/>
  <c r="AO18" i="1"/>
  <c r="AO19" i="1"/>
  <c r="AO133" i="1"/>
  <c r="AO20" i="1"/>
  <c r="AO21" i="1"/>
  <c r="AO22" i="1"/>
  <c r="AO23" i="1"/>
  <c r="AO134" i="1"/>
  <c r="AO24" i="1"/>
  <c r="AO25" i="1"/>
  <c r="AO135" i="1"/>
  <c r="AO136" i="1"/>
  <c r="AO26" i="1"/>
  <c r="AO137" i="1"/>
  <c r="AO27" i="1"/>
  <c r="AO28" i="1"/>
  <c r="AO29" i="1"/>
  <c r="AO30" i="1"/>
  <c r="AO138" i="1"/>
  <c r="AO139" i="1"/>
  <c r="AO140" i="1"/>
  <c r="AO31" i="1"/>
  <c r="AO141" i="1"/>
  <c r="AO142" i="1"/>
  <c r="AO32" i="1"/>
  <c r="AO33" i="1"/>
  <c r="AO143" i="1"/>
  <c r="AO144" i="1"/>
  <c r="AO145" i="1"/>
  <c r="AO146" i="1"/>
  <c r="AO147" i="1"/>
  <c r="AO34" i="1"/>
  <c r="AO148" i="1"/>
  <c r="AO149" i="1"/>
  <c r="AO35" i="1"/>
  <c r="AO36" i="1"/>
  <c r="AO37" i="1"/>
  <c r="AO150" i="1"/>
  <c r="AO38" i="1"/>
  <c r="AO152" i="1"/>
  <c r="AO39" i="1"/>
  <c r="AO40" i="1"/>
  <c r="AO41" i="1"/>
  <c r="AO153" i="1"/>
  <c r="AO42" i="1"/>
  <c r="AO43" i="1"/>
  <c r="AO154" i="1"/>
  <c r="AO44" i="1"/>
  <c r="AO155" i="1"/>
  <c r="AO45" i="1"/>
  <c r="AO46" i="1"/>
  <c r="AO156" i="1"/>
  <c r="AO157" i="1"/>
  <c r="AO158" i="1"/>
  <c r="AO159" i="1"/>
  <c r="AO47" i="1"/>
  <c r="AO48" i="1"/>
  <c r="AO49" i="1"/>
  <c r="AO50" i="1"/>
  <c r="AO160" i="1"/>
  <c r="AO51" i="1"/>
  <c r="AO52" i="1"/>
  <c r="AO162" i="1"/>
  <c r="AO53" i="1"/>
  <c r="AO54" i="1"/>
  <c r="AO163" i="1"/>
  <c r="AO164" i="1"/>
  <c r="AO55" i="1"/>
  <c r="AO56" i="1"/>
  <c r="AO57" i="1"/>
  <c r="AO165" i="1"/>
  <c r="AO58" i="1"/>
  <c r="AO166" i="1"/>
  <c r="AO167" i="1"/>
  <c r="AO168" i="1"/>
  <c r="AO169" i="1"/>
  <c r="AO170" i="1"/>
  <c r="AO59" i="1"/>
  <c r="AO171" i="1"/>
  <c r="AO60" i="1"/>
  <c r="AO61" i="1"/>
  <c r="AO172" i="1"/>
  <c r="AO62" i="1"/>
  <c r="AO63" i="1"/>
  <c r="AO173" i="1"/>
  <c r="AO64" i="1"/>
  <c r="AO174" i="1"/>
  <c r="AO65" i="1"/>
  <c r="AO66" i="1"/>
  <c r="AO67" i="1"/>
  <c r="AO175" i="1"/>
  <c r="AO176" i="1"/>
  <c r="AO177" i="1"/>
  <c r="AO178" i="1"/>
  <c r="AO179" i="1"/>
  <c r="AO68" i="1"/>
  <c r="AO69" i="1"/>
  <c r="AO70" i="1"/>
  <c r="AO180" i="1"/>
  <c r="AO71" i="1"/>
  <c r="AO72" i="1"/>
  <c r="AO181" i="1"/>
  <c r="AO73" i="1"/>
  <c r="AO182" i="1"/>
  <c r="AO74" i="1"/>
  <c r="AO75" i="1"/>
  <c r="AO184" i="1"/>
  <c r="AO185" i="1"/>
  <c r="AO186" i="1"/>
  <c r="AO187" i="1"/>
  <c r="AO76" i="1"/>
  <c r="AO188" i="1"/>
  <c r="AO189" i="1"/>
  <c r="AO77" i="1"/>
  <c r="AO78" i="1"/>
  <c r="AO79" i="1"/>
  <c r="AO80" i="1"/>
  <c r="AO190" i="1"/>
  <c r="AO191" i="1"/>
  <c r="AO81" i="1"/>
  <c r="AO82" i="1"/>
  <c r="AO192" i="1"/>
  <c r="AO193" i="1"/>
  <c r="AO194" i="1"/>
  <c r="AO83" i="1"/>
  <c r="AO84" i="1"/>
  <c r="AO195" i="1"/>
  <c r="AO85" i="1"/>
  <c r="AO196" i="1"/>
  <c r="AO86" i="1"/>
  <c r="AO87" i="1"/>
  <c r="AO197" i="1"/>
  <c r="AO88" i="1"/>
  <c r="AO198" i="1"/>
  <c r="AO199" i="1"/>
  <c r="AO200" i="1"/>
  <c r="AO89" i="1"/>
  <c r="AO201" i="1"/>
  <c r="AO202" i="1"/>
  <c r="AO90" i="1"/>
  <c r="AO91" i="1"/>
  <c r="AO92" i="1"/>
  <c r="AO93" i="1"/>
  <c r="AO94" i="1"/>
  <c r="AO203" i="1"/>
  <c r="AO204" i="1"/>
  <c r="AO205" i="1"/>
  <c r="AO207" i="1"/>
  <c r="AO208" i="1"/>
  <c r="AO209" i="1"/>
  <c r="AO95" i="1"/>
  <c r="AO211" i="1"/>
  <c r="AO212" i="1"/>
  <c r="AO96" i="1"/>
  <c r="AO213" i="1"/>
  <c r="AO215" i="1"/>
  <c r="AO216" i="1"/>
  <c r="AO97" i="1"/>
  <c r="AO217" i="1"/>
  <c r="AO218" i="1"/>
  <c r="AO98" i="1"/>
  <c r="AO219" i="1"/>
  <c r="AO220" i="1"/>
  <c r="AO221" i="1"/>
  <c r="AO222" i="1"/>
  <c r="AO99" i="1"/>
  <c r="AO100" i="1"/>
  <c r="AO101" i="1"/>
  <c r="AL101" i="1"/>
  <c r="AL102" i="1"/>
  <c r="AL103" i="1"/>
  <c r="AL104" i="1"/>
  <c r="AL2" i="1"/>
  <c r="AR2" i="1" s="1"/>
  <c r="AL105" i="1"/>
  <c r="AL3" i="1"/>
  <c r="AR3" i="1" s="1"/>
  <c r="AL106" i="1"/>
  <c r="AL107" i="1"/>
  <c r="AL108" i="1"/>
  <c r="AL109" i="1"/>
  <c r="AL110" i="1"/>
  <c r="AL111" i="1"/>
  <c r="AL112" i="1"/>
  <c r="AL4" i="1"/>
  <c r="AR4" i="1" s="1"/>
  <c r="AL113" i="1"/>
  <c r="AL5" i="1"/>
  <c r="AR5" i="1" s="1"/>
  <c r="AL6" i="1"/>
  <c r="AR6" i="1" s="1"/>
  <c r="AL7" i="1"/>
  <c r="AR7" i="1" s="1"/>
  <c r="AL8" i="1"/>
  <c r="AR8" i="1" s="1"/>
  <c r="AL114" i="1"/>
  <c r="AL115" i="1"/>
  <c r="AL116" i="1"/>
  <c r="AL117" i="1"/>
  <c r="AL118" i="1"/>
  <c r="AL119" i="1"/>
  <c r="AL120" i="1"/>
  <c r="AL9" i="1"/>
  <c r="AR9" i="1" s="1"/>
  <c r="AL121" i="1"/>
  <c r="AL10" i="1"/>
  <c r="AR10" i="1" s="1"/>
  <c r="AL122" i="1"/>
  <c r="AL123" i="1"/>
  <c r="AL11" i="1"/>
  <c r="AR11" i="1" s="1"/>
  <c r="AL12" i="1"/>
  <c r="AR12" i="1" s="1"/>
  <c r="AL13" i="1"/>
  <c r="AR13" i="1" s="1"/>
  <c r="AL14" i="1"/>
  <c r="AR14" i="1" s="1"/>
  <c r="AL124" i="1"/>
  <c r="AL15" i="1"/>
  <c r="AR15" i="1" s="1"/>
  <c r="AL125" i="1"/>
  <c r="AL126" i="1"/>
  <c r="AL127" i="1"/>
  <c r="AL16" i="1"/>
  <c r="AR16" i="1" s="1"/>
  <c r="AL128" i="1"/>
  <c r="AL129" i="1"/>
  <c r="AL130" i="1"/>
  <c r="AL131" i="1"/>
  <c r="AL132" i="1"/>
  <c r="AL17" i="1"/>
  <c r="AR17" i="1" s="1"/>
  <c r="AL18" i="1"/>
  <c r="AR18" i="1" s="1"/>
  <c r="AL19" i="1"/>
  <c r="AR19" i="1" s="1"/>
  <c r="AL133" i="1"/>
  <c r="AL20" i="1"/>
  <c r="AR20" i="1" s="1"/>
  <c r="AL21" i="1"/>
  <c r="AR21" i="1" s="1"/>
  <c r="AL22" i="1"/>
  <c r="AR22" i="1" s="1"/>
  <c r="AL23" i="1"/>
  <c r="AR23" i="1" s="1"/>
  <c r="AL134" i="1"/>
  <c r="AL24" i="1"/>
  <c r="AR24" i="1" s="1"/>
  <c r="AL25" i="1"/>
  <c r="AR25" i="1" s="1"/>
  <c r="AL135" i="1"/>
  <c r="AL136" i="1"/>
  <c r="AL26" i="1"/>
  <c r="AR26" i="1" s="1"/>
  <c r="AL137" i="1"/>
  <c r="AL27" i="1"/>
  <c r="AR27" i="1" s="1"/>
  <c r="AL28" i="1"/>
  <c r="AR28" i="1" s="1"/>
  <c r="AL29" i="1"/>
  <c r="AR29" i="1" s="1"/>
  <c r="AL30" i="1"/>
  <c r="AR30" i="1" s="1"/>
  <c r="AL138" i="1"/>
  <c r="AL139" i="1"/>
  <c r="AL140" i="1"/>
  <c r="AL31" i="1"/>
  <c r="AR31" i="1" s="1"/>
  <c r="AL141" i="1"/>
  <c r="AL142" i="1"/>
  <c r="AL32" i="1"/>
  <c r="AR32" i="1" s="1"/>
  <c r="AL33" i="1"/>
  <c r="AR33" i="1" s="1"/>
  <c r="AL143" i="1"/>
  <c r="AL144" i="1"/>
  <c r="AL145" i="1"/>
  <c r="AL146" i="1"/>
  <c r="AL147" i="1"/>
  <c r="AL34" i="1"/>
  <c r="AR34" i="1" s="1"/>
  <c r="AL148" i="1"/>
  <c r="AL149" i="1"/>
  <c r="AL35" i="1"/>
  <c r="AR35" i="1" s="1"/>
  <c r="AL36" i="1"/>
  <c r="AR36" i="1" s="1"/>
  <c r="AL37" i="1"/>
  <c r="AR37" i="1" s="1"/>
  <c r="AL150" i="1"/>
  <c r="AL38" i="1"/>
  <c r="AR38" i="1" s="1"/>
  <c r="AL151" i="1"/>
  <c r="AL152" i="1"/>
  <c r="AL39" i="1"/>
  <c r="AR39" i="1" s="1"/>
  <c r="AL40" i="1"/>
  <c r="AR40" i="1" s="1"/>
  <c r="AL41" i="1"/>
  <c r="AR41" i="1" s="1"/>
  <c r="AL153" i="1"/>
  <c r="AL42" i="1"/>
  <c r="AR42" i="1" s="1"/>
  <c r="AL43" i="1"/>
  <c r="AR43" i="1" s="1"/>
  <c r="AL154" i="1"/>
  <c r="AL44" i="1"/>
  <c r="AR44" i="1" s="1"/>
  <c r="AL155" i="1"/>
  <c r="AL45" i="1"/>
  <c r="AR45" i="1" s="1"/>
  <c r="AL46" i="1"/>
  <c r="AR46" i="1" s="1"/>
  <c r="AL156" i="1"/>
  <c r="AL157" i="1"/>
  <c r="AL158" i="1"/>
  <c r="AL159" i="1"/>
  <c r="AL47" i="1"/>
  <c r="AR47" i="1" s="1"/>
  <c r="AL48" i="1"/>
  <c r="AR48" i="1" s="1"/>
  <c r="AL49" i="1"/>
  <c r="AR49" i="1" s="1"/>
  <c r="AL50" i="1"/>
  <c r="AR50" i="1" s="1"/>
  <c r="AL160" i="1"/>
  <c r="AL51" i="1"/>
  <c r="AR51" i="1" s="1"/>
  <c r="AL52" i="1"/>
  <c r="AR52" i="1" s="1"/>
  <c r="AL161" i="1"/>
  <c r="AL162" i="1"/>
  <c r="AL53" i="1"/>
  <c r="AR53" i="1" s="1"/>
  <c r="AL54" i="1"/>
  <c r="AR54" i="1" s="1"/>
  <c r="AL163" i="1"/>
  <c r="AL164" i="1"/>
  <c r="AL55" i="1"/>
  <c r="AR55" i="1" s="1"/>
  <c r="AL56" i="1"/>
  <c r="AR56" i="1" s="1"/>
  <c r="AL57" i="1"/>
  <c r="AR57" i="1" s="1"/>
  <c r="AL165" i="1"/>
  <c r="AL58" i="1"/>
  <c r="AR58" i="1" s="1"/>
  <c r="AL166" i="1"/>
  <c r="AL167" i="1"/>
  <c r="AL168" i="1"/>
  <c r="AL169" i="1"/>
  <c r="AL170" i="1"/>
  <c r="AL59" i="1"/>
  <c r="AR59" i="1" s="1"/>
  <c r="AL171" i="1"/>
  <c r="AL60" i="1"/>
  <c r="AR60" i="1" s="1"/>
  <c r="AL61" i="1"/>
  <c r="AR61" i="1" s="1"/>
  <c r="AL172" i="1"/>
  <c r="AL62" i="1"/>
  <c r="AR62" i="1" s="1"/>
  <c r="AL63" i="1"/>
  <c r="AR63" i="1" s="1"/>
  <c r="AL173" i="1"/>
  <c r="AL64" i="1"/>
  <c r="AR64" i="1" s="1"/>
  <c r="AL174" i="1"/>
  <c r="AL65" i="1"/>
  <c r="AR65" i="1" s="1"/>
  <c r="AL66" i="1"/>
  <c r="AR66" i="1" s="1"/>
  <c r="AL67" i="1"/>
  <c r="AR67" i="1" s="1"/>
  <c r="AL175" i="1"/>
  <c r="AL176" i="1"/>
  <c r="AL177" i="1"/>
  <c r="AL178" i="1"/>
  <c r="AL179" i="1"/>
  <c r="AL68" i="1"/>
  <c r="AR68" i="1" s="1"/>
  <c r="AL69" i="1"/>
  <c r="AR69" i="1" s="1"/>
  <c r="AL70" i="1"/>
  <c r="AR70" i="1" s="1"/>
  <c r="AL180" i="1"/>
  <c r="AL71" i="1"/>
  <c r="AR71" i="1" s="1"/>
  <c r="AL72" i="1"/>
  <c r="AR72" i="1" s="1"/>
  <c r="AL181" i="1"/>
  <c r="AL73" i="1"/>
  <c r="AR73" i="1" s="1"/>
  <c r="AL182" i="1"/>
  <c r="AL183" i="1"/>
  <c r="AL74" i="1"/>
  <c r="AR74" i="1" s="1"/>
  <c r="AL75" i="1"/>
  <c r="AR75" i="1" s="1"/>
  <c r="AL184" i="1"/>
  <c r="AL185" i="1"/>
  <c r="AL186" i="1"/>
  <c r="AL187" i="1"/>
  <c r="AL76" i="1"/>
  <c r="AR76" i="1" s="1"/>
  <c r="AL188" i="1"/>
  <c r="AL189" i="1"/>
  <c r="AL77" i="1"/>
  <c r="AR77" i="1" s="1"/>
  <c r="AL78" i="1"/>
  <c r="AR78" i="1" s="1"/>
  <c r="AL79" i="1"/>
  <c r="AR79" i="1" s="1"/>
  <c r="AL80" i="1"/>
  <c r="AR80" i="1" s="1"/>
  <c r="AL190" i="1"/>
  <c r="AL191" i="1"/>
  <c r="AL81" i="1"/>
  <c r="AR81" i="1" s="1"/>
  <c r="AL82" i="1"/>
  <c r="AR82" i="1" s="1"/>
  <c r="AL192" i="1"/>
  <c r="AL193" i="1"/>
  <c r="AL194" i="1"/>
  <c r="AL83" i="1"/>
  <c r="AR83" i="1" s="1"/>
  <c r="AL84" i="1"/>
  <c r="AR84" i="1" s="1"/>
  <c r="AL195" i="1"/>
  <c r="AL85" i="1"/>
  <c r="AR85" i="1" s="1"/>
  <c r="AL196" i="1"/>
  <c r="AL86" i="1"/>
  <c r="AR86" i="1" s="1"/>
  <c r="AL87" i="1"/>
  <c r="AR87" i="1" s="1"/>
  <c r="AL197" i="1"/>
  <c r="AL88" i="1"/>
  <c r="AL198" i="1"/>
  <c r="AL199" i="1"/>
  <c r="AL200" i="1"/>
  <c r="AL89" i="1"/>
  <c r="AR89" i="1" s="1"/>
  <c r="AL201" i="1"/>
  <c r="AL202" i="1"/>
  <c r="AL90" i="1"/>
  <c r="AR90" i="1" s="1"/>
  <c r="AL91" i="1"/>
  <c r="AR91" i="1" s="1"/>
  <c r="AL92" i="1"/>
  <c r="AR92" i="1" s="1"/>
  <c r="AL93" i="1"/>
  <c r="AR93" i="1" s="1"/>
  <c r="AL94" i="1"/>
  <c r="AR94" i="1" s="1"/>
  <c r="AL203" i="1"/>
  <c r="AL204" i="1"/>
  <c r="AL205" i="1"/>
  <c r="AL207" i="1"/>
  <c r="AL208" i="1"/>
  <c r="AL209" i="1"/>
  <c r="AL210" i="1"/>
  <c r="AL95" i="1"/>
  <c r="AR95" i="1" s="1"/>
  <c r="AL211" i="1"/>
  <c r="AL212" i="1"/>
  <c r="AL96" i="1"/>
  <c r="AR96" i="1" s="1"/>
  <c r="AL213" i="1"/>
  <c r="AL214" i="1"/>
  <c r="AL215" i="1"/>
  <c r="AL216" i="1"/>
  <c r="AL97" i="1"/>
  <c r="AR97" i="1" s="1"/>
  <c r="AL217" i="1"/>
  <c r="AL218" i="1"/>
  <c r="AL98" i="1"/>
  <c r="AR98" i="1" s="1"/>
  <c r="AL219" i="1"/>
  <c r="AL220" i="1"/>
  <c r="AL221" i="1"/>
  <c r="AL222" i="1"/>
  <c r="AL99" i="1"/>
  <c r="AR99" i="1" s="1"/>
  <c r="AL100" i="1"/>
  <c r="AR100" i="1" s="1"/>
  <c r="AC102" i="1"/>
  <c r="AP102" i="1" s="1"/>
  <c r="AC103" i="1"/>
  <c r="AP103" i="1" s="1"/>
  <c r="AC104" i="1"/>
  <c r="AP104" i="1" s="1"/>
  <c r="AC2" i="1"/>
  <c r="AP2" i="1" s="1"/>
  <c r="AC105" i="1"/>
  <c r="AP105" i="1" s="1"/>
  <c r="AC3" i="1"/>
  <c r="AP3" i="1" s="1"/>
  <c r="AC106" i="1"/>
  <c r="AP106" i="1" s="1"/>
  <c r="AC107" i="1"/>
  <c r="AP107" i="1" s="1"/>
  <c r="AC108" i="1"/>
  <c r="AP108" i="1" s="1"/>
  <c r="AC109" i="1"/>
  <c r="AP109" i="1" s="1"/>
  <c r="AC110" i="1"/>
  <c r="AP110" i="1" s="1"/>
  <c r="AC111" i="1"/>
  <c r="AP111" i="1" s="1"/>
  <c r="AC112" i="1"/>
  <c r="AP112" i="1" s="1"/>
  <c r="AC4" i="1"/>
  <c r="AP4" i="1" s="1"/>
  <c r="AC113" i="1"/>
  <c r="AP113" i="1" s="1"/>
  <c r="AC5" i="1"/>
  <c r="AP5" i="1" s="1"/>
  <c r="AC6" i="1"/>
  <c r="AP6" i="1" s="1"/>
  <c r="AC7" i="1"/>
  <c r="AP7" i="1" s="1"/>
  <c r="AC8" i="1"/>
  <c r="AP8" i="1" s="1"/>
  <c r="AC114" i="1"/>
  <c r="AP114" i="1" s="1"/>
  <c r="AC115" i="1"/>
  <c r="AP115" i="1" s="1"/>
  <c r="AC116" i="1"/>
  <c r="AP116" i="1" s="1"/>
  <c r="AC117" i="1"/>
  <c r="AP117" i="1" s="1"/>
  <c r="AC118" i="1"/>
  <c r="AP118" i="1" s="1"/>
  <c r="AC119" i="1"/>
  <c r="AP119" i="1" s="1"/>
  <c r="AC120" i="1"/>
  <c r="AP120" i="1" s="1"/>
  <c r="AC9" i="1"/>
  <c r="AP9" i="1" s="1"/>
  <c r="AC121" i="1"/>
  <c r="AP121" i="1" s="1"/>
  <c r="AC10" i="1"/>
  <c r="AP10" i="1" s="1"/>
  <c r="AC122" i="1"/>
  <c r="AP122" i="1" s="1"/>
  <c r="AC123" i="1"/>
  <c r="AP123" i="1" s="1"/>
  <c r="AC11" i="1"/>
  <c r="AP11" i="1" s="1"/>
  <c r="AC12" i="1"/>
  <c r="AP12" i="1" s="1"/>
  <c r="AC13" i="1"/>
  <c r="AP13" i="1" s="1"/>
  <c r="AC14" i="1"/>
  <c r="AP14" i="1" s="1"/>
  <c r="AC124" i="1"/>
  <c r="AP124" i="1" s="1"/>
  <c r="AC15" i="1"/>
  <c r="AP15" i="1" s="1"/>
  <c r="AC125" i="1"/>
  <c r="AP125" i="1" s="1"/>
  <c r="AC126" i="1"/>
  <c r="AP126" i="1" s="1"/>
  <c r="AC127" i="1"/>
  <c r="AP127" i="1" s="1"/>
  <c r="AC16" i="1"/>
  <c r="AP16" i="1" s="1"/>
  <c r="AC128" i="1"/>
  <c r="AP128" i="1" s="1"/>
  <c r="AC129" i="1"/>
  <c r="AP129" i="1" s="1"/>
  <c r="AC130" i="1"/>
  <c r="AP130" i="1" s="1"/>
  <c r="AC131" i="1"/>
  <c r="AP131" i="1" s="1"/>
  <c r="AC132" i="1"/>
  <c r="AP132" i="1" s="1"/>
  <c r="AC17" i="1"/>
  <c r="AP17" i="1" s="1"/>
  <c r="AC18" i="1"/>
  <c r="AP18" i="1" s="1"/>
  <c r="AC19" i="1"/>
  <c r="AP19" i="1" s="1"/>
  <c r="AC133" i="1"/>
  <c r="AP133" i="1" s="1"/>
  <c r="AC20" i="1"/>
  <c r="AP20" i="1" s="1"/>
  <c r="AC21" i="1"/>
  <c r="AP21" i="1" s="1"/>
  <c r="AC22" i="1"/>
  <c r="AP22" i="1" s="1"/>
  <c r="AC23" i="1"/>
  <c r="AP23" i="1" s="1"/>
  <c r="AC134" i="1"/>
  <c r="AP134" i="1" s="1"/>
  <c r="AC24" i="1"/>
  <c r="AP24" i="1" s="1"/>
  <c r="AC25" i="1"/>
  <c r="AP25" i="1" s="1"/>
  <c r="AC135" i="1"/>
  <c r="AP135" i="1" s="1"/>
  <c r="AC136" i="1"/>
  <c r="AP136" i="1" s="1"/>
  <c r="AC26" i="1"/>
  <c r="AP26" i="1" s="1"/>
  <c r="AC137" i="1"/>
  <c r="AP137" i="1" s="1"/>
  <c r="AC27" i="1"/>
  <c r="AP27" i="1" s="1"/>
  <c r="AC28" i="1"/>
  <c r="AP28" i="1" s="1"/>
  <c r="AC29" i="1"/>
  <c r="AP29" i="1" s="1"/>
  <c r="AC30" i="1"/>
  <c r="AP30" i="1" s="1"/>
  <c r="AC138" i="1"/>
  <c r="AP138" i="1" s="1"/>
  <c r="AC139" i="1"/>
  <c r="AP139" i="1" s="1"/>
  <c r="AC140" i="1"/>
  <c r="AP140" i="1" s="1"/>
  <c r="AC31" i="1"/>
  <c r="AP31" i="1" s="1"/>
  <c r="AC141" i="1"/>
  <c r="AP141" i="1" s="1"/>
  <c r="AC142" i="1"/>
  <c r="AP142" i="1" s="1"/>
  <c r="AC32" i="1"/>
  <c r="AP32" i="1" s="1"/>
  <c r="AC33" i="1"/>
  <c r="AP33" i="1" s="1"/>
  <c r="AC143" i="1"/>
  <c r="AP143" i="1" s="1"/>
  <c r="AC144" i="1"/>
  <c r="AP144" i="1" s="1"/>
  <c r="AC145" i="1"/>
  <c r="AP145" i="1" s="1"/>
  <c r="AC146" i="1"/>
  <c r="AP146" i="1" s="1"/>
  <c r="AC147" i="1"/>
  <c r="AP147" i="1" s="1"/>
  <c r="AC34" i="1"/>
  <c r="AP34" i="1" s="1"/>
  <c r="AC148" i="1"/>
  <c r="AP148" i="1" s="1"/>
  <c r="AC149" i="1"/>
  <c r="AP149" i="1" s="1"/>
  <c r="AC35" i="1"/>
  <c r="AP35" i="1" s="1"/>
  <c r="AC36" i="1"/>
  <c r="AP36" i="1" s="1"/>
  <c r="AC37" i="1"/>
  <c r="AP37" i="1" s="1"/>
  <c r="AC150" i="1"/>
  <c r="AP150" i="1" s="1"/>
  <c r="AC38" i="1"/>
  <c r="AP38" i="1" s="1"/>
  <c r="AC151" i="1"/>
  <c r="AP151" i="1" s="1"/>
  <c r="AC152" i="1"/>
  <c r="AP152" i="1" s="1"/>
  <c r="AC39" i="1"/>
  <c r="AP39" i="1" s="1"/>
  <c r="AC40" i="1"/>
  <c r="AP40" i="1" s="1"/>
  <c r="AC41" i="1"/>
  <c r="AP41" i="1" s="1"/>
  <c r="AC153" i="1"/>
  <c r="AP153" i="1" s="1"/>
  <c r="AC42" i="1"/>
  <c r="AP42" i="1" s="1"/>
  <c r="AC43" i="1"/>
  <c r="AP43" i="1" s="1"/>
  <c r="AC154" i="1"/>
  <c r="AP154" i="1" s="1"/>
  <c r="AC44" i="1"/>
  <c r="AP44" i="1" s="1"/>
  <c r="AC155" i="1"/>
  <c r="AP155" i="1" s="1"/>
  <c r="AC45" i="1"/>
  <c r="AP45" i="1" s="1"/>
  <c r="AC46" i="1"/>
  <c r="AP46" i="1" s="1"/>
  <c r="AC156" i="1"/>
  <c r="AP156" i="1" s="1"/>
  <c r="AC157" i="1"/>
  <c r="AP157" i="1" s="1"/>
  <c r="AC158" i="1"/>
  <c r="AP158" i="1" s="1"/>
  <c r="AC159" i="1"/>
  <c r="AP159" i="1" s="1"/>
  <c r="AC47" i="1"/>
  <c r="AP47" i="1" s="1"/>
  <c r="AC48" i="1"/>
  <c r="AP48" i="1" s="1"/>
  <c r="AC49" i="1"/>
  <c r="AP49" i="1" s="1"/>
  <c r="AC50" i="1"/>
  <c r="AP50" i="1" s="1"/>
  <c r="AC160" i="1"/>
  <c r="AP160" i="1" s="1"/>
  <c r="AC51" i="1"/>
  <c r="AP51" i="1" s="1"/>
  <c r="AC52" i="1"/>
  <c r="AP52" i="1" s="1"/>
  <c r="AC161" i="1"/>
  <c r="AP161" i="1" s="1"/>
  <c r="AC162" i="1"/>
  <c r="AP162" i="1" s="1"/>
  <c r="AC53" i="1"/>
  <c r="AP53" i="1" s="1"/>
  <c r="AC54" i="1"/>
  <c r="AP54" i="1" s="1"/>
  <c r="AC163" i="1"/>
  <c r="AP163" i="1" s="1"/>
  <c r="AC164" i="1"/>
  <c r="AP164" i="1" s="1"/>
  <c r="AC55" i="1"/>
  <c r="AP55" i="1" s="1"/>
  <c r="AC56" i="1"/>
  <c r="AP56" i="1" s="1"/>
  <c r="AC57" i="1"/>
  <c r="AP57" i="1" s="1"/>
  <c r="AC165" i="1"/>
  <c r="AP165" i="1" s="1"/>
  <c r="AC58" i="1"/>
  <c r="AP58" i="1" s="1"/>
  <c r="AC166" i="1"/>
  <c r="AP166" i="1" s="1"/>
  <c r="AC167" i="1"/>
  <c r="AP167" i="1" s="1"/>
  <c r="AC168" i="1"/>
  <c r="AP168" i="1" s="1"/>
  <c r="AC169" i="1"/>
  <c r="AP169" i="1" s="1"/>
  <c r="AC170" i="1"/>
  <c r="AP170" i="1" s="1"/>
  <c r="AC59" i="1"/>
  <c r="AP59" i="1" s="1"/>
  <c r="AC171" i="1"/>
  <c r="AP171" i="1" s="1"/>
  <c r="AC60" i="1"/>
  <c r="AP60" i="1" s="1"/>
  <c r="AC61" i="1"/>
  <c r="AP61" i="1" s="1"/>
  <c r="AC172" i="1"/>
  <c r="AP172" i="1" s="1"/>
  <c r="AC62" i="1"/>
  <c r="AP62" i="1" s="1"/>
  <c r="AC63" i="1"/>
  <c r="AP63" i="1" s="1"/>
  <c r="AC173" i="1"/>
  <c r="AP173" i="1" s="1"/>
  <c r="AC64" i="1"/>
  <c r="AP64" i="1" s="1"/>
  <c r="AC174" i="1"/>
  <c r="AP174" i="1" s="1"/>
  <c r="AC65" i="1"/>
  <c r="AP65" i="1" s="1"/>
  <c r="AC66" i="1"/>
  <c r="AP66" i="1" s="1"/>
  <c r="AC67" i="1"/>
  <c r="AP67" i="1" s="1"/>
  <c r="AC175" i="1"/>
  <c r="AP175" i="1" s="1"/>
  <c r="AC176" i="1"/>
  <c r="AP176" i="1" s="1"/>
  <c r="AC177" i="1"/>
  <c r="AP177" i="1" s="1"/>
  <c r="AC178" i="1"/>
  <c r="AP178" i="1" s="1"/>
  <c r="AC179" i="1"/>
  <c r="AP179" i="1" s="1"/>
  <c r="AC68" i="1"/>
  <c r="AP68" i="1" s="1"/>
  <c r="AC69" i="1"/>
  <c r="AP69" i="1" s="1"/>
  <c r="AC70" i="1"/>
  <c r="AP70" i="1" s="1"/>
  <c r="AC180" i="1"/>
  <c r="AP180" i="1" s="1"/>
  <c r="AC71" i="1"/>
  <c r="AP71" i="1" s="1"/>
  <c r="AC72" i="1"/>
  <c r="AP72" i="1" s="1"/>
  <c r="AC181" i="1"/>
  <c r="AP181" i="1" s="1"/>
  <c r="AC73" i="1"/>
  <c r="AP73" i="1" s="1"/>
  <c r="AC182" i="1"/>
  <c r="AP182" i="1" s="1"/>
  <c r="AC183" i="1"/>
  <c r="AP183" i="1" s="1"/>
  <c r="AC74" i="1"/>
  <c r="AP74" i="1" s="1"/>
  <c r="AC75" i="1"/>
  <c r="AP75" i="1" s="1"/>
  <c r="AC184" i="1"/>
  <c r="AP184" i="1" s="1"/>
  <c r="AC185" i="1"/>
  <c r="AP185" i="1" s="1"/>
  <c r="AC186" i="1"/>
  <c r="AP186" i="1" s="1"/>
  <c r="AC187" i="1"/>
  <c r="AP187" i="1" s="1"/>
  <c r="AC76" i="1"/>
  <c r="AP76" i="1" s="1"/>
  <c r="AC188" i="1"/>
  <c r="AP188" i="1" s="1"/>
  <c r="AC189" i="1"/>
  <c r="AP189" i="1" s="1"/>
  <c r="AC77" i="1"/>
  <c r="AP77" i="1" s="1"/>
  <c r="AC78" i="1"/>
  <c r="AP78" i="1" s="1"/>
  <c r="AC79" i="1"/>
  <c r="AP79" i="1" s="1"/>
  <c r="AC80" i="1"/>
  <c r="AP80" i="1" s="1"/>
  <c r="AC190" i="1"/>
  <c r="AP190" i="1" s="1"/>
  <c r="AC191" i="1"/>
  <c r="AP191" i="1" s="1"/>
  <c r="AC81" i="1"/>
  <c r="AP81" i="1" s="1"/>
  <c r="AC82" i="1"/>
  <c r="AP82" i="1" s="1"/>
  <c r="AC192" i="1"/>
  <c r="AP192" i="1" s="1"/>
  <c r="AC193" i="1"/>
  <c r="AP193" i="1" s="1"/>
  <c r="AC194" i="1"/>
  <c r="AP194" i="1" s="1"/>
  <c r="AC83" i="1"/>
  <c r="AP83" i="1" s="1"/>
  <c r="AC84" i="1"/>
  <c r="AP84" i="1" s="1"/>
  <c r="AC195" i="1"/>
  <c r="AP195" i="1" s="1"/>
  <c r="AC85" i="1"/>
  <c r="AP85" i="1" s="1"/>
  <c r="AC196" i="1"/>
  <c r="AP196" i="1" s="1"/>
  <c r="AC86" i="1"/>
  <c r="AP86" i="1" s="1"/>
  <c r="AC87" i="1"/>
  <c r="AP87" i="1" s="1"/>
  <c r="AC197" i="1"/>
  <c r="AP197" i="1" s="1"/>
  <c r="AP88" i="1"/>
  <c r="AC198" i="1"/>
  <c r="AP198" i="1" s="1"/>
  <c r="AC199" i="1"/>
  <c r="AP199" i="1" s="1"/>
  <c r="AC200" i="1"/>
  <c r="AP200" i="1" s="1"/>
  <c r="AC89" i="1"/>
  <c r="AP89" i="1" s="1"/>
  <c r="AC201" i="1"/>
  <c r="AP201" i="1" s="1"/>
  <c r="AC202" i="1"/>
  <c r="AP202" i="1" s="1"/>
  <c r="AC90" i="1"/>
  <c r="AP90" i="1" s="1"/>
  <c r="AC91" i="1"/>
  <c r="AP91" i="1" s="1"/>
  <c r="AC92" i="1"/>
  <c r="AP92" i="1" s="1"/>
  <c r="AC93" i="1"/>
  <c r="AP93" i="1" s="1"/>
  <c r="AC94" i="1"/>
  <c r="AP94" i="1" s="1"/>
  <c r="AC203" i="1"/>
  <c r="AP203" i="1" s="1"/>
  <c r="AC204" i="1"/>
  <c r="AP204" i="1" s="1"/>
  <c r="AC205" i="1"/>
  <c r="AP205" i="1" s="1"/>
  <c r="AC206" i="1"/>
  <c r="AP206" i="1" s="1"/>
  <c r="AC207" i="1"/>
  <c r="AP207" i="1" s="1"/>
  <c r="AC208" i="1"/>
  <c r="AP208" i="1" s="1"/>
  <c r="AC209" i="1"/>
  <c r="AP209" i="1" s="1"/>
  <c r="AC210" i="1"/>
  <c r="AP210" i="1" s="1"/>
  <c r="AC95" i="1"/>
  <c r="AP95" i="1" s="1"/>
  <c r="AC211" i="1"/>
  <c r="AP211" i="1" s="1"/>
  <c r="AC212" i="1"/>
  <c r="AP212" i="1" s="1"/>
  <c r="AC96" i="1"/>
  <c r="AP96" i="1" s="1"/>
  <c r="AC213" i="1"/>
  <c r="AP213" i="1" s="1"/>
  <c r="AC214" i="1"/>
  <c r="AP214" i="1" s="1"/>
  <c r="AC215" i="1"/>
  <c r="AP215" i="1" s="1"/>
  <c r="AC216" i="1"/>
  <c r="AP216" i="1" s="1"/>
  <c r="AC97" i="1"/>
  <c r="AP97" i="1" s="1"/>
  <c r="AC217" i="1"/>
  <c r="AP217" i="1" s="1"/>
  <c r="AC218" i="1"/>
  <c r="AP218" i="1" s="1"/>
  <c r="AC98" i="1"/>
  <c r="AP98" i="1" s="1"/>
  <c r="AC219" i="1"/>
  <c r="AP219" i="1" s="1"/>
  <c r="AC220" i="1"/>
  <c r="AP220" i="1" s="1"/>
  <c r="AC221" i="1"/>
  <c r="AP221" i="1" s="1"/>
  <c r="AC222" i="1"/>
  <c r="AP222" i="1" s="1"/>
  <c r="AC99" i="1"/>
  <c r="AP99" i="1" s="1"/>
  <c r="AC100" i="1"/>
  <c r="AP100" i="1" s="1"/>
  <c r="AC101" i="1"/>
  <c r="AP101" i="1" s="1"/>
  <c r="AM3" i="1"/>
  <c r="AM106" i="1"/>
  <c r="AM107" i="1"/>
  <c r="AM108" i="1"/>
  <c r="AM109" i="1"/>
  <c r="AM110" i="1"/>
  <c r="AM111" i="1"/>
  <c r="AM112" i="1"/>
  <c r="AM4" i="1"/>
  <c r="AM113" i="1"/>
  <c r="AM5" i="1"/>
  <c r="AM6" i="1"/>
  <c r="AM7" i="1"/>
  <c r="AM8" i="1"/>
  <c r="AM114" i="1"/>
  <c r="AM115" i="1"/>
  <c r="AM116" i="1"/>
  <c r="AM117" i="1"/>
  <c r="AM118" i="1"/>
  <c r="AM119" i="1"/>
  <c r="AM120" i="1"/>
  <c r="AM9" i="1"/>
  <c r="AM121" i="1"/>
  <c r="AM10" i="1"/>
  <c r="AM122" i="1"/>
  <c r="AM123" i="1"/>
  <c r="AM11" i="1"/>
  <c r="AM12" i="1"/>
  <c r="AM13" i="1"/>
  <c r="AM14" i="1"/>
  <c r="AM124" i="1"/>
  <c r="AM15" i="1"/>
  <c r="AM125" i="1"/>
  <c r="AM126" i="1"/>
  <c r="AM127" i="1"/>
  <c r="AM16" i="1"/>
  <c r="AM128" i="1"/>
  <c r="AM129" i="1"/>
  <c r="AM130" i="1"/>
  <c r="AM131" i="1"/>
  <c r="AM132" i="1"/>
  <c r="AM17" i="1"/>
  <c r="AM18" i="1"/>
  <c r="AM19" i="1"/>
  <c r="AM133" i="1"/>
  <c r="AM20" i="1"/>
  <c r="AM21" i="1"/>
  <c r="AM22" i="1"/>
  <c r="AM23" i="1"/>
  <c r="AM134" i="1"/>
  <c r="AM24" i="1"/>
  <c r="AM25" i="1"/>
  <c r="AM135" i="1"/>
  <c r="AM136" i="1"/>
  <c r="AM26" i="1"/>
  <c r="AM137" i="1"/>
  <c r="AM27" i="1"/>
  <c r="AM28" i="1"/>
  <c r="AM29" i="1"/>
  <c r="AM30" i="1"/>
  <c r="AM138" i="1"/>
  <c r="AM139" i="1"/>
  <c r="AM140" i="1"/>
  <c r="AM31" i="1"/>
  <c r="AM141" i="1"/>
  <c r="AM142" i="1"/>
  <c r="AM32" i="1"/>
  <c r="AM33" i="1"/>
  <c r="AM143" i="1"/>
  <c r="AM144" i="1"/>
  <c r="AM145" i="1"/>
  <c r="AM146" i="1"/>
  <c r="AM147" i="1"/>
  <c r="AM34" i="1"/>
  <c r="AM148" i="1"/>
  <c r="AM149" i="1"/>
  <c r="AM35" i="1"/>
  <c r="AM36" i="1"/>
  <c r="AM37" i="1"/>
  <c r="AM150" i="1"/>
  <c r="AM38" i="1"/>
  <c r="AM151" i="1"/>
  <c r="AM152" i="1"/>
  <c r="AM39" i="1"/>
  <c r="AM40" i="1"/>
  <c r="AM41" i="1"/>
  <c r="AM153" i="1"/>
  <c r="AM42" i="1"/>
  <c r="AM43" i="1"/>
  <c r="AM154" i="1"/>
  <c r="AM44" i="1"/>
  <c r="AM155" i="1"/>
  <c r="AM45" i="1"/>
  <c r="AM46" i="1"/>
  <c r="AM156" i="1"/>
  <c r="AM157" i="1"/>
  <c r="AM158" i="1"/>
  <c r="AM159" i="1"/>
  <c r="AM47" i="1"/>
  <c r="AM48" i="1"/>
  <c r="AM49" i="1"/>
  <c r="AM50" i="1"/>
  <c r="AM160" i="1"/>
  <c r="AM51" i="1"/>
  <c r="AM52" i="1"/>
  <c r="AM161" i="1"/>
  <c r="AM162" i="1"/>
  <c r="AM53" i="1"/>
  <c r="AM54" i="1"/>
  <c r="AM163" i="1"/>
  <c r="AM164" i="1"/>
  <c r="AM55" i="1"/>
  <c r="AM56" i="1"/>
  <c r="AM57" i="1"/>
  <c r="AM165" i="1"/>
  <c r="AM58" i="1"/>
  <c r="AM166" i="1"/>
  <c r="AM167" i="1"/>
  <c r="AM168" i="1"/>
  <c r="AM169" i="1"/>
  <c r="AM170" i="1"/>
  <c r="AM59" i="1"/>
  <c r="AM171" i="1"/>
  <c r="AM60" i="1"/>
  <c r="AM61" i="1"/>
  <c r="AM172" i="1"/>
  <c r="AM62" i="1"/>
  <c r="AM63" i="1"/>
  <c r="AM173" i="1"/>
  <c r="AM64" i="1"/>
  <c r="AM174" i="1"/>
  <c r="AM65" i="1"/>
  <c r="AM66" i="1"/>
  <c r="AM67" i="1"/>
  <c r="AM175" i="1"/>
  <c r="AM176" i="1"/>
  <c r="AM177" i="1"/>
  <c r="AM178" i="1"/>
  <c r="AM179" i="1"/>
  <c r="AM68" i="1"/>
  <c r="AM69" i="1"/>
  <c r="AM70" i="1"/>
  <c r="AM180" i="1"/>
  <c r="AM71" i="1"/>
  <c r="AM72" i="1"/>
  <c r="AM181" i="1"/>
  <c r="AM73" i="1"/>
  <c r="AM182" i="1"/>
  <c r="AM183" i="1"/>
  <c r="AM74" i="1"/>
  <c r="AM75" i="1"/>
  <c r="AM184" i="1"/>
  <c r="AM185" i="1"/>
  <c r="AM186" i="1"/>
  <c r="AM187" i="1"/>
  <c r="AM76" i="1"/>
  <c r="AM188" i="1"/>
  <c r="AM189" i="1"/>
  <c r="AM77" i="1"/>
  <c r="AM78" i="1"/>
  <c r="AM79" i="1"/>
  <c r="AM80" i="1"/>
  <c r="AM190" i="1"/>
  <c r="AM191" i="1"/>
  <c r="AM81" i="1"/>
  <c r="AM82" i="1"/>
  <c r="AM192" i="1"/>
  <c r="AM193" i="1"/>
  <c r="AM194" i="1"/>
  <c r="AM83" i="1"/>
  <c r="AM84" i="1"/>
  <c r="AM195" i="1"/>
  <c r="AM85" i="1"/>
  <c r="AM196" i="1"/>
  <c r="AM86" i="1"/>
  <c r="AM87" i="1"/>
  <c r="AM197" i="1"/>
  <c r="AM88" i="1"/>
  <c r="AM198" i="1"/>
  <c r="AM199" i="1"/>
  <c r="AM200" i="1"/>
  <c r="AM89" i="1"/>
  <c r="AM201" i="1"/>
  <c r="AM202" i="1"/>
  <c r="AM90" i="1"/>
  <c r="AM91" i="1"/>
  <c r="AM92" i="1"/>
  <c r="AM93" i="1"/>
  <c r="AM94" i="1"/>
  <c r="AM203" i="1"/>
  <c r="AM204" i="1"/>
  <c r="AM205" i="1"/>
  <c r="AM207" i="1"/>
  <c r="AM208" i="1"/>
  <c r="AM209" i="1"/>
  <c r="AM210" i="1"/>
  <c r="AM95" i="1"/>
  <c r="AM211" i="1"/>
  <c r="AM212" i="1"/>
  <c r="AM96" i="1"/>
  <c r="AM213" i="1"/>
  <c r="AM214" i="1"/>
  <c r="AM215" i="1"/>
  <c r="AM216" i="1"/>
  <c r="AM97" i="1"/>
  <c r="AM217" i="1"/>
  <c r="AM218" i="1"/>
  <c r="AM98" i="1"/>
  <c r="AM219" i="1"/>
  <c r="AM220" i="1"/>
  <c r="AM221" i="1"/>
  <c r="AM222" i="1"/>
  <c r="AM99" i="1"/>
  <c r="AM100" i="1"/>
  <c r="AM102" i="1"/>
  <c r="AM103" i="1"/>
  <c r="AM104" i="1"/>
  <c r="AM2" i="1"/>
  <c r="AM105" i="1"/>
  <c r="AM101" i="1"/>
  <c r="AK101" i="1" l="1"/>
  <c r="AN101" i="1" s="1"/>
  <c r="AR101" i="1" s="1"/>
  <c r="AK103" i="1"/>
  <c r="AN103" i="1" s="1"/>
  <c r="AR103" i="1" s="1"/>
  <c r="AK104" i="1"/>
  <c r="AN104" i="1" s="1"/>
  <c r="AR104" i="1" s="1"/>
  <c r="AK203" i="1"/>
  <c r="AN203" i="1" s="1"/>
  <c r="AR203" i="1" s="1"/>
  <c r="AK46" i="1"/>
  <c r="AN46" i="1" s="1"/>
  <c r="AK139" i="1"/>
  <c r="AN139" i="1" s="1"/>
  <c r="AR139" i="1" s="1"/>
  <c r="AK14" i="1"/>
  <c r="AN14" i="1" s="1"/>
  <c r="AK15" i="1"/>
  <c r="AN15" i="1" s="1"/>
  <c r="AK93" i="1"/>
  <c r="AN93" i="1" s="1"/>
  <c r="AK76" i="1"/>
  <c r="AN76" i="1" s="1"/>
  <c r="AK60" i="1"/>
  <c r="AN60" i="1" s="1"/>
  <c r="AK155" i="1"/>
  <c r="AN155" i="1" s="1"/>
  <c r="AR155" i="1" s="1"/>
  <c r="AK30" i="1"/>
  <c r="AN30" i="1" s="1"/>
  <c r="AK12" i="1"/>
  <c r="AN12" i="1" s="1"/>
  <c r="AK204" i="1"/>
  <c r="AN204" i="1" s="1"/>
  <c r="AR204" i="1" s="1"/>
  <c r="AK124" i="1"/>
  <c r="AN124" i="1" s="1"/>
  <c r="AR124" i="1" s="1"/>
  <c r="AK28" i="1"/>
  <c r="AN28" i="1" s="1"/>
  <c r="AK63" i="1"/>
  <c r="AN63" i="1" s="1"/>
  <c r="AK72" i="1"/>
  <c r="AN72" i="1" s="1"/>
  <c r="AK55" i="1"/>
  <c r="AN55" i="1" s="1"/>
  <c r="AK29" i="1"/>
  <c r="AN29" i="1" s="1"/>
  <c r="AK217" i="1"/>
  <c r="AN217" i="1" s="1"/>
  <c r="AR217" i="1" s="1"/>
  <c r="AK94" i="1"/>
  <c r="AN94" i="1" s="1"/>
  <c r="AK138" i="1"/>
  <c r="AN138" i="1" s="1"/>
  <c r="AR138" i="1" s="1"/>
  <c r="AK13" i="1"/>
  <c r="AN13" i="1" s="1"/>
  <c r="AK100" i="1"/>
  <c r="AN100" i="1" s="1"/>
  <c r="AK201" i="1"/>
  <c r="AN201" i="1" s="1"/>
  <c r="AR201" i="1" s="1"/>
  <c r="AK75" i="1"/>
  <c r="AN75" i="1" s="1"/>
  <c r="AK168" i="1"/>
  <c r="AN168" i="1" s="1"/>
  <c r="AR168" i="1" s="1"/>
  <c r="AK153" i="1"/>
  <c r="AN153" i="1" s="1"/>
  <c r="AR153" i="1" s="1"/>
  <c r="AK26" i="1"/>
  <c r="AN26" i="1" s="1"/>
  <c r="AK121" i="1"/>
  <c r="AN121" i="1" s="1"/>
  <c r="AR121" i="1" s="1"/>
  <c r="AK214" i="1"/>
  <c r="AN214" i="1" s="1"/>
  <c r="AR214" i="1" s="1"/>
  <c r="AK84" i="1"/>
  <c r="AN84" i="1" s="1"/>
  <c r="AK179" i="1"/>
  <c r="AN179" i="1" s="1"/>
  <c r="AR179" i="1" s="1"/>
  <c r="AK162" i="1"/>
  <c r="AN162" i="1" s="1"/>
  <c r="AR162" i="1" s="1"/>
  <c r="AK148" i="1"/>
  <c r="AN148" i="1" s="1"/>
  <c r="AR148" i="1" s="1"/>
  <c r="AK18" i="1"/>
  <c r="AN18" i="1" s="1"/>
  <c r="AK5" i="1"/>
  <c r="AN5" i="1" s="1"/>
  <c r="AK91" i="1"/>
  <c r="AN91" i="1" s="1"/>
  <c r="AK123" i="1"/>
  <c r="AN123" i="1" s="1"/>
  <c r="AR123" i="1" s="1"/>
  <c r="AK99" i="1"/>
  <c r="AN99" i="1" s="1"/>
  <c r="AK89" i="1"/>
  <c r="AN89" i="1" s="1"/>
  <c r="AK74" i="1"/>
  <c r="AN74" i="1" s="1"/>
  <c r="AK167" i="1"/>
  <c r="AN167" i="1" s="1"/>
  <c r="AR167" i="1" s="1"/>
  <c r="AK41" i="1"/>
  <c r="AN41" i="1" s="1"/>
  <c r="AK136" i="1"/>
  <c r="AN136" i="1" s="1"/>
  <c r="AR136" i="1" s="1"/>
  <c r="AK9" i="1"/>
  <c r="AN9" i="1" s="1"/>
  <c r="AK150" i="1"/>
  <c r="AN150" i="1" s="1"/>
  <c r="AR150" i="1" s="1"/>
  <c r="AK59" i="1"/>
  <c r="AN59" i="1" s="1"/>
  <c r="AK178" i="1"/>
  <c r="AN178" i="1" s="1"/>
  <c r="AR178" i="1" s="1"/>
  <c r="AK105" i="1"/>
  <c r="AN105" i="1" s="1"/>
  <c r="AR105" i="1" s="1"/>
  <c r="AK197" i="1"/>
  <c r="AN197" i="1" s="1"/>
  <c r="AR197" i="1" s="1"/>
  <c r="AK71" i="1"/>
  <c r="AN71" i="1" s="1"/>
  <c r="AK44" i="1"/>
  <c r="AN44" i="1" s="1"/>
  <c r="AK161" i="1"/>
  <c r="AN161" i="1" s="1"/>
  <c r="AR161" i="1" s="1"/>
  <c r="AK135" i="1"/>
  <c r="AN135" i="1" s="1"/>
  <c r="AR135" i="1" s="1"/>
  <c r="AK205" i="1"/>
  <c r="AN205" i="1" s="1"/>
  <c r="AR205" i="1" s="1"/>
  <c r="AK78" i="1"/>
  <c r="AN78" i="1" s="1"/>
  <c r="AK157" i="1"/>
  <c r="AN157" i="1" s="1"/>
  <c r="AR157" i="1" s="1"/>
  <c r="AK31" i="1"/>
  <c r="AN31" i="1" s="1"/>
  <c r="AK2" i="1"/>
  <c r="AN2" i="1" s="1"/>
  <c r="AK189" i="1"/>
  <c r="AN189" i="1" s="1"/>
  <c r="AR189" i="1" s="1"/>
  <c r="AK172" i="1"/>
  <c r="AN172" i="1" s="1"/>
  <c r="AR172" i="1" s="1"/>
  <c r="AK38" i="1"/>
  <c r="AN38" i="1" s="1"/>
  <c r="AK187" i="1"/>
  <c r="AN187" i="1" s="1"/>
  <c r="AR187" i="1" s="1"/>
  <c r="AK86" i="1"/>
  <c r="AN86" i="1" s="1"/>
  <c r="AK23" i="1"/>
  <c r="AN23" i="1" s="1"/>
  <c r="AK17" i="1"/>
  <c r="AN17" i="1" s="1"/>
  <c r="AK115" i="1"/>
  <c r="AN115" i="1" s="1"/>
  <c r="AR115" i="1" s="1"/>
  <c r="AK164" i="1"/>
  <c r="AN164" i="1" s="1"/>
  <c r="AR164" i="1" s="1"/>
  <c r="AK183" i="1"/>
  <c r="AN183" i="1" s="1"/>
  <c r="AR183" i="1" s="1"/>
  <c r="AK114" i="1"/>
  <c r="AN114" i="1" s="1"/>
  <c r="AR114" i="1" s="1"/>
  <c r="AK222" i="1"/>
  <c r="AN222" i="1" s="1"/>
  <c r="AR222" i="1" s="1"/>
  <c r="AK218" i="1"/>
  <c r="AN218" i="1" s="1"/>
  <c r="AR218" i="1" s="1"/>
  <c r="AK92" i="1"/>
  <c r="AN92" i="1" s="1"/>
  <c r="AK180" i="1"/>
  <c r="AN180" i="1" s="1"/>
  <c r="AR180" i="1" s="1"/>
  <c r="AK200" i="1"/>
  <c r="AN200" i="1" s="1"/>
  <c r="AR200" i="1" s="1"/>
  <c r="AK56" i="1"/>
  <c r="AN56" i="1" s="1"/>
  <c r="AK22" i="1"/>
  <c r="AN22" i="1" s="1"/>
  <c r="AK11" i="1"/>
  <c r="AN11" i="1" s="1"/>
  <c r="AK37" i="1"/>
  <c r="AN37" i="1" s="1"/>
  <c r="AK154" i="1"/>
  <c r="AN154" i="1" s="1"/>
  <c r="AR154" i="1" s="1"/>
  <c r="AK113" i="1"/>
  <c r="AN113" i="1" s="1"/>
  <c r="AR113" i="1" s="1"/>
  <c r="AK40" i="1"/>
  <c r="AN40" i="1" s="1"/>
  <c r="AK77" i="1"/>
  <c r="AN77" i="1" s="1"/>
  <c r="AK62" i="1"/>
  <c r="AN62" i="1" s="1"/>
  <c r="AK156" i="1"/>
  <c r="AN156" i="1" s="1"/>
  <c r="AR156" i="1" s="1"/>
  <c r="AK140" i="1"/>
  <c r="AN140" i="1" s="1"/>
  <c r="AR140" i="1" s="1"/>
  <c r="AK98" i="1"/>
  <c r="AN98" i="1" s="1"/>
  <c r="AK21" i="1"/>
  <c r="AN21" i="1" s="1"/>
  <c r="AK186" i="1"/>
  <c r="AN186" i="1" s="1"/>
  <c r="AR186" i="1" s="1"/>
  <c r="AK213" i="1"/>
  <c r="AN213" i="1" s="1"/>
  <c r="AR213" i="1" s="1"/>
  <c r="AK120" i="1"/>
  <c r="AN120" i="1" s="1"/>
  <c r="AR120" i="1" s="1"/>
  <c r="AK188" i="1"/>
  <c r="AN188" i="1" s="1"/>
  <c r="AR188" i="1" s="1"/>
  <c r="AK116" i="1"/>
  <c r="AN116" i="1" s="1"/>
  <c r="AR116" i="1" s="1"/>
  <c r="AK171" i="1"/>
  <c r="AN171" i="1" s="1"/>
  <c r="AR171" i="1" s="1"/>
  <c r="AK34" i="1"/>
  <c r="AN34" i="1" s="1"/>
  <c r="AK61" i="1"/>
  <c r="AN61" i="1" s="1"/>
  <c r="AK45" i="1"/>
  <c r="AN45" i="1" s="1"/>
  <c r="AK87" i="1"/>
  <c r="AN87" i="1" s="1"/>
  <c r="AK83" i="1"/>
  <c r="AN83" i="1" s="1"/>
  <c r="AK166" i="1"/>
  <c r="AN166" i="1" s="1"/>
  <c r="AR166" i="1" s="1"/>
  <c r="AK170" i="1"/>
  <c r="AN170" i="1" s="1"/>
  <c r="AR170" i="1" s="1"/>
  <c r="AK210" i="1"/>
  <c r="AN210" i="1" s="1"/>
  <c r="AR210" i="1" s="1"/>
  <c r="AK132" i="1"/>
  <c r="AN132" i="1" s="1"/>
  <c r="AR132" i="1" s="1"/>
  <c r="AK215" i="1"/>
  <c r="AN215" i="1" s="1"/>
  <c r="AR215" i="1" s="1"/>
  <c r="AK195" i="1"/>
  <c r="AN195" i="1" s="1"/>
  <c r="AR195" i="1" s="1"/>
  <c r="AK68" i="1"/>
  <c r="AN68" i="1" s="1"/>
  <c r="AK53" i="1"/>
  <c r="AN53" i="1" s="1"/>
  <c r="AK149" i="1"/>
  <c r="AN149" i="1" s="1"/>
  <c r="AR149" i="1" s="1"/>
  <c r="AK19" i="1"/>
  <c r="AN19" i="1" s="1"/>
  <c r="AK6" i="1"/>
  <c r="AN6" i="1" s="1"/>
  <c r="AK96" i="1"/>
  <c r="AN96" i="1" s="1"/>
  <c r="AK4" i="1"/>
  <c r="AN4" i="1" s="1"/>
  <c r="AK146" i="1"/>
  <c r="AN146" i="1" s="1"/>
  <c r="AR146" i="1" s="1"/>
  <c r="AK109" i="1"/>
  <c r="AN109" i="1" s="1"/>
  <c r="AR109" i="1" s="1"/>
  <c r="AK52" i="1"/>
  <c r="AN52" i="1" s="1"/>
  <c r="AK176" i="1"/>
  <c r="AN176" i="1" s="1"/>
  <c r="AR176" i="1" s="1"/>
  <c r="AK131" i="1"/>
  <c r="AN131" i="1" s="1"/>
  <c r="AR131" i="1" s="1"/>
  <c r="AK194" i="1"/>
  <c r="AN194" i="1" s="1"/>
  <c r="AR194" i="1" s="1"/>
  <c r="AK211" i="1"/>
  <c r="AN211" i="1" s="1"/>
  <c r="AR211" i="1" s="1"/>
  <c r="AK192" i="1"/>
  <c r="AN192" i="1" s="1"/>
  <c r="AR192" i="1" s="1"/>
  <c r="AK160" i="1"/>
  <c r="AN160" i="1" s="1"/>
  <c r="AR160" i="1" s="1"/>
  <c r="AK145" i="1"/>
  <c r="AN145" i="1" s="1"/>
  <c r="AR145" i="1" s="1"/>
  <c r="AK130" i="1"/>
  <c r="AN130" i="1" s="1"/>
  <c r="AR130" i="1" s="1"/>
  <c r="AK111" i="1"/>
  <c r="AN111" i="1" s="1"/>
  <c r="AR111" i="1" s="1"/>
  <c r="AK147" i="1"/>
  <c r="AN147" i="1" s="1"/>
  <c r="AR147" i="1" s="1"/>
  <c r="AK128" i="1"/>
  <c r="AN128" i="1" s="1"/>
  <c r="AR128" i="1" s="1"/>
  <c r="AK175" i="1"/>
  <c r="AN175" i="1" s="1"/>
  <c r="AR175" i="1" s="1"/>
  <c r="AK95" i="1"/>
  <c r="AN95" i="1" s="1"/>
  <c r="AK82" i="1"/>
  <c r="AN82" i="1" s="1"/>
  <c r="AK67" i="1"/>
  <c r="AN67" i="1" s="1"/>
  <c r="AK50" i="1"/>
  <c r="AN50" i="1" s="1"/>
  <c r="AK144" i="1"/>
  <c r="AN144" i="1" s="1"/>
  <c r="AR144" i="1" s="1"/>
  <c r="AK129" i="1"/>
  <c r="AN129" i="1" s="1"/>
  <c r="AR129" i="1" s="1"/>
  <c r="AK110" i="1"/>
  <c r="AN110" i="1" s="1"/>
  <c r="AR110" i="1" s="1"/>
  <c r="AK27" i="1"/>
  <c r="AN27" i="1" s="1"/>
  <c r="AK49" i="1"/>
  <c r="AN49" i="1" s="1"/>
  <c r="AK185" i="1"/>
  <c r="AN185" i="1" s="1"/>
  <c r="AR185" i="1" s="1"/>
  <c r="AK90" i="1"/>
  <c r="AN90" i="1" s="1"/>
  <c r="AK209" i="1"/>
  <c r="AN209" i="1" s="1"/>
  <c r="AR209" i="1" s="1"/>
  <c r="AK191" i="1"/>
  <c r="AN191" i="1" s="1"/>
  <c r="AR191" i="1" s="1"/>
  <c r="AK65" i="1"/>
  <c r="AN65" i="1" s="1"/>
  <c r="AK48" i="1"/>
  <c r="AN48" i="1" s="1"/>
  <c r="AK33" i="1"/>
  <c r="AN33" i="1" s="1"/>
  <c r="AK16" i="1"/>
  <c r="AN16" i="1" s="1"/>
  <c r="AK108" i="1"/>
  <c r="AN108" i="1" s="1"/>
  <c r="AR108" i="1" s="1"/>
  <c r="AK102" i="1"/>
  <c r="AN102" i="1" s="1"/>
  <c r="AR102" i="1" s="1"/>
  <c r="AK202" i="1"/>
  <c r="AN202" i="1" s="1"/>
  <c r="AR202" i="1" s="1"/>
  <c r="AK184" i="1"/>
  <c r="AN184" i="1" s="1"/>
  <c r="AR184" i="1" s="1"/>
  <c r="AK169" i="1"/>
  <c r="AN169" i="1" s="1"/>
  <c r="AR169" i="1" s="1"/>
  <c r="AK42" i="1"/>
  <c r="AN42" i="1" s="1"/>
  <c r="AK137" i="1"/>
  <c r="AN137" i="1" s="1"/>
  <c r="AR137" i="1" s="1"/>
  <c r="AK10" i="1"/>
  <c r="AN10" i="1" s="1"/>
  <c r="AK208" i="1"/>
  <c r="AN208" i="1" s="1"/>
  <c r="AR208" i="1" s="1"/>
  <c r="AK190" i="1"/>
  <c r="AN190" i="1" s="1"/>
  <c r="AR190" i="1" s="1"/>
  <c r="AK174" i="1"/>
  <c r="AN174" i="1" s="1"/>
  <c r="AR174" i="1" s="1"/>
  <c r="AK47" i="1"/>
  <c r="AN47" i="1" s="1"/>
  <c r="AK32" i="1"/>
  <c r="AN32" i="1" s="1"/>
  <c r="AK127" i="1"/>
  <c r="AN127" i="1" s="1"/>
  <c r="AR127" i="1" s="1"/>
  <c r="AK107" i="1"/>
  <c r="AN107" i="1" s="1"/>
  <c r="AR107" i="1" s="1"/>
  <c r="AK177" i="1"/>
  <c r="AN177" i="1" s="1"/>
  <c r="AR177" i="1" s="1"/>
  <c r="AK112" i="1"/>
  <c r="AN112" i="1" s="1"/>
  <c r="AR112" i="1" s="1"/>
  <c r="AK122" i="1"/>
  <c r="AN122" i="1" s="1"/>
  <c r="AR122" i="1" s="1"/>
  <c r="AK81" i="1"/>
  <c r="AN81" i="1" s="1"/>
  <c r="AK207" i="1"/>
  <c r="AN207" i="1" s="1"/>
  <c r="AR207" i="1" s="1"/>
  <c r="AK80" i="1"/>
  <c r="AN80" i="1" s="1"/>
  <c r="AK64" i="1"/>
  <c r="AN64" i="1" s="1"/>
  <c r="AK159" i="1"/>
  <c r="AN159" i="1" s="1"/>
  <c r="AR159" i="1" s="1"/>
  <c r="AK142" i="1"/>
  <c r="AN142" i="1" s="1"/>
  <c r="AR142" i="1" s="1"/>
  <c r="AK126" i="1"/>
  <c r="AN126" i="1" s="1"/>
  <c r="AR126" i="1" s="1"/>
  <c r="AK106" i="1"/>
  <c r="AN106" i="1" s="1"/>
  <c r="AR106" i="1" s="1"/>
  <c r="AK97" i="1"/>
  <c r="AN97" i="1" s="1"/>
  <c r="AK196" i="1"/>
  <c r="AN196" i="1" s="1"/>
  <c r="AR196" i="1" s="1"/>
  <c r="AK70" i="1"/>
  <c r="AN70" i="1" s="1"/>
  <c r="AK163" i="1"/>
  <c r="AN163" i="1" s="1"/>
  <c r="AR163" i="1" s="1"/>
  <c r="AK36" i="1"/>
  <c r="AN36" i="1" s="1"/>
  <c r="AK20" i="1"/>
  <c r="AN20" i="1" s="1"/>
  <c r="AK8" i="1"/>
  <c r="AN8" i="1" s="1"/>
  <c r="AK206" i="1"/>
  <c r="AK79" i="1"/>
  <c r="AN79" i="1" s="1"/>
  <c r="AK173" i="1"/>
  <c r="AN173" i="1" s="1"/>
  <c r="AR173" i="1" s="1"/>
  <c r="AK158" i="1"/>
  <c r="AN158" i="1" s="1"/>
  <c r="AR158" i="1" s="1"/>
  <c r="AK141" i="1"/>
  <c r="AN141" i="1" s="1"/>
  <c r="AR141" i="1" s="1"/>
  <c r="AK125" i="1"/>
  <c r="AN125" i="1" s="1"/>
  <c r="AR125" i="1" s="1"/>
  <c r="AK3" i="1"/>
  <c r="AN3" i="1" s="1"/>
  <c r="AK43" i="1"/>
  <c r="AN43" i="1" s="1"/>
  <c r="AK193" i="1"/>
  <c r="AN193" i="1" s="1"/>
  <c r="AR193" i="1" s="1"/>
  <c r="AK66" i="1"/>
  <c r="AN66" i="1" s="1"/>
  <c r="AK216" i="1"/>
  <c r="AN216" i="1" s="1"/>
  <c r="AR216" i="1" s="1"/>
  <c r="AK85" i="1"/>
  <c r="AN85" i="1" s="1"/>
  <c r="AK69" i="1"/>
  <c r="AN69" i="1" s="1"/>
  <c r="AK54" i="1"/>
  <c r="AN54" i="1" s="1"/>
  <c r="AK35" i="1"/>
  <c r="AN35" i="1" s="1"/>
  <c r="AK133" i="1"/>
  <c r="AN133" i="1" s="1"/>
  <c r="AR133" i="1" s="1"/>
  <c r="AK7" i="1"/>
  <c r="AN7" i="1" s="1"/>
  <c r="AK221" i="1"/>
  <c r="AN221" i="1" s="1"/>
  <c r="AR221" i="1" s="1"/>
  <c r="AK199" i="1"/>
  <c r="AN199" i="1" s="1"/>
  <c r="AR199" i="1" s="1"/>
  <c r="AK182" i="1"/>
  <c r="AN182" i="1" s="1"/>
  <c r="AR182" i="1" s="1"/>
  <c r="AK58" i="1"/>
  <c r="AN58" i="1" s="1"/>
  <c r="AK39" i="1"/>
  <c r="AN39" i="1" s="1"/>
  <c r="AK25" i="1"/>
  <c r="AN25" i="1" s="1"/>
  <c r="AK119" i="1"/>
  <c r="AN119" i="1" s="1"/>
  <c r="AR119" i="1" s="1"/>
  <c r="AK212" i="1"/>
  <c r="AN212" i="1" s="1"/>
  <c r="AR212" i="1" s="1"/>
  <c r="AK198" i="1"/>
  <c r="AN198" i="1" s="1"/>
  <c r="AR198" i="1" s="1"/>
  <c r="AK165" i="1"/>
  <c r="AN165" i="1" s="1"/>
  <c r="AR165" i="1" s="1"/>
  <c r="AK24" i="1"/>
  <c r="AN24" i="1" s="1"/>
  <c r="AK51" i="1"/>
  <c r="AN51" i="1" s="1"/>
  <c r="AK143" i="1"/>
  <c r="AN143" i="1" s="1"/>
  <c r="AR143" i="1" s="1"/>
  <c r="AK220" i="1"/>
  <c r="AN220" i="1" s="1"/>
  <c r="AR220" i="1" s="1"/>
  <c r="AK73" i="1"/>
  <c r="AN73" i="1" s="1"/>
  <c r="AK152" i="1"/>
  <c r="AN152" i="1" s="1"/>
  <c r="AR152" i="1" s="1"/>
  <c r="AK118" i="1"/>
  <c r="AN118" i="1" s="1"/>
  <c r="AR118" i="1" s="1"/>
  <c r="AK219" i="1"/>
  <c r="AN219" i="1" s="1"/>
  <c r="AR219" i="1" s="1"/>
  <c r="AK88" i="1"/>
  <c r="AN88" i="1" s="1"/>
  <c r="AR88" i="1" s="1"/>
  <c r="AK181" i="1"/>
  <c r="AN181" i="1" s="1"/>
  <c r="AR181" i="1" s="1"/>
  <c r="AK57" i="1"/>
  <c r="AN57" i="1" s="1"/>
  <c r="AK151" i="1"/>
  <c r="AN151" i="1" s="1"/>
  <c r="AR151" i="1" s="1"/>
  <c r="AK134" i="1"/>
  <c r="AN134" i="1" s="1"/>
  <c r="AR134" i="1" s="1"/>
  <c r="AK117" i="1"/>
  <c r="AN117" i="1" s="1"/>
  <c r="AR117" i="1" s="1"/>
  <c r="AN206" i="1" l="1"/>
  <c r="AR206" i="1" s="1"/>
</calcChain>
</file>

<file path=xl/sharedStrings.xml><?xml version="1.0" encoding="utf-8"?>
<sst xmlns="http://schemas.openxmlformats.org/spreadsheetml/2006/main" count="4822" uniqueCount="1250">
  <si>
    <t>Weight 0</t>
  </si>
  <si>
    <t>Weight 1</t>
  </si>
  <si>
    <t>Weight 2</t>
  </si>
  <si>
    <t>Weight 3</t>
  </si>
  <si>
    <t>Weight 4</t>
  </si>
  <si>
    <t>Spatial</t>
  </si>
  <si>
    <t>1 waterbody</t>
  </si>
  <si>
    <t>&gt;1 waterbody and ≤10 waterbodies</t>
  </si>
  <si>
    <t>&gt;10 waterbodies</t>
  </si>
  <si>
    <t>&gt;50 waterbodies</t>
  </si>
  <si>
    <t>Meets all stage 3 requirements, and is systematically updated</t>
  </si>
  <si>
    <t>Temporal</t>
  </si>
  <si>
    <r>
      <t>1</t>
    </r>
    <r>
      <rPr>
        <sz val="10"/>
        <color rgb="FF000000"/>
        <rFont val="Times New Roman"/>
        <family val="1"/>
      </rPr>
      <t xml:space="preserve"> quarter represented</t>
    </r>
  </si>
  <si>
    <t>2 quarters represented</t>
  </si>
  <si>
    <t>3 quarters represented</t>
  </si>
  <si>
    <t>4 quarters represented</t>
  </si>
  <si>
    <t>Method Context</t>
  </si>
  <si>
    <t xml:space="preserve"> ≤2 method context items</t>
  </si>
  <si>
    <t>&gt;2 or ≤4 method context items</t>
  </si>
  <si>
    <t>5 method context items</t>
  </si>
  <si>
    <t>6 method context items</t>
  </si>
  <si>
    <t>Validation
plots</t>
  </si>
  <si>
    <t>No scatter, spatial, or temporal figures</t>
  </si>
  <si>
    <t>Scatter figure</t>
  </si>
  <si>
    <r>
      <t xml:space="preserve">Scatter figure, with spatial </t>
    </r>
    <r>
      <rPr>
        <i/>
        <sz val="10"/>
        <color rgb="FF000000"/>
        <rFont val="Times New Roman"/>
        <family val="1"/>
      </rPr>
      <t>or</t>
    </r>
    <r>
      <rPr>
        <sz val="10"/>
        <color rgb="FF000000"/>
        <rFont val="Times New Roman"/>
        <family val="1"/>
      </rPr>
      <t xml:space="preserve"> temporal figure</t>
    </r>
  </si>
  <si>
    <r>
      <t xml:space="preserve">Scatter figure, with spatial </t>
    </r>
    <r>
      <rPr>
        <i/>
        <sz val="10"/>
        <color rgb="FF000000"/>
        <rFont val="Times New Roman"/>
        <family val="1"/>
      </rPr>
      <t>and</t>
    </r>
    <r>
      <rPr>
        <sz val="10"/>
        <color rgb="FF000000"/>
        <rFont val="Times New Roman"/>
        <family val="1"/>
      </rPr>
      <t xml:space="preserve"> temporal figure</t>
    </r>
  </si>
  <si>
    <t>Performance
metrics</t>
  </si>
  <si>
    <t>None of the three
standard validation metrics</t>
  </si>
  <si>
    <t>Not applicable</t>
  </si>
  <si>
    <t>At least one standard validation metric (MAE, MAPE, and/or bias)</t>
  </si>
  <si>
    <t>Metadata Tab</t>
  </si>
  <si>
    <t>Label</t>
  </si>
  <si>
    <t>Description</t>
  </si>
  <si>
    <t>Index</t>
  </si>
  <si>
    <t>Unique index value assigned to each study</t>
  </si>
  <si>
    <t xml:space="preserve">1st Author </t>
  </si>
  <si>
    <t>First author of the manuscript</t>
  </si>
  <si>
    <t xml:space="preserve">1st Author Affiliation </t>
  </si>
  <si>
    <t>First author affiliation is according to the published paper contact information, and may not represent current affiliation</t>
  </si>
  <si>
    <t>Aca, Gov, NonProf</t>
  </si>
  <si>
    <t>First author affiliation is according to the published paper contact information, and may not represent current affiliation. A=Academic; N=Non-profit; G=Government</t>
  </si>
  <si>
    <t>Journal</t>
  </si>
  <si>
    <t>Journal name</t>
  </si>
  <si>
    <t>Publisher</t>
  </si>
  <si>
    <t>Publisher name</t>
  </si>
  <si>
    <t>Year</t>
  </si>
  <si>
    <t>Year published</t>
  </si>
  <si>
    <t>Water Body Count</t>
  </si>
  <si>
    <t>Number of unique water bodies in the study. An "~" symbol indicates best judgement count based on information provided</t>
  </si>
  <si>
    <t>Water Body Type</t>
  </si>
  <si>
    <t>Primary waterbody type identified in each study including: Bay, Coastal, Estuary, Lagoon, Lake, Reservoir, River, Wetland, Pond</t>
  </si>
  <si>
    <t>Lake Name</t>
  </si>
  <si>
    <t xml:space="preserve">Lake Names will be listed and comma delineated, unless there were more than 5 lakes which are denoted as 'Multiple' </t>
  </si>
  <si>
    <t>Country, Region, or Location</t>
  </si>
  <si>
    <t>Name of study country, region, or location</t>
  </si>
  <si>
    <t>Units</t>
  </si>
  <si>
    <t>Units of chlorophyll-a reported; UNK=units were not identified</t>
  </si>
  <si>
    <t>Chl-a Min 
and Max</t>
  </si>
  <si>
    <t>Y=A minimum and maximum in-situ chlorophyll-a value were provided; N=No range information provided</t>
  </si>
  <si>
    <t>Public in situ 
data</t>
  </si>
  <si>
    <t>Y=Data was provided in the manuscript or data link was provided, N=no data provided, or request to contact the author</t>
  </si>
  <si>
    <t>In situ data link</t>
  </si>
  <si>
    <t>URL link of in situ data if provided, or location of provided data within the manuscript</t>
  </si>
  <si>
    <t>Data Match Time (Days)</t>
  </si>
  <si>
    <t>Time allowed between an in situ sample match with Sentinel-2 imagery. These numbers were either explicitly detailed in the manuscript or inferred, as best as possible, given context. If match-up time was in hours or minutes, time was reported as 0 days; 0=same day; UNK=match-up time was not identified</t>
  </si>
  <si>
    <t>Sampling start (MM-YYYY)</t>
  </si>
  <si>
    <t>In situ sampling start date. When available the month and year were reported as MM-YYYY. Otherwise year was reported as YYYY. These dates were either explicitly detailed in the manuscript or inferred, as best as possible, given context. UNK=not reported; Various=multiple dates</t>
  </si>
  <si>
    <t>Sampling end (MM-YYYY)</t>
  </si>
  <si>
    <t>In situ sampling end date. These dates were either explicitly detailed in the manuscript or inferred, as best as possible, given context. MM-YYYY</t>
  </si>
  <si>
    <t>Includes start and end date</t>
  </si>
  <si>
    <t>Y=Start date and end date were identified; N=No start date or end date were identified</t>
  </si>
  <si>
    <t># Quarters</t>
  </si>
  <si>
    <t>Four quarters of the calendar year were considered, where Q1=January, February, March; Q2=April, May, June; Q3=July, August, September; Q4=October, November, December. Min value=1 and max value=4; UNK=number of quarters were not provided</t>
  </si>
  <si>
    <t>Sample Depth</t>
  </si>
  <si>
    <t>Y=Minimum, maximum, or average sample depth of in situ water collection was detailed; N=No in situ sample depth information was identified</t>
  </si>
  <si>
    <t>Chl-a method 
information</t>
  </si>
  <si>
    <t>In situ laboratory method for measuring chlorophyll-a was provided</t>
  </si>
  <si>
    <t>Primary or Secondary</t>
  </si>
  <si>
    <t>Primary=In situ chlorophyll-a data was collected during the study; Secondary=In situ chlorophyll-a data was collected by third party and not orignially from the same study; UNK=Information was not provided</t>
  </si>
  <si>
    <t>Overall Statistics</t>
  </si>
  <si>
    <t xml:space="preserve">Reported statistics </t>
  </si>
  <si>
    <t>Standard Performance 
Statistics (MAE, MAPE, or bias)</t>
  </si>
  <si>
    <t>Y=Overall statistics included MAE, MAPE, or bias; N=MAE, MAPE, or bias were not included</t>
  </si>
  <si>
    <t>Journal Open Access</t>
  </si>
  <si>
    <t>Y=Journal article was open access; N=Journal article was behind paywall</t>
  </si>
  <si>
    <t>Workflow Schematic or Code</t>
  </si>
  <si>
    <t>Y=Satellite workflow schematic provided in manuscript, or publicly accessible processing code was available; N=No workflow schematic or processing code identified</t>
  </si>
  <si>
    <t>Scatter Figure</t>
  </si>
  <si>
    <t>Y=Validation scatter figure provided; N=No validation scatter figure</t>
  </si>
  <si>
    <t>Spatial Figure</t>
  </si>
  <si>
    <t>Y=Spatial figure provided; N=No spatial figure</t>
  </si>
  <si>
    <t>Temporal Figure</t>
  </si>
  <si>
    <t>Y=Temporal figure provided; N=No temporal figure</t>
  </si>
  <si>
    <t>DOI Reference</t>
  </si>
  <si>
    <t>Journal article digital object identifier</t>
  </si>
  <si>
    <t>Exclusion notes</t>
  </si>
  <si>
    <t>Studies were excluded if they (1) only mentioned Sentinel-2 or chlorophyll-a without using them in the analysis, (2) focused on non-water measures such as vegetation or land cover, (3) used synthetic or only satellite data, or (4) included satellites in addition to Sentinel-2 in analyses and did not separate the results by sensor</t>
  </si>
  <si>
    <t># Method Information</t>
  </si>
  <si>
    <t xml:space="preserve">Count of six method context items from chl-a method information; chl-a min and max range; sample depth; start and end date with satellite and in situ match-up time; journal article is open access and in situ data is publicly available; satellite workflow or code is made available. Lowest possible count is zero and highest possible count is six. </t>
  </si>
  <si>
    <t>Spatial Weight</t>
  </si>
  <si>
    <t>0= 1 waterbody; 1= &gt;1 and ≤10 waterbodies; 2= &gt;10 waterbodies; 3= &gt;50 waterbodies</t>
  </si>
  <si>
    <t>Temporal 
Weight</t>
  </si>
  <si>
    <t>0=1 quarter represented; 1=2 quarters represented; 2=3 quarters represented; 3=4 quarters represented</t>
  </si>
  <si>
    <t>Method Information
Weight</t>
  </si>
  <si>
    <t>0= ≤2 method context items; 1= &gt;2 or ≤4 method context items; 2= 5 method context items; 6 method context items</t>
  </si>
  <si>
    <t>Validation plots
Weight</t>
  </si>
  <si>
    <t>0=No scatter, spatial, or temporal figures; 1=Scatter figure; 2=Scatter figure, with spatial or temporal figure; 3=Scatter figure, with spatial and temporal figure</t>
  </si>
  <si>
    <t>Performance Metrics
Weight</t>
  </si>
  <si>
    <t>0=No MAE, MAPE, or bias; 3=standard validation metrics MAE, MAPE, or bias</t>
  </si>
  <si>
    <t>Systematically Updated</t>
  </si>
  <si>
    <t>0=Study did not include systematic updates; 4=Study included systematic updates</t>
  </si>
  <si>
    <t>Sum Weight</t>
  </si>
  <si>
    <t>Sum=spatial weight+temporal weight+method context weight+validation plots weight+performance metrics weight+systematic update weight</t>
  </si>
  <si>
    <t>Algorithm Tab</t>
  </si>
  <si>
    <t>Algorithm</t>
  </si>
  <si>
    <t>Approaches and algorithms identified in each study where B1=443, B2=490, B3=560, B4=665, B5=705, B6=740, B7=783, B8=842, B8A=865, B10=1375, B11=1610, B12=2190 nm</t>
  </si>
  <si>
    <t>Sampling start</t>
  </si>
  <si>
    <t>Sampling end</t>
  </si>
  <si>
    <t>DJF</t>
  </si>
  <si>
    <t>MAM</t>
  </si>
  <si>
    <t>JJA</t>
  </si>
  <si>
    <t>SON</t>
  </si>
  <si>
    <t>Systematically updated</t>
  </si>
  <si>
    <t>Al-Kharusi, Enass Said</t>
  </si>
  <si>
    <t>Lund University</t>
  </si>
  <si>
    <t>Remote Sensing</t>
  </si>
  <si>
    <t>MDPI</t>
  </si>
  <si>
    <t/>
  </si>
  <si>
    <t>https://doi.org/10.3390/rs12010157</t>
  </si>
  <si>
    <t>CDOM product</t>
  </si>
  <si>
    <t>Alvado, Barbara</t>
  </si>
  <si>
    <t>University of Valencia</t>
  </si>
  <si>
    <t>Water</t>
  </si>
  <si>
    <t>https://doi.org/10.3390/w13182453</t>
  </si>
  <si>
    <t>TSM product</t>
  </si>
  <si>
    <t>Avtar, Ram</t>
  </si>
  <si>
    <t>Hokkaido University</t>
  </si>
  <si>
    <t>Lake</t>
  </si>
  <si>
    <t>Multiple, Vembanad Lake</t>
  </si>
  <si>
    <t>China, India</t>
  </si>
  <si>
    <t>https://doi.org/10.3390/w12092573</t>
  </si>
  <si>
    <t>Combined Setinel-2 with other satellite sensor, did not separate the results</t>
  </si>
  <si>
    <t>Batur, Ersan</t>
  </si>
  <si>
    <t>İstanbul Technical University</t>
  </si>
  <si>
    <t xml:space="preserve">IEEE Transactions on Geoscience and Remote Sensing </t>
  </si>
  <si>
    <t>IEEE</t>
  </si>
  <si>
    <t>https://doi.org/10.1109/TGRS.2018.2879024</t>
  </si>
  <si>
    <t xml:space="preserve">Beck, Richard </t>
  </si>
  <si>
    <t>University of Cincinnati</t>
  </si>
  <si>
    <t>Remote Sensing of Environment</t>
  </si>
  <si>
    <t>Elsevier</t>
  </si>
  <si>
    <t>http://dx.doi.org/10.1016/j.rse.2016.03.002</t>
  </si>
  <si>
    <t>Synthetic data</t>
  </si>
  <si>
    <t>https://doi.org/10.3390/rs9060538</t>
  </si>
  <si>
    <t>Journal of Great Lakes Research</t>
  </si>
  <si>
    <t>https://doi.org/10.1016/j.jglr.2018.09.001</t>
  </si>
  <si>
    <t xml:space="preserve">Brezonik, Patrick </t>
  </si>
  <si>
    <t>University of Minnesota</t>
  </si>
  <si>
    <t>https://doi.org/10.1016/j.rse.2014.04.033</t>
  </si>
  <si>
    <t>Burket, Martha Otte</t>
  </si>
  <si>
    <t>Sensors</t>
  </si>
  <si>
    <t>https://doi.org/10.3390/s23031071</t>
  </si>
  <si>
    <t>Cai, Xiaolan</t>
  </si>
  <si>
    <t>Nanjing Normal University</t>
  </si>
  <si>
    <t>https://doi.org/10.3390/rs13204047</t>
  </si>
  <si>
    <t>OWT, Water Quality Index, and Urban Water Quality Level products</t>
  </si>
  <si>
    <t>Cai, Yaotong</t>
  </si>
  <si>
    <t>Central South University of Forestry &amp; Technology</t>
  </si>
  <si>
    <t>Int. J. of Applied Earth Obs and Geoinformation</t>
  </si>
  <si>
    <t>https://doi.org/10.1016/j.jag.2020.102164</t>
  </si>
  <si>
    <t>No water quality measures</t>
  </si>
  <si>
    <t>Cao, Zhen</t>
  </si>
  <si>
    <t>Chinese Academy of Sciences</t>
  </si>
  <si>
    <t>https://doi.org/10.3390/rs15010215</t>
  </si>
  <si>
    <t>Forel-Ule index product</t>
  </si>
  <si>
    <t>Cao, Zhigang</t>
  </si>
  <si>
    <t>Geoscience and remote sensing letters</t>
  </si>
  <si>
    <t>https://doi.org/10.1109/LGRS.2020.2971629</t>
  </si>
  <si>
    <t>Only satellite data</t>
  </si>
  <si>
    <t>Carlan, Irina</t>
  </si>
  <si>
    <t>University of Bucharest</t>
  </si>
  <si>
    <t>Ecological Informatics</t>
  </si>
  <si>
    <t>https://doi.org/10.1016/j.ecoinf.2019.101032</t>
  </si>
  <si>
    <t>Chen, Jiang</t>
  </si>
  <si>
    <t>Wuhan University</t>
  </si>
  <si>
    <t>Science of the Total Environment</t>
  </si>
  <si>
    <t>https://doi.org/10.1016/j.scitotenv.2020.137374</t>
  </si>
  <si>
    <t>DOC product</t>
  </si>
  <si>
    <t>Ciancia, Emanuele</t>
  </si>
  <si>
    <t>University of Basilicata</t>
  </si>
  <si>
    <t>https://doi.org/10.3390/rs12132147</t>
  </si>
  <si>
    <t>TMS product</t>
  </si>
  <si>
    <t>Coffer, Megan</t>
  </si>
  <si>
    <t>ORISE</t>
  </si>
  <si>
    <t>International J of Remote Sensing</t>
  </si>
  <si>
    <t>Taylor and Francis</t>
  </si>
  <si>
    <t>https://doi.org/10.1080/01431161.2022.2030069</t>
  </si>
  <si>
    <t>Damasceno Souza, Ana Paula</t>
  </si>
  <si>
    <t>State University of Mato Grosso</t>
  </si>
  <si>
    <t>Environmental Monitoring and Assessment</t>
  </si>
  <si>
    <t>Springer</t>
  </si>
  <si>
    <t xml:space="preserve">https://doi.org/10.1007/s10661-021-09417-z </t>
  </si>
  <si>
    <t>Davis, Robert</t>
  </si>
  <si>
    <t>University of Utah</t>
  </si>
  <si>
    <t>https://doi.org/10.1016/j.ecoinf.2023.102033</t>
  </si>
  <si>
    <t>Cyanobacteria product</t>
  </si>
  <si>
    <t>Di Francesco, Silvia</t>
  </si>
  <si>
    <t>Niccolò Cusano University</t>
  </si>
  <si>
    <t>Hydrological Sciences Journal</t>
  </si>
  <si>
    <t>https://doi.org/10.1080/02626667.2023.2185150</t>
  </si>
  <si>
    <t>NDCI product</t>
  </si>
  <si>
    <t>Di Nicolantonio, Walter</t>
  </si>
  <si>
    <t>CGS-OHB</t>
  </si>
  <si>
    <t>J of Applied Remote Sensing</t>
  </si>
  <si>
    <t>SPIE</t>
  </si>
  <si>
    <t>https://doi.org/10.1117/1.JRS.9.095980</t>
  </si>
  <si>
    <t>Only mentioned Sentinel-2</t>
  </si>
  <si>
    <t>Dörnhöfer, Katja</t>
  </si>
  <si>
    <t>Christian-Albrechts-Universität zu Kiel</t>
  </si>
  <si>
    <t xml:space="preserve">Remote Sensing </t>
  </si>
  <si>
    <t>https://doi.org/10.3390/rs8110941</t>
  </si>
  <si>
    <t>Water depth, CDOM, and SPM products</t>
  </si>
  <si>
    <t>Duan, Pan</t>
  </si>
  <si>
    <t>Xinjiang University</t>
  </si>
  <si>
    <t>https://doi.org/10.3390/rs15040872</t>
  </si>
  <si>
    <t>SPM product</t>
  </si>
  <si>
    <t xml:space="preserve">Dutra, Vitor </t>
  </si>
  <si>
    <t>Universidade do Estado do Pará</t>
  </si>
  <si>
    <t>Ambiente &amp; Água</t>
  </si>
  <si>
    <t xml:space="preserve"> Institute for Environmental Research in Hydrographic Basins </t>
  </si>
  <si>
    <t>https://doi.org/10.4136/ambi-agua.2375</t>
  </si>
  <si>
    <t>Cloud product</t>
  </si>
  <si>
    <t>Flores-Anderson, Africa</t>
  </si>
  <si>
    <t>University of Alabama</t>
  </si>
  <si>
    <t>Frontiers in Environmental Science</t>
  </si>
  <si>
    <t>Frontiers</t>
  </si>
  <si>
    <t>https://doi.org/10.3389/fenvs.2020.00007</t>
  </si>
  <si>
    <t xml:space="preserve">Fritz, Christine </t>
  </si>
  <si>
    <t>University of Munich</t>
  </si>
  <si>
    <t>Journal of Limnology</t>
  </si>
  <si>
    <t>PAGEPress</t>
  </si>
  <si>
    <t>https://doi.org/10.4081/jlimnol.2019.1824</t>
  </si>
  <si>
    <t>SAV product</t>
  </si>
  <si>
    <t>Garg, Vaibhav</t>
  </si>
  <si>
    <t>Indian Institute of Remote Sensing</t>
  </si>
  <si>
    <t>Geomatics, Natural Hazards and Risk</t>
  </si>
  <si>
    <t>https://doi.org/10.1080/19475705.2020.1782482</t>
  </si>
  <si>
    <t>Turbidity product</t>
  </si>
  <si>
    <t>Ghirardi, Nicola</t>
  </si>
  <si>
    <t>National Research Council of Italy</t>
  </si>
  <si>
    <t>Applied Sciences</t>
  </si>
  <si>
    <t>https://doi.org/10.3390/app12052693</t>
  </si>
  <si>
    <t>Macrophyte product</t>
  </si>
  <si>
    <t>Giardino, Claudia</t>
  </si>
  <si>
    <t>https://doi.org/10.3390/s20164553</t>
  </si>
  <si>
    <t>PRISMA satellite</t>
  </si>
  <si>
    <t>Guo, Hengliang</t>
  </si>
  <si>
    <t>Zhengzhou University</t>
  </si>
  <si>
    <t>Frontiers in Earth Science</t>
  </si>
  <si>
    <t>https://doi.org/10.3389/feart.2023.1118118</t>
  </si>
  <si>
    <t>Mineral product</t>
  </si>
  <si>
    <t>Ha, Nguyen Thi Thu</t>
  </si>
  <si>
    <t>Vietnam National University</t>
  </si>
  <si>
    <t>International Journal of Remote Sensing</t>
  </si>
  <si>
    <t>https://doi.org/10.1080/01431161.2022.2150100</t>
  </si>
  <si>
    <t>TSS product</t>
  </si>
  <si>
    <t>Hansen, Carly Hyatt</t>
  </si>
  <si>
    <t>https://doi.org/10.3390/rs9050409</t>
  </si>
  <si>
    <t>Spatial resolution variability</t>
  </si>
  <si>
    <t>Huang, Jue</t>
  </si>
  <si>
    <t>Shandong University of Science and Technology</t>
  </si>
  <si>
    <t>https://doi.org/10.3390/rs11242904</t>
  </si>
  <si>
    <t>Jaskula, Joanna</t>
  </si>
  <si>
    <t>Poznań University of Life Sciences</t>
  </si>
  <si>
    <t xml:space="preserve"> Journal of Earth and Environmental Sciences</t>
  </si>
  <si>
    <t>Gavin Publishers</t>
  </si>
  <si>
    <t>https://doi.org/10.26471/cjees/2019/014/086</t>
  </si>
  <si>
    <t>Secchi disk transparency product</t>
  </si>
  <si>
    <t>Jiang, Yizhu</t>
  </si>
  <si>
    <t xml:space="preserve">Chang'an University </t>
  </si>
  <si>
    <t>https://doi.org/10.1080/01431161.2023.2209918</t>
  </si>
  <si>
    <t>Turbidity, TN, and TP products</t>
  </si>
  <si>
    <t>Johansen, Richard</t>
  </si>
  <si>
    <t xml:space="preserve"> University of Cincinnati</t>
  </si>
  <si>
    <t>Harmful Algae</t>
  </si>
  <si>
    <t>https://doi.org/10.1016/j.hal.2018.05.001</t>
  </si>
  <si>
    <t>Karle, Nathalie</t>
  </si>
  <si>
    <t>Fraunhofer Institute of Optronics</t>
  </si>
  <si>
    <t>Proceedings of SPIE</t>
  </si>
  <si>
    <t>https://doi.org/10.1117/12.2533233</t>
  </si>
  <si>
    <t xml:space="preserve">Kudela, Raphael </t>
  </si>
  <si>
    <t>University of California Santa Cruz</t>
  </si>
  <si>
    <t>https://doi.org/10.3390/rs11182071</t>
  </si>
  <si>
    <t>Kuhn, Catherine</t>
  </si>
  <si>
    <t>University of Washington</t>
  </si>
  <si>
    <t>Environmental Research Letters</t>
  </si>
  <si>
    <t>IOP Publishing</t>
  </si>
  <si>
    <t>https://doi.org/10.1088/1748-9326/aba46f</t>
  </si>
  <si>
    <t>GPP product</t>
  </si>
  <si>
    <t>https://doi.org/10.3390/rs13132533</t>
  </si>
  <si>
    <t>Ice out and green up product</t>
  </si>
  <si>
    <t>Kutyavina, Tatyana Igorevna</t>
  </si>
  <si>
    <t>Vyatka State University</t>
  </si>
  <si>
    <t>Theoretical and Applied Ecology</t>
  </si>
  <si>
    <t>Publishing House of O-Kratkoe</t>
  </si>
  <si>
    <t>https://doi.org/10.25750/1995-4301-2020-2-014-025</t>
  </si>
  <si>
    <t>Review</t>
  </si>
  <si>
    <t>Kvesic, Marija</t>
  </si>
  <si>
    <t xml:space="preserve">Univ. of Split </t>
  </si>
  <si>
    <t>https://doi.org/10.1117/12.2634554</t>
  </si>
  <si>
    <t>No satellite data</t>
  </si>
  <si>
    <t>Li, Chunhua</t>
  </si>
  <si>
    <t>Anhui University</t>
  </si>
  <si>
    <t>https://doi.org/10.3390/rs13081595</t>
  </si>
  <si>
    <t>Li, Sijia</t>
  </si>
  <si>
    <t>Journal of Hydrology</t>
  </si>
  <si>
    <t>https://doi.org/10.1016/j.jhydrol.2022.127613</t>
  </si>
  <si>
    <t>TSI product</t>
  </si>
  <si>
    <t xml:space="preserve">IEEE J. of Selected Topics in Applied Earth Obs. and Remote Sensing </t>
  </si>
  <si>
    <t>Geoscience and Remote Sensing Society</t>
  </si>
  <si>
    <t>https://doi.org/10.1109/jstars.2023.3238713</t>
  </si>
  <si>
    <t>Atmpsoheric correction</t>
  </si>
  <si>
    <t>Liang, Youngchun</t>
  </si>
  <si>
    <t>Chang’an University</t>
  </si>
  <si>
    <t>https://doi.org/10.3390/rs14246284</t>
  </si>
  <si>
    <t>TP product</t>
  </si>
  <si>
    <t>Lisboa, Filipe</t>
  </si>
  <si>
    <t>Universidade de Lisboa</t>
  </si>
  <si>
    <t>https://doi.org/10.3390/rs12182898</t>
  </si>
  <si>
    <t>Liu, Hui</t>
  </si>
  <si>
    <t>Giscience &amp; Remote Sensing</t>
  </si>
  <si>
    <t>https://doi.org/10.1080/15481603.2021.1940738</t>
  </si>
  <si>
    <t>TLI product</t>
  </si>
  <si>
    <t>Liu, Miao</t>
  </si>
  <si>
    <t>Jiangsu Provincial Academy of Environmental Science</t>
  </si>
  <si>
    <t>https://doi.org/10.3390/rs13214479</t>
  </si>
  <si>
    <t>FAI product</t>
  </si>
  <si>
    <t>Liu, Shuang</t>
  </si>
  <si>
    <t>University of New South Wales</t>
  </si>
  <si>
    <t>https://doi.org/10.1016/j.scitotenv.2022.158096</t>
  </si>
  <si>
    <t>Cell density product</t>
  </si>
  <si>
    <t>Liu, Yongxin</t>
  </si>
  <si>
    <t>Peking University</t>
  </si>
  <si>
    <t>Environmental Research</t>
  </si>
  <si>
    <t>https://doi.org/10.1016/j.envres.2023.115509</t>
  </si>
  <si>
    <t>Maciel, Daniel</t>
  </si>
  <si>
    <t>National Institute for Space Research</t>
  </si>
  <si>
    <t>https://doi.org/10.3390/rs11151744</t>
  </si>
  <si>
    <t>TSI and TSS products</t>
  </si>
  <si>
    <t>Maier, Philipp</t>
  </si>
  <si>
    <t>Karlsruhe Institute of Technology</t>
  </si>
  <si>
    <t>https://doi.org/10.3390/rs13040718</t>
  </si>
  <si>
    <t>Manzo, Ciro</t>
  </si>
  <si>
    <t>Institute of Atmospheric Pollution Research</t>
  </si>
  <si>
    <t>European Journal of Remote Sensing</t>
  </si>
  <si>
    <t xml:space="preserve">https://doi.org/10.5721/EuJRS20154802 </t>
  </si>
  <si>
    <t>Refelctance product</t>
  </si>
  <si>
    <t>May, Linda</t>
  </si>
  <si>
    <t>UK Centre for Ecology &amp; Hydrology</t>
  </si>
  <si>
    <t>Limnetica</t>
  </si>
  <si>
    <t>Asociacion Iberica de Limnologica</t>
  </si>
  <si>
    <t>https://doi.org/10.23818/limn.38.28</t>
  </si>
  <si>
    <t>Meena, Sansar Raj</t>
  </si>
  <si>
    <t>University of Twente</t>
  </si>
  <si>
    <t>Environmental Earth Sciences</t>
  </si>
  <si>
    <t xml:space="preserve">https://doi.org/10.1007/s12665-021-09904-z </t>
  </si>
  <si>
    <t>Mucheye, Tadesse</t>
  </si>
  <si>
    <t>University of Gondar</t>
  </si>
  <si>
    <t>https://doi.org/10.3390/rs14194921</t>
  </si>
  <si>
    <t>Niroumand-Jadidi, Milad</t>
  </si>
  <si>
    <t>University of Trento</t>
  </si>
  <si>
    <t>https://doi.org/10.3390/rs12233984</t>
  </si>
  <si>
    <t>Padilla-Mendoza, Cesar</t>
  </si>
  <si>
    <t xml:space="preserve"> Universidad de Córdoba</t>
  </si>
  <si>
    <t>https://doi.org/10.3390/w15040789</t>
  </si>
  <si>
    <t>DO, Turbidity, TDS, SST, P, and NO3 products</t>
  </si>
  <si>
    <t>Page, Benjamin</t>
  </si>
  <si>
    <t>https://doi.org/10.1016/j.rse.2019.111284</t>
  </si>
  <si>
    <t>Pamula, Abhiram</t>
  </si>
  <si>
    <t xml:space="preserve"> Oklahoma State University</t>
  </si>
  <si>
    <t>Journal of the American Water Resources Association</t>
  </si>
  <si>
    <t>Wiley</t>
  </si>
  <si>
    <t>https://doi.org/10.1111/1752-1688.13121</t>
  </si>
  <si>
    <t>Chlorophyll only derived from Landsat</t>
  </si>
  <si>
    <t>Pan, Yanqun</t>
  </si>
  <si>
    <t>Université du Québec</t>
  </si>
  <si>
    <t>https://doi.org/10.3390/rs14132979</t>
  </si>
  <si>
    <t>Atmospheric correction algorithms</t>
  </si>
  <si>
    <t>Palmer, Stephanie</t>
  </si>
  <si>
    <t>Hungarian Academy of Sciences</t>
  </si>
  <si>
    <t>https://doi.org/10.3390/rs5094405</t>
  </si>
  <si>
    <t>LiDAR</t>
  </si>
  <si>
    <t>Peppa, Maria</t>
  </si>
  <si>
    <t>University of the Aegean</t>
  </si>
  <si>
    <t>International Journal of Geo-Information</t>
  </si>
  <si>
    <t>https://doi.org/10.3390/ijgi9030143</t>
  </si>
  <si>
    <t>Pereire-Sandoval, Marcela</t>
  </si>
  <si>
    <t>Remote sensing</t>
  </si>
  <si>
    <t>https://doi.org/10.3390/rs14215568</t>
  </si>
  <si>
    <t>OWT product</t>
  </si>
  <si>
    <t>https://doi.org/10.3390/rs11121469</t>
  </si>
  <si>
    <t>Water reflectance product</t>
  </si>
  <si>
    <t>Qin, Zihong</t>
  </si>
  <si>
    <t>Nanning Normal University</t>
  </si>
  <si>
    <t>Environmental Science and Pollution Research</t>
  </si>
  <si>
    <t>https://doi.org/10.1007/s11356-023-25159-6</t>
  </si>
  <si>
    <t>Secchi disk depth product</t>
  </si>
  <si>
    <t>Qing, Song</t>
  </si>
  <si>
    <t>Inner Mongolia Normal University</t>
  </si>
  <si>
    <t>https://doi.org/10.1016/j.jag.2021.102377</t>
  </si>
  <si>
    <t>Rajkumar, Sri Vishnu Prasanth Balachandran</t>
  </si>
  <si>
    <t xml:space="preserve"> SRM Institute of Science and Technology</t>
  </si>
  <si>
    <t>https://doi.org/10.1007/s11356-023-29239-5</t>
  </si>
  <si>
    <t>Absorption product</t>
  </si>
  <si>
    <t>Rodrigues, Thanan</t>
  </si>
  <si>
    <t>Sao Paulo State University</t>
  </si>
  <si>
    <t>Remote sensing of the Environment</t>
  </si>
  <si>
    <t>http://dx.doi.org/10.1016/j.rse.2017.06.018</t>
  </si>
  <si>
    <t>Sakuno, Yuji</t>
  </si>
  <si>
    <t>Hiroshima University</t>
  </si>
  <si>
    <t>https://doi.org/10.3390/w10050618</t>
  </si>
  <si>
    <t>Samarinas, Nikiforos</t>
  </si>
  <si>
    <t>Aristotle University of Thessaloniki</t>
  </si>
  <si>
    <t>https://doi.org/10.3390/rs15081983</t>
  </si>
  <si>
    <t>Seleem, Tarek</t>
  </si>
  <si>
    <t>Suez Canal University</t>
  </si>
  <si>
    <t>Journal of the Indian Society of Remote Sensing</t>
  </si>
  <si>
    <t>https://doi.org/10.1007/s12524-022-01613-9</t>
  </si>
  <si>
    <t>Shang, Yingxin</t>
  </si>
  <si>
    <t>Journal of Environmental Management</t>
  </si>
  <si>
    <t>https://doi.org/10.1016/j.jenvman.2021.112275</t>
  </si>
  <si>
    <t>Soria, Juan</t>
  </si>
  <si>
    <t>Journal of Marine Science and Engineering</t>
  </si>
  <si>
    <t>https://doi.org/10.3390/jmse9030343</t>
  </si>
  <si>
    <t>Sun, Xiao</t>
  </si>
  <si>
    <t>https://doi.org/10.1016/j.scitotenv.2021.149805</t>
  </si>
  <si>
    <t>TP, TN, and COD products</t>
  </si>
  <si>
    <t xml:space="preserve"> https://doi.org/10.3390/rs13183560</t>
  </si>
  <si>
    <t>Sundar, Parthasarathy Kulithalai Shiyam</t>
  </si>
  <si>
    <t>National Institute of Technology Karnataka</t>
  </si>
  <si>
    <t>Environmental monitoring and assessment</t>
  </si>
  <si>
    <t>https://doi.org/10.21203/rs.3.rs-2488844/v1</t>
  </si>
  <si>
    <t>Tham, Trinh Thi</t>
  </si>
  <si>
    <t>Hanoi University of Natural Resources and Environment</t>
  </si>
  <si>
    <t>https://doi.org/10.1007/s11356-021-16730-0</t>
  </si>
  <si>
    <t>TSS and turbidity products</t>
  </si>
  <si>
    <t>Uudeberg, Kristi</t>
  </si>
  <si>
    <t>University of Tartu</t>
  </si>
  <si>
    <t>https://doi.org/10.3390/rs12060931</t>
  </si>
  <si>
    <t>https://doi.org/10.3390/rs11192297</t>
  </si>
  <si>
    <t>Warren, Mark</t>
  </si>
  <si>
    <t>Plymouth Marine Laboratory</t>
  </si>
  <si>
    <t>https://doi.org/10.1016/j.rse.2019.03.018</t>
  </si>
  <si>
    <t>Rrs product</t>
  </si>
  <si>
    <t xml:space="preserve">https://doi.org/10.1016/j.rse.2021.112651 </t>
  </si>
  <si>
    <t>Weber, Samuel</t>
  </si>
  <si>
    <t>University of Georgia</t>
  </si>
  <si>
    <t>https://doi.org/10.1016/j.scitotenv.2019.134608</t>
  </si>
  <si>
    <t>Cyanobacteria cell density product</t>
  </si>
  <si>
    <t>Xu, Dandan</t>
  </si>
  <si>
    <t>Nanjing Forestry University</t>
  </si>
  <si>
    <t>IEEE J of Selected Topics in Applied Earth Observations and Remote Sensing</t>
  </si>
  <si>
    <t>https://doi.org/10.1109/JSTARS.2021.3105746</t>
  </si>
  <si>
    <t>Xu, Jian</t>
  </si>
  <si>
    <t>Jiangxi Normal University</t>
  </si>
  <si>
    <t>ISPRS Journal of Photogrammetry and Remote Sensing</t>
  </si>
  <si>
    <t>https://doi.org/10.1016/j.isprsjprs.2018.06.004</t>
  </si>
  <si>
    <t>Xu, Jiafeng</t>
  </si>
  <si>
    <t xml:space="preserve"> Nanjing Normal University</t>
  </si>
  <si>
    <t>A</t>
  </si>
  <si>
    <t>https://doi.org/10.1016/j.jhydrol.2022.127617</t>
  </si>
  <si>
    <t>Sentinel-3 Chla/TSM ratio</t>
  </si>
  <si>
    <t xml:space="preserve">Cheng, Chunmei </t>
  </si>
  <si>
    <t xml:space="preserve">Zhejiang
University </t>
  </si>
  <si>
    <t>https://doi.org/10.1007/s10661-018-7106-4</t>
  </si>
  <si>
    <t>Only field data</t>
  </si>
  <si>
    <t>Zhang, Chenlu</t>
  </si>
  <si>
    <t>https://doi.org/10.3390/rs14184446</t>
  </si>
  <si>
    <t>SSC product</t>
  </si>
  <si>
    <t>Zhang, Zeliang</t>
  </si>
  <si>
    <t>Zhejiang University</t>
  </si>
  <si>
    <t>Water Supply</t>
  </si>
  <si>
    <t>IWA Publishing</t>
  </si>
  <si>
    <t>https://doi.org/10.2166/ws.2020.342</t>
  </si>
  <si>
    <t>Zhou, Yadong</t>
  </si>
  <si>
    <t>https://doi.org/10.1080/22797254.2021.1960201</t>
  </si>
  <si>
    <t>https://doi.org/10.1080/15481603.2021.1987003</t>
  </si>
  <si>
    <t>FUI product</t>
  </si>
  <si>
    <t>Zhu, Shijie</t>
  </si>
  <si>
    <t>Hohai University</t>
  </si>
  <si>
    <t>https://doi.org/10.3390/rs13132498</t>
  </si>
  <si>
    <t>Bangira, Tsitsi</t>
  </si>
  <si>
    <t>University of KwaZulu-Natal</t>
  </si>
  <si>
    <t>Physics and Chemistry of the Earth</t>
  </si>
  <si>
    <t>https://doi.org/10.1016/j.pce.2023.103536</t>
  </si>
  <si>
    <t>Llodra-Llabres, Joana</t>
  </si>
  <si>
    <t>University of Granada</t>
  </si>
  <si>
    <t>Intl Journal of Applied Earth Obser and GeoInfo</t>
  </si>
  <si>
    <t>https://doi.org/10.1016/j.jag.2023.103605</t>
  </si>
  <si>
    <t>Shi, Xuanshuo</t>
  </si>
  <si>
    <t>Nanjing University</t>
  </si>
  <si>
    <t>https://doi.org/10.3390/w16060860</t>
  </si>
  <si>
    <t>TP and ammonia nitrogen products</t>
  </si>
  <si>
    <t>Kallio, K</t>
  </si>
  <si>
    <t>Finnish Environment Institute</t>
  </si>
  <si>
    <t>https://doi.org/10.1007/s10661-023-11064-5</t>
  </si>
  <si>
    <t>Zhao, Yaqi</t>
  </si>
  <si>
    <t>https://doi.org/10.1016/j.jag.2024.104048</t>
  </si>
  <si>
    <t>COD, TN, TP, turbidity, and NH3-N products</t>
  </si>
  <si>
    <t>Soria-Perpinya, Xavier</t>
  </si>
  <si>
    <t>Asociacion Iberica de Limnologia</t>
  </si>
  <si>
    <t>https://doi.org/10.23818/limn.39.24</t>
  </si>
  <si>
    <t>Abbas, Mohamad</t>
  </si>
  <si>
    <t>American University of Beirut</t>
  </si>
  <si>
    <t>Reservoir</t>
  </si>
  <si>
    <t>Qaraoun Reservoir</t>
  </si>
  <si>
    <t>Lebanon</t>
  </si>
  <si>
    <t>μg/L</t>
  </si>
  <si>
    <t>Y</t>
  </si>
  <si>
    <t>N</t>
  </si>
  <si>
    <t>NA</t>
  </si>
  <si>
    <t>07-2018</t>
  </si>
  <si>
    <t>10-2019</t>
  </si>
  <si>
    <t>P</t>
  </si>
  <si>
    <t>R2, MLR, MARS, RF, SVR, RMSE, NRMSE, MAE, bias</t>
  </si>
  <si>
    <t>https://doi.org/10.1007/s10661-023-11456-7</t>
  </si>
  <si>
    <t>Abdelal, Qasem</t>
  </si>
  <si>
    <t>German Jordanian University</t>
  </si>
  <si>
    <t>Journal of Sensors</t>
  </si>
  <si>
    <t>Hindawi</t>
  </si>
  <si>
    <t>King Talal Reservoir</t>
  </si>
  <si>
    <t>Jordan</t>
  </si>
  <si>
    <r>
      <t>mg/m</t>
    </r>
    <r>
      <rPr>
        <vertAlign val="superscript"/>
        <sz val="11"/>
        <rFont val="Calibri"/>
        <family val="2"/>
        <scheme val="minor"/>
      </rPr>
      <t>3</t>
    </r>
  </si>
  <si>
    <t>10-2018</t>
  </si>
  <si>
    <t>07-2019</t>
  </si>
  <si>
    <t>RMSE, NRMSE, MAE, bias, R2</t>
  </si>
  <si>
    <t>https://doi.org/10.1155/2022/4643924</t>
  </si>
  <si>
    <t>Absalon, Damian</t>
  </si>
  <si>
    <t>University of Silesia in Katowice</t>
  </si>
  <si>
    <t>Ecological Indicators</t>
  </si>
  <si>
    <t>River</t>
  </si>
  <si>
    <t>Odra River</t>
  </si>
  <si>
    <t>Czech Republic</t>
  </si>
  <si>
    <t>UNK</t>
  </si>
  <si>
    <t>07-2022</t>
  </si>
  <si>
    <t>https://doi.org/10.1016/j.ecolind.2023.110103</t>
  </si>
  <si>
    <t>Aghashariatmadari, Zahra</t>
  </si>
  <si>
    <t>University of Tehran</t>
  </si>
  <si>
    <t>International Journal of Environmental Research</t>
  </si>
  <si>
    <t>Aras Dam Reservoir</t>
  </si>
  <si>
    <t>Iran, Azerbaijan, Armenia</t>
  </si>
  <si>
    <t>08-2007</t>
  </si>
  <si>
    <t>05-2014</t>
  </si>
  <si>
    <t>RMSE, MAPE, RRMSE, MAE, R2, MBE</t>
  </si>
  <si>
    <t xml:space="preserve">https://doi.org/10.1007/s41742-022-00447-0 </t>
  </si>
  <si>
    <t>Alikas, Krista</t>
  </si>
  <si>
    <t>Saadjärv,  Võrtsjärv</t>
  </si>
  <si>
    <t>Estonia</t>
  </si>
  <si>
    <t>04-2018</t>
  </si>
  <si>
    <t>11-2019</t>
  </si>
  <si>
    <t>MAE, MAPD, bias</t>
  </si>
  <si>
    <t>https://doi.org/10.3389/fenvs.2022.989671</t>
  </si>
  <si>
    <t>Ansper, Ave</t>
  </si>
  <si>
    <t xml:space="preserve">University  of Tartu </t>
  </si>
  <si>
    <t>Multiple</t>
  </si>
  <si>
    <t>Broken link/no longer available</t>
  </si>
  <si>
    <t>2015</t>
  </si>
  <si>
    <t>2017</t>
  </si>
  <si>
    <t>S</t>
  </si>
  <si>
    <t>R2, RMSE, bias</t>
  </si>
  <si>
    <t>https://doi.org/10.3390/rs11010064</t>
  </si>
  <si>
    <t>Aptoula, Erchan</t>
  </si>
  <si>
    <t>Gebze Technical University</t>
  </si>
  <si>
    <t xml:space="preserve">IEEE Geoscience and Remote Sensing Letters </t>
  </si>
  <si>
    <t>Balik Lake</t>
  </si>
  <si>
    <t>Turkey</t>
  </si>
  <si>
    <t>04-2017</t>
  </si>
  <si>
    <t>06-2019</t>
  </si>
  <si>
    <t>R2, RMSE, MAE</t>
  </si>
  <si>
    <t>https://doi.org/10.1109/LGRS.2021.3070437</t>
  </si>
  <si>
    <t>02-2019</t>
  </si>
  <si>
    <t>R2, MAE, RMSE</t>
  </si>
  <si>
    <t>https://doi.org/10.1109/LGRS.2020.3019411</t>
  </si>
  <si>
    <t>Aranha, Thais R.</t>
  </si>
  <si>
    <t>Federal University of Ceará</t>
  </si>
  <si>
    <t>Gavião Reservoir, Pacoti Reservoir, Pacajús Reservoir, Castanhão Reservoir, Orós Reservoir</t>
  </si>
  <si>
    <t>Brazil</t>
  </si>
  <si>
    <t>11-2015</t>
  </si>
  <si>
    <t>12-2019</t>
  </si>
  <si>
    <t>https://doi.org/10.3390/w14030451</t>
  </si>
  <si>
    <t>Arias-Rodriguez, Leonardo</t>
  </si>
  <si>
    <t>Technical University of Munich</t>
  </si>
  <si>
    <t>Chapala Lake, Cuitzeo Lake, Patzcuaro Lake, Yuriria Lake, Catemaco Lake</t>
  </si>
  <si>
    <t>Mexico</t>
  </si>
  <si>
    <t>https://sinav30.conagua.gob.mx:8080/</t>
  </si>
  <si>
    <t>2012</t>
  </si>
  <si>
    <t>2018</t>
  </si>
  <si>
    <t>R2, RMSE and MAE</t>
  </si>
  <si>
    <t>https://doi.org/10.3390/s21124118</t>
  </si>
  <si>
    <t>Global</t>
  </si>
  <si>
    <t>https://www.waterqualitydata.us/, https://www.eea.europa.eu/data-and-maps/data/waterbase-water-quality-icm-2, https://www.gob.mx/conagua/articulos/calidad-del-agua, https://search.open.canada.ca/opendata/, https://dga.mop.gob.cl/servicioshidrometeorologicos/Paginas/default.aspx, https://gemstat.org/data-gemstat/</t>
  </si>
  <si>
    <t>MAE, RMSE, R2, MSE</t>
  </si>
  <si>
    <t>https://doi.org/10.3390/rs15051390</t>
  </si>
  <si>
    <t>Assegide, Endaweke</t>
  </si>
  <si>
    <t>Addis Ababa University</t>
  </si>
  <si>
    <t>Koka Reservoir</t>
  </si>
  <si>
    <t>Ethopia</t>
  </si>
  <si>
    <t>02-2022</t>
  </si>
  <si>
    <t>R2, RMSE, MAE, MAPE, SI</t>
  </si>
  <si>
    <t>https://doi.org/10.3390/rs15041155</t>
  </si>
  <si>
    <t>Barraza-Morgaga, Francisa</t>
  </si>
  <si>
    <t>Universidad Diego Portales</t>
  </si>
  <si>
    <t>Lanalhue Lake</t>
  </si>
  <si>
    <t>Chile</t>
  </si>
  <si>
    <t>Data in Supplemental Material</t>
  </si>
  <si>
    <t>09-2018</t>
  </si>
  <si>
    <t>01-2022</t>
  </si>
  <si>
    <t>R2, RMSE, MAE, NSE, PBIAS</t>
  </si>
  <si>
    <t>https://doi.org/10.3390/rs14225647</t>
  </si>
  <si>
    <t>Bertone, Edoardo</t>
  </si>
  <si>
    <t>Griffith University</t>
  </si>
  <si>
    <t>Sustainability</t>
  </si>
  <si>
    <t>Advancetown Lake</t>
  </si>
  <si>
    <t>Australia</t>
  </si>
  <si>
    <t>02-2018</t>
  </si>
  <si>
    <t>03-2023</t>
  </si>
  <si>
    <t>Brier score</t>
  </si>
  <si>
    <t>https://doi.org/10.3390/su151411302</t>
  </si>
  <si>
    <t>Bhattacharjee, Rajarshi</t>
  </si>
  <si>
    <t>Indian Institute of Technology</t>
  </si>
  <si>
    <t>Ganga River</t>
  </si>
  <si>
    <t>India</t>
  </si>
  <si>
    <t>05-2021</t>
  </si>
  <si>
    <t>06-2021</t>
  </si>
  <si>
    <t>RMSPE, R2, MAPE, r</t>
  </si>
  <si>
    <t xml:space="preserve">https://doi.org/10.1007/s10661-022-10213-6 </t>
  </si>
  <si>
    <t>Bielski, Andrzej</t>
  </si>
  <si>
    <t>Cracow University of Technology</t>
  </si>
  <si>
    <t>Lake Dobczyce</t>
  </si>
  <si>
    <t>Poland</t>
  </si>
  <si>
    <t>04-2016</t>
  </si>
  <si>
    <t>12-2021</t>
  </si>
  <si>
    <t>r</t>
  </si>
  <si>
    <t>https://doi.org/10.3390/app12136734</t>
  </si>
  <si>
    <t>Borges, Henrique</t>
  </si>
  <si>
    <t>University of Brası´lia</t>
  </si>
  <si>
    <t>Marine and Freshwater Resources</t>
  </si>
  <si>
    <t>CSIRO</t>
  </si>
  <si>
    <t>Paranoa Lake</t>
  </si>
  <si>
    <t>11-2016</t>
  </si>
  <si>
    <t>10-2017</t>
  </si>
  <si>
    <t>R2, RMSE, MRE</t>
  </si>
  <si>
    <t xml:space="preserve">https://doi.org/10.1071/MF18377 </t>
  </si>
  <si>
    <t xml:space="preserve">Bramich, James </t>
  </si>
  <si>
    <t>University of Tasmania</t>
  </si>
  <si>
    <t>Lake Erie</t>
  </si>
  <si>
    <t>United States</t>
  </si>
  <si>
    <t>https://www.glerl.noaa.gov/res/HABs_and_Hypoxia/wle-weekly-current/</t>
  </si>
  <si>
    <t>RMSEP, R2, NSE, bias</t>
  </si>
  <si>
    <t>https://doi.org/10.1016/j.ecolind.2020.106876</t>
  </si>
  <si>
    <t>Bresciani, Mariano</t>
  </si>
  <si>
    <t>G</t>
  </si>
  <si>
    <t>Mulargia Reservoir, Aposelemis Reservoir</t>
  </si>
  <si>
    <t>Italy, Greece</t>
  </si>
  <si>
    <t>R, RMSE</t>
  </si>
  <si>
    <t>https://doi.org/10.1080/22797254.2019.1686956</t>
  </si>
  <si>
    <t>Lake Trasimeno</t>
  </si>
  <si>
    <t>Italy</t>
  </si>
  <si>
    <t>05-2018</t>
  </si>
  <si>
    <t>P, S</t>
  </si>
  <si>
    <t>https://doi.org/10.3390/w12010284</t>
  </si>
  <si>
    <t xml:space="preserve">Buma, Willibroad </t>
  </si>
  <si>
    <t>Dongguk University</t>
  </si>
  <si>
    <t>Lake Chad</t>
  </si>
  <si>
    <t>Chad</t>
  </si>
  <si>
    <t>12-2015</t>
  </si>
  <si>
    <t>RMSE, RAE, R2</t>
  </si>
  <si>
    <t>https://doi.org/10.3390/rs12152437</t>
  </si>
  <si>
    <t>Caballero, Cassia B.</t>
  </si>
  <si>
    <t>Universidade Federal de Pelotas</t>
  </si>
  <si>
    <t>Anais Da Academia Brasileira De Ciencias</t>
  </si>
  <si>
    <t>Brazilian Academy of Sciences</t>
  </si>
  <si>
    <t>Lagoon</t>
  </si>
  <si>
    <t>Mirim Lagoon</t>
  </si>
  <si>
    <t>R2, RMSE, MAE, r</t>
  </si>
  <si>
    <t>https://doi.org/10.1590/0001-3765202220201891</t>
  </si>
  <si>
    <t>Caballero, Isabel</t>
  </si>
  <si>
    <t>Instituto de Ciencias Marinas de Andalucía</t>
  </si>
  <si>
    <t>Laguna</t>
  </si>
  <si>
    <t>Philippines</t>
  </si>
  <si>
    <t>09-2020</t>
  </si>
  <si>
    <t>11-2020</t>
  </si>
  <si>
    <t>https://doi.org/10.1016/j.scitotenv.2021.147700</t>
  </si>
  <si>
    <t>Transactions on Geoscience and Remote Sensing</t>
  </si>
  <si>
    <t>China</t>
  </si>
  <si>
    <t>04-2013</t>
  </si>
  <si>
    <t>03-2022</t>
  </si>
  <si>
    <t>MAPE, R2, slope, MdSA, SSPB</t>
  </si>
  <si>
    <t>https://doi.org/10.1109/TGRS.2022.3207345</t>
  </si>
  <si>
    <t>Cazzaniga, Ilaria</t>
  </si>
  <si>
    <t>Università degli studi di Milano - Bicocca</t>
  </si>
  <si>
    <t>Remote Sensing Letters</t>
  </si>
  <si>
    <t>Lake Garda, Lake Trasimeno</t>
  </si>
  <si>
    <t>MAE</t>
  </si>
  <si>
    <t>https://doi.org/10.1080/2150704X.2019.1634298</t>
  </si>
  <si>
    <t>Chegoonian, Amir</t>
  </si>
  <si>
    <t>University of Waterloo</t>
  </si>
  <si>
    <t>Canadian Journal of Remote Sensing</t>
  </si>
  <si>
    <t>Buffalo Pound Lake</t>
  </si>
  <si>
    <t>Canada</t>
  </si>
  <si>
    <t>2014</t>
  </si>
  <si>
    <t>2020</t>
  </si>
  <si>
    <t>RMSE, RMSLE, MAPE, SSPB, MdSA</t>
  </si>
  <si>
    <t>https://doi.org/10.1080/07038992.2023.2215333</t>
  </si>
  <si>
    <t>Chen, Jiyue</t>
  </si>
  <si>
    <t>Guangzhou Institute of Geochemistry</t>
  </si>
  <si>
    <t>Reservoir, Coastal</t>
  </si>
  <si>
    <t>Hedi Reservoir, Gaozhou Reservoir, coastal waters of Western Guangdong</t>
  </si>
  <si>
    <t>08-2015</t>
  </si>
  <si>
    <t>R2, RE</t>
  </si>
  <si>
    <t>https://doi.org/10.1109/JSTARS.2021.3066697</t>
  </si>
  <si>
    <t>Zhejiang Univ</t>
  </si>
  <si>
    <t>J. of Applied Remote Sensing</t>
  </si>
  <si>
    <t>Lake Huron</t>
  </si>
  <si>
    <t>05-2012</t>
  </si>
  <si>
    <t>05-2013</t>
  </si>
  <si>
    <t>RMSE, R2, RRMSE, bias</t>
  </si>
  <si>
    <t>https://doi.org/10.1117/1.JRS.11.036007</t>
  </si>
  <si>
    <t>Chen, Zhe</t>
  </si>
  <si>
    <t>Yangtze River Scientific Research Institute</t>
  </si>
  <si>
    <t>SPIE Remote Sensing</t>
  </si>
  <si>
    <t>Honghu Lake</t>
  </si>
  <si>
    <t>10-2020</t>
  </si>
  <si>
    <t>R2, RMSE</t>
  </si>
  <si>
    <t>https://doi.org/10.1117/12.2597710</t>
  </si>
  <si>
    <t>Chu, Hone-Jay</t>
  </si>
  <si>
    <t>National Cheng Kung University</t>
  </si>
  <si>
    <t>Reservoir, Lake</t>
  </si>
  <si>
    <t>Tsengwen Reservoir, Wushantou Reservoir, Agondian Reservoir, Chengcing Lake,
 Fongshan Reservoir</t>
  </si>
  <si>
    <t>Taiwan</t>
  </si>
  <si>
    <t>https://wq.epa.gov.tw/EWQP/zh/ConService/DownLoad/HistoryData.aspx</t>
  </si>
  <si>
    <t>02-2020</t>
  </si>
  <si>
    <t>RMSE, R</t>
  </si>
  <si>
    <t>https://doi.org/10.3390/su13116416</t>
  </si>
  <si>
    <t xml:space="preserve">Chusnah, Wachidatin </t>
  </si>
  <si>
    <t>Sustainable Environment Research</t>
  </si>
  <si>
    <t>https://data.epa.gov.tw/en/</t>
  </si>
  <si>
    <t>01-2019</t>
  </si>
  <si>
    <t>https://doi.org/10.1186/s42834-023-00170-1</t>
  </si>
  <si>
    <t>Chusnah, Wachidatin</t>
  </si>
  <si>
    <t>Remote Sensing Applications: Society and Environment</t>
  </si>
  <si>
    <t>Agongdian, Chengcing, and Fengshan Reservoirs</t>
  </si>
  <si>
    <t>r, RMSE, R2, VIF, MAE</t>
  </si>
  <si>
    <t>https://doi.org/10.1016/j.rsase.2021.100678</t>
  </si>
  <si>
    <t>Dang, Xiaoyan</t>
  </si>
  <si>
    <t>Henan Academy of Sciences</t>
  </si>
  <si>
    <t xml:space="preserve">Remote sensing </t>
  </si>
  <si>
    <t>Luhunhu Reservoir, Xiaolangdi Reservoir, Suyuhu Reservoir, Danjiangkou Reservoir</t>
  </si>
  <si>
    <t>06-2022</t>
  </si>
  <si>
    <t>R2, RMSE, MAPE, bias</t>
  </si>
  <si>
    <t>https://doi.org/10.3390/rs15082209</t>
  </si>
  <si>
    <t>Drozd, Andrea</t>
  </si>
  <si>
    <t>Comision Administradora del Rıo Uruguay</t>
  </si>
  <si>
    <t>Salto Grande Reservoir</t>
  </si>
  <si>
    <t xml:space="preserve">Uruguay, Argentina </t>
  </si>
  <si>
    <t>03-2012</t>
  </si>
  <si>
    <t>03-2016</t>
  </si>
  <si>
    <t>https://doi.org/10.1071/MF18429</t>
  </si>
  <si>
    <t>El-Alem, Anas</t>
  </si>
  <si>
    <t xml:space="preserve">
Centre Eau Terre</t>
  </si>
  <si>
    <t>Brome Lake, Lake Champlain, Lake Magog</t>
  </si>
  <si>
    <t>01-2016</t>
  </si>
  <si>
    <t>01-2017</t>
  </si>
  <si>
    <t>R2, NASH, RMSE</t>
  </si>
  <si>
    <t>https://doi.org/10.3390/rs13061134</t>
  </si>
  <si>
    <t>Elhag, Mohamed</t>
  </si>
  <si>
    <t>King Abdulaziz University</t>
  </si>
  <si>
    <t>Wadi Baysh</t>
  </si>
  <si>
    <t>Saudi Arabia</t>
  </si>
  <si>
    <t>12-2018</t>
  </si>
  <si>
    <t>https://doi.org/10.3390/w11030556</t>
  </si>
  <si>
    <t>Free, Gary</t>
  </si>
  <si>
    <t>Hydrobiologia</t>
  </si>
  <si>
    <t>Ireland</t>
  </si>
  <si>
    <t>06-2016</t>
  </si>
  <si>
    <t>07-2017</t>
  </si>
  <si>
    <t>R2</t>
  </si>
  <si>
    <t>https://doi.org/10.1007/s10750-020-04197-y</t>
  </si>
  <si>
    <t>Grendaite, Dalia</t>
  </si>
  <si>
    <t>Vilnius University</t>
  </si>
  <si>
    <t>Lithuania</t>
  </si>
  <si>
    <t>01-2015</t>
  </si>
  <si>
    <t>12-2020</t>
  </si>
  <si>
    <t>https://doi.org/10.3390/w14111732</t>
  </si>
  <si>
    <t>Geocarto International</t>
  </si>
  <si>
    <t>R2, RMSE, RMSLE, Bias, MAPE</t>
  </si>
  <si>
    <t>https://doi.org/10.1080/10106049.2021.1958014</t>
  </si>
  <si>
    <t>Gunawardana, Menik Hitihami</t>
  </si>
  <si>
    <t>University of Ruhuna</t>
  </si>
  <si>
    <t>Journal of Water and Health</t>
  </si>
  <si>
    <t>IWA</t>
  </si>
  <si>
    <t>Ridiyagama Reservoir</t>
  </si>
  <si>
    <t>Sri Lanka</t>
  </si>
  <si>
    <t>11-2021</t>
  </si>
  <si>
    <t>https://doi.org/10.2166/wh.2022.093</t>
  </si>
  <si>
    <t>Guo, Hongwei</t>
  </si>
  <si>
    <t>Nankai University</t>
  </si>
  <si>
    <t>Lake Simcoe</t>
  </si>
  <si>
    <t>https://data.ontario.ca, https:
//data.lsrca.on.ca</t>
  </si>
  <si>
    <t>&lt;1</t>
  </si>
  <si>
    <t>1-2013</t>
  </si>
  <si>
    <t>slope, MAE, bias, RMSE, r</t>
  </si>
  <si>
    <t>https://doi.org/10.1016/j.jhydrol.2023.129466</t>
  </si>
  <si>
    <t>Guo, Yulong</t>
  </si>
  <si>
    <t>Henan Agricultural University</t>
  </si>
  <si>
    <t>Lake Taihu</t>
  </si>
  <si>
    <t>MAPE, RMSE, r, bias, R2</t>
  </si>
  <si>
    <t>https://doi.org/10.1016/j.rse.2022.113045</t>
  </si>
  <si>
    <t>Hao-Quang, Nguyen</t>
  </si>
  <si>
    <t>University of Tsukuba</t>
  </si>
  <si>
    <t>Tri An</t>
  </si>
  <si>
    <t>Vietnam</t>
  </si>
  <si>
    <t>R2, RMSE, MAE, EVS</t>
  </si>
  <si>
    <t>https://doi.org/10.1007/s11356-019-07519-3</t>
  </si>
  <si>
    <t>Hassan, Gehad</t>
  </si>
  <si>
    <t>Fayoum University</t>
  </si>
  <si>
    <t>Ieee Access</t>
  </si>
  <si>
    <t>Nasser Lake and Bin El Ouidane Reservoir</t>
  </si>
  <si>
    <t>Egypt, Morocco</t>
  </si>
  <si>
    <t>R2, RMSE, adjusted R2</t>
  </si>
  <si>
    <t>https://doi.org/10.1109/access.2021.3075849</t>
  </si>
  <si>
    <t>He, Yuting</t>
  </si>
  <si>
    <t>Lake Chaohu</t>
  </si>
  <si>
    <t>R2, RMSE, MAPE</t>
  </si>
  <si>
    <t>https://doi.org/10.3390/rs14225828</t>
  </si>
  <si>
    <t>Hossen, Hickmat</t>
  </si>
  <si>
    <t>Aswan University</t>
  </si>
  <si>
    <t>Water Resources</t>
  </si>
  <si>
    <t>Pleiades Publishing</t>
  </si>
  <si>
    <t>Burullus Lake</t>
  </si>
  <si>
    <t>Egypt</t>
  </si>
  <si>
    <t>https://doi.org/10.1134/s0097807822020087</t>
  </si>
  <si>
    <t>Hu, Hua</t>
  </si>
  <si>
    <t>Inner Mongolia Agricultural University</t>
  </si>
  <si>
    <t>Water Science and Technology</t>
  </si>
  <si>
    <t>Wuliangsuhai Lake</t>
  </si>
  <si>
    <t>China, Mongolia</t>
  </si>
  <si>
    <t>https://doi.org/10.2166/wst.2023.019</t>
  </si>
  <si>
    <t>Huovinen, Pirjo</t>
  </si>
  <si>
    <t>Universidad Austral de Chile</t>
  </si>
  <si>
    <t>Lake Panguipulli</t>
  </si>
  <si>
    <t>http://www.dga.cl/servicioshidrometeorologicos/</t>
  </si>
  <si>
    <t>12-2017</t>
  </si>
  <si>
    <t>RRMSD, R2, MBD, RMSD</t>
  </si>
  <si>
    <t>https://doi.org/10.1016/j.scitotenv.2019.04.367</t>
  </si>
  <si>
    <t>Ilteralp, Melike</t>
  </si>
  <si>
    <t>Lake Balik</t>
  </si>
  <si>
    <t>https://doi.org/10.3390/rs14010018</t>
  </si>
  <si>
    <t>Karimian, Hamed</t>
  </si>
  <si>
    <t>Jiangsu Ocean University</t>
  </si>
  <si>
    <t>Huancheng River</t>
  </si>
  <si>
    <t>MSE, MAE, R2, ME</t>
  </si>
  <si>
    <t>https://doi.org/10.1007/s11356-023-27886-2</t>
  </si>
  <si>
    <t>Kazempour, Zahra</t>
  </si>
  <si>
    <t>Sharif University of Technology</t>
  </si>
  <si>
    <t>Estuary</t>
  </si>
  <si>
    <t>Gorgan Bay</t>
  </si>
  <si>
    <t>Iran</t>
  </si>
  <si>
    <t>In publication tables</t>
  </si>
  <si>
    <t>RMSE, R2</t>
  </si>
  <si>
    <t>https://doi.org/10.1016/j.rsase.2023.100946</t>
  </si>
  <si>
    <t>Kim, Young Woo</t>
  </si>
  <si>
    <t>University of Seoul</t>
  </si>
  <si>
    <t xml:space="preserve">Lake, Estuary </t>
  </si>
  <si>
    <t>South Korea</t>
  </si>
  <si>
    <t>02-2021</t>
  </si>
  <si>
    <t>r, R2, RMSE, MAE</t>
  </si>
  <si>
    <t>https://doi.org/10.1016/j.ecolind.2022.108737</t>
  </si>
  <si>
    <t>Kutser, Tiit</t>
  </si>
  <si>
    <t>University  of Tartu (Estonia)</t>
  </si>
  <si>
    <t>2011</t>
  </si>
  <si>
    <t>2013</t>
  </si>
  <si>
    <t>https://doi.org/10.3390/rs8060497</t>
  </si>
  <si>
    <t>Lehmann, Moritz</t>
  </si>
  <si>
    <t>Xerra Earth Observation Institute</t>
  </si>
  <si>
    <t>Int J of Applied Earth Obs and Geoinformatics</t>
  </si>
  <si>
    <t>New Zealand</t>
  </si>
  <si>
    <t>01-2020</t>
  </si>
  <si>
    <t>R2, RMSE, MAE, bias, MAPE</t>
  </si>
  <si>
    <t>https://doi.org/10.1016/j.jag.2021.102547</t>
  </si>
  <si>
    <t>Li, Haitao</t>
  </si>
  <si>
    <t>Guangzhou University</t>
  </si>
  <si>
    <t>Pearl River Estuary</t>
  </si>
  <si>
    <t>R2, MAPE, RMSE, MAE</t>
  </si>
  <si>
    <t>https://doi.org/10.3390/rs14092270</t>
  </si>
  <si>
    <t>https://doi.org/10.1016/j.scitotenv.2021.146271</t>
  </si>
  <si>
    <t>Li, Wen</t>
  </si>
  <si>
    <t>~&gt;100</t>
  </si>
  <si>
    <t>11-2018</t>
  </si>
  <si>
    <t>01-2021</t>
  </si>
  <si>
    <t>R, RMSE, MAE</t>
  </si>
  <si>
    <t>https://doi.org/10.3390/su15129516</t>
  </si>
  <si>
    <t>Li, Yuan</t>
  </si>
  <si>
    <t>Zhejiang Gongshang University</t>
  </si>
  <si>
    <t>Xin’anjiang Reservoir</t>
  </si>
  <si>
    <r>
      <t>mg/m</t>
    </r>
    <r>
      <rPr>
        <sz val="11"/>
        <rFont val="Calibri"/>
        <family val="2"/>
      </rPr>
      <t>²</t>
    </r>
  </si>
  <si>
    <t>04-2020</t>
  </si>
  <si>
    <t>MAPE, RMSE, R2</t>
  </si>
  <si>
    <t xml:space="preserve">https://doi.org/10.1016/j.jhydrol.2022.127918 </t>
  </si>
  <si>
    <t>Li, Yongliu</t>
  </si>
  <si>
    <t>Guizhou Normal University</t>
  </si>
  <si>
    <t>EUROPEAN JOURNAL OF REMOTE SENSING</t>
  </si>
  <si>
    <t>Pingzhai Reservoir</t>
  </si>
  <si>
    <t>03-2021</t>
  </si>
  <si>
    <t>R2, RMSE, r</t>
  </si>
  <si>
    <t>https://doi.org/10.1080/22797254.2022.2079565</t>
  </si>
  <si>
    <t>Liu, Nan</t>
  </si>
  <si>
    <t>Daihai Lake</t>
  </si>
  <si>
    <t>Inner Mongolia Autonomous Region of China</t>
  </si>
  <si>
    <t>06-2020</t>
  </si>
  <si>
    <t>RMSE, MAPE, R2, bias</t>
  </si>
  <si>
    <t>https://doi.org/10.1080/10106049.2022.2136267</t>
  </si>
  <si>
    <t>Lock, Marcelle</t>
  </si>
  <si>
    <t>University of Twente</t>
  </si>
  <si>
    <t>Myall Lakes, Wallis Lake, Bombah Broadwater</t>
  </si>
  <si>
    <t>09-2017</t>
  </si>
  <si>
    <t>08-2019</t>
  </si>
  <si>
    <t>https://doi.org/10.3390/rs15071734</t>
  </si>
  <si>
    <t>Ma, Yuanxu</t>
  </si>
  <si>
    <t>International Research Center of Big Data for Sustainable Development Goals</t>
  </si>
  <si>
    <t>Wetland, Pond, River</t>
  </si>
  <si>
    <t>Bayanbulak marshy meadow</t>
  </si>
  <si>
    <t>RMSE, MAE, MRE, R2, r</t>
  </si>
  <si>
    <t>https://doi.org/10.3390/rs14236119</t>
  </si>
  <si>
    <t>Makwinja, Rodgers</t>
  </si>
  <si>
    <t>Senga Bay Fisheries Research Center</t>
  </si>
  <si>
    <t>Lake Malombe</t>
  </si>
  <si>
    <t>Malawi</t>
  </si>
  <si>
    <t>03-2019</t>
  </si>
  <si>
    <t>RMSE, r, R2</t>
  </si>
  <si>
    <t>https://doi.org/10.1007/s11356-022-24288-8</t>
  </si>
  <si>
    <t>Mansaray, Abubakar</t>
  </si>
  <si>
    <t>Oklahoma State University</t>
  </si>
  <si>
    <t>https://www.owrb.ok.gov/quality/monitoring/bumplakes.php</t>
  </si>
  <si>
    <t>https://doi.org/10.3390/rs13091847</t>
  </si>
  <si>
    <t>Molkov, Alexander</t>
  </si>
  <si>
    <t>Russian Academy of Sciences</t>
  </si>
  <si>
    <t>Gorky Reservoir</t>
  </si>
  <si>
    <t>Russia</t>
  </si>
  <si>
    <t>MAPE, RMSE, bias, R2</t>
  </si>
  <si>
    <t>https://doi.org/10.3390/rs11101215</t>
  </si>
  <si>
    <t>Nascimento Silva,</t>
  </si>
  <si>
    <t>Federal University of Para</t>
  </si>
  <si>
    <t>WSEAS TRANSACTIONS on ENVIRONMENT and DEVELOPMENT</t>
  </si>
  <si>
    <t>World Scientific and Engineering Academy and Society</t>
  </si>
  <si>
    <t>Alton Water Reservior</t>
  </si>
  <si>
    <t>United Kingdom</t>
  </si>
  <si>
    <t>03-2015</t>
  </si>
  <si>
    <t>NMSE, MSE, MARE, MAPE</t>
  </si>
  <si>
    <t>https://doi.org/10.37394/232015.2020.16.12</t>
  </si>
  <si>
    <t>Neves, Vitor Hugo</t>
  </si>
  <si>
    <t>University of Porto</t>
  </si>
  <si>
    <t>Aguieira, Alqueva</t>
  </si>
  <si>
    <t>Portugul</t>
  </si>
  <si>
    <t>05-2020</t>
  </si>
  <si>
    <t>NRMSE, NMBE</t>
  </si>
  <si>
    <t>https://doi.org/10.3390/w13182479</t>
  </si>
  <si>
    <t>Nguyen Hong, Quang</t>
  </si>
  <si>
    <t>Vietnam Academy of Science and Technology</t>
  </si>
  <si>
    <t>Estuary, Bay</t>
  </si>
  <si>
    <t>Ha Long Bay, Cua Luc Bay</t>
  </si>
  <si>
    <t xml:space="preserve">https://doi.org/10.3390/rs14194822 </t>
  </si>
  <si>
    <t>Remote Sensing Technology Institute</t>
  </si>
  <si>
    <t>Trasimeno, Maggiore, Mantova, Varese, San Francisco Bay</t>
  </si>
  <si>
    <t>Italy, United States</t>
  </si>
  <si>
    <t>https://sfbay.wr.usgs.gov/water-quality-database/</t>
  </si>
  <si>
    <t>04-2022</t>
  </si>
  <si>
    <t>R2, RMSE, NRMSD, bias, MAE</t>
  </si>
  <si>
    <t>https://doi.org/10.3390/rs14184596</t>
  </si>
  <si>
    <t xml:space="preserve"> Garda, Idro, Ledro, Trasimeno</t>
  </si>
  <si>
    <t>http://www.appa.provincia.tn.it/; https: //www.arpa.umbria.it</t>
  </si>
  <si>
    <t>07-2015</t>
  </si>
  <si>
    <t>R2, bias, MAE, RMSD</t>
  </si>
  <si>
    <t>https://doi.org/10.3390/rs13122381</t>
  </si>
  <si>
    <t>Ogashawara, Igor</t>
  </si>
  <si>
    <t>Leibniz Institute of Freshwater Ecology and Inland Fisheries</t>
  </si>
  <si>
    <t>Germany</t>
  </si>
  <si>
    <t>RMSE, R2, bias, MAE, MSE</t>
  </si>
  <si>
    <t>https://doi.org/10.3390/rs13081542</t>
  </si>
  <si>
    <t xml:space="preserve">Pahlevan, Nima </t>
  </si>
  <si>
    <t>NASA</t>
  </si>
  <si>
    <t>Bay, Coastal, Estuary, Lagoon, Lake, Reservoir, River, Wetland, Pond</t>
  </si>
  <si>
    <t>2002</t>
  </si>
  <si>
    <t>MAE, RMSLE, MAPE, bias, MWR, slope</t>
  </si>
  <si>
    <t>https://doi.org/10.1016/j.rse.2019.111604</t>
  </si>
  <si>
    <t>Pantoja, Diego</t>
  </si>
  <si>
    <t>Universidad de Guadalajara</t>
  </si>
  <si>
    <t>Water Environment Research</t>
  </si>
  <si>
    <t>Lake Zirahuén</t>
  </si>
  <si>
    <t>https://doi.org/10.1002/wer.1590</t>
  </si>
  <si>
    <t>Peng, Ya</t>
  </si>
  <si>
    <t>East China Normal University</t>
  </si>
  <si>
    <t>Marine Pollution Bulletin</t>
  </si>
  <si>
    <t>Lake, Reservoir, River</t>
  </si>
  <si>
    <t>2019</t>
  </si>
  <si>
    <t>https://doi.org/10.1016/j.marpolbul.2022.113901</t>
  </si>
  <si>
    <t>Perrone, Michela</t>
  </si>
  <si>
    <t>Czech University of Life Sciences Prague</t>
  </si>
  <si>
    <t>Albano,  Bracciano, Nemi</t>
  </si>
  <si>
    <t>μg/l</t>
  </si>
  <si>
    <t>https://doi.org/10.3390/rs13142699</t>
  </si>
  <si>
    <t>Pinardi, Monica</t>
  </si>
  <si>
    <t>Limnologica</t>
  </si>
  <si>
    <t>Superior, Middle, Inferior Mantua Lakes</t>
  </si>
  <si>
    <t>09-2016</t>
  </si>
  <si>
    <t>RMSE, R2, r</t>
  </si>
  <si>
    <t>https://doi.org/10.1016/j.limno.2018.08.002</t>
  </si>
  <si>
    <t>https://doi.org/10.4081/jlimnol.2021.2033</t>
  </si>
  <si>
    <t>Pirasteh, Saied</t>
  </si>
  <si>
    <t>Jiaotong University</t>
  </si>
  <si>
    <t>07-2016</t>
  </si>
  <si>
    <t>R2, RMSE, MAE, bias</t>
  </si>
  <si>
    <t>https://doi.org/10.1080/07038992.2020.1823825</t>
  </si>
  <si>
    <t>Pompeo, Marcelo</t>
  </si>
  <si>
    <t>University of Sao Paulo</t>
  </si>
  <si>
    <t>https://cetesb.sp.gov.br/aguas-interiores/publicacoes-e-relatorios/</t>
  </si>
  <si>
    <t>RMSE, NRMSE, R2</t>
  </si>
  <si>
    <t>https://doi.org/10.1007/s11356-021-12975-x</t>
  </si>
  <si>
    <t>Ren, Dawei</t>
  </si>
  <si>
    <t>Wuliangsuhai</t>
  </si>
  <si>
    <t>MAE, R2, MSE</t>
  </si>
  <si>
    <t>https://doi.org/10.1117/12.2638804</t>
  </si>
  <si>
    <t>Koyama-ike</t>
  </si>
  <si>
    <t>Japan</t>
  </si>
  <si>
    <t>07-2012</t>
  </si>
  <si>
    <t>08-2018</t>
  </si>
  <si>
    <t>https://doi.org/10.3390/w11051044</t>
  </si>
  <si>
    <t>Schuett, Eike</t>
  </si>
  <si>
    <t>Max-Planck-Straße</t>
  </si>
  <si>
    <t>Data in Brief</t>
  </si>
  <si>
    <t>https://doi.org/10.5281/zenodo.5336364</t>
  </si>
  <si>
    <t>S, P</t>
  </si>
  <si>
    <t>R2, RMSE, MAE, Bias</t>
  </si>
  <si>
    <t>https://doi.org/10.1016/j.dib.2021.107759</t>
  </si>
  <si>
    <t>Sebastia-Frasquet, Maria-Teresa</t>
  </si>
  <si>
    <t>Universitat Politècnica de València</t>
  </si>
  <si>
    <t>Albufera de Valencia</t>
  </si>
  <si>
    <t>Spain</t>
  </si>
  <si>
    <t>Table 2</t>
  </si>
  <si>
    <t>SD, Spearman Correlation</t>
  </si>
  <si>
    <t>https://doi.org/10.3390/rs11242926</t>
  </si>
  <si>
    <t>Shi, Jiarui</t>
  </si>
  <si>
    <t>River, Lake Reservior</t>
  </si>
  <si>
    <t>08-2016</t>
  </si>
  <si>
    <t>RMSE, MRE</t>
  </si>
  <si>
    <t>https://doi.org/10.3390/rs14010229</t>
  </si>
  <si>
    <t>Shi, Xuming</t>
  </si>
  <si>
    <t>Jilin University</t>
  </si>
  <si>
    <t>Chagan</t>
  </si>
  <si>
    <t>09-2021</t>
  </si>
  <si>
    <t>https://doi.org/10.3390/rs14194924</t>
  </si>
  <si>
    <t>Sivakumar, R</t>
  </si>
  <si>
    <t>SRM Institute of Science and Technology</t>
  </si>
  <si>
    <t>Wetlands Ecology and Management</t>
  </si>
  <si>
    <t>Reservoir, Estuary</t>
  </si>
  <si>
    <t>Vembanad</t>
  </si>
  <si>
    <t xml:space="preserve">https://doi.org/10.1007/s11273-022-09874-4 </t>
  </si>
  <si>
    <t>Soomets, Tuuli</t>
  </si>
  <si>
    <t>Institute for Environmental Solutions</t>
  </si>
  <si>
    <t>Razna, Lubans, Burtnieks, Võrtsjärv</t>
  </si>
  <si>
    <t>Latvia, Estonia</t>
  </si>
  <si>
    <t>https://doi.org/10.3390/s20030742</t>
  </si>
  <si>
    <t>Albufera of Valencia</t>
  </si>
  <si>
    <t>11-2017</t>
  </si>
  <si>
    <t>https://doi.org/10.23818/limn.38.26</t>
  </si>
  <si>
    <t>Lake, Reservoir</t>
  </si>
  <si>
    <t>01-2001</t>
  </si>
  <si>
    <t>RMSE, R2, bias, RRMSE</t>
  </si>
  <si>
    <t>https://doi.org/10.3390/w13050686</t>
  </si>
  <si>
    <t>Theenathayalan, Varunan</t>
  </si>
  <si>
    <t xml:space="preserve">
Plymouth Marine Laboratory</t>
  </si>
  <si>
    <t>Vembanad Lake</t>
  </si>
  <si>
    <t>03-2018</t>
  </si>
  <si>
    <t>05-2019</t>
  </si>
  <si>
    <t>https://doi.org/10.3390/rs14246404</t>
  </si>
  <si>
    <t xml:space="preserve">Toming, Kaire </t>
  </si>
  <si>
    <t xml:space="preserve">https://doi.org/10.3390/rs8080640 </t>
  </si>
  <si>
    <t>Viso-Vazquez, Manuel</t>
  </si>
  <si>
    <t>University of Vigo</t>
  </si>
  <si>
    <t>A Baxe Reservoir</t>
  </si>
  <si>
    <t>mg/l</t>
  </si>
  <si>
    <t>01-2018</t>
  </si>
  <si>
    <t>R2, r</t>
  </si>
  <si>
    <t>https://doi.org/10.3390/su13158570</t>
  </si>
  <si>
    <t>Wang, Dong</t>
  </si>
  <si>
    <t>Kunming University of Science and Technology</t>
  </si>
  <si>
    <t>07-2020</t>
  </si>
  <si>
    <t>RMSE, MAE, MAPE, R2</t>
  </si>
  <si>
    <t>https://doi.org/10.3390/rs14194950</t>
  </si>
  <si>
    <t>Wang, Mingxiu</t>
  </si>
  <si>
    <t>Anhui Normal University</t>
  </si>
  <si>
    <t>~40</t>
  </si>
  <si>
    <t>RMSE, MRE, r</t>
  </si>
  <si>
    <t>https://doi.org/10.1007/s12524-020-01264-8</t>
  </si>
  <si>
    <t>Watanabe, Fernanda</t>
  </si>
  <si>
    <t xml:space="preserve">São Paulo State University </t>
  </si>
  <si>
    <t>Advances in Space Research</t>
  </si>
  <si>
    <t>Barra Bonita, Bariri, Ibitinga</t>
  </si>
  <si>
    <t>RMSE, NRMSE, MAPE, bias, R2</t>
  </si>
  <si>
    <t>https://doi.org/10.1016/j.asr.2019.04.035</t>
  </si>
  <si>
    <t>Werther, Mortimer</t>
  </si>
  <si>
    <t>University of Stirling</t>
  </si>
  <si>
    <t>Europe, Scotland, United Kingdom, Estonia, New Zealand, Switzerland</t>
  </si>
  <si>
    <t>https://limnades.stir.ac.uk/; https://lexplore.info/; https://www.datalakes-eawag.ch/</t>
  </si>
  <si>
    <t>bias, MdSA, MAD, MAPD</t>
  </si>
  <si>
    <t>https://doi.org/10.1016/j.rse.2022.113295</t>
  </si>
  <si>
    <t>Xu, Jiajun</t>
  </si>
  <si>
    <t>Poyang Lake</t>
  </si>
  <si>
    <t>R2, RMSE, MAE, MAPE</t>
  </si>
  <si>
    <t>https://doi.org/10.1016/j.ecolind.2023.110128</t>
  </si>
  <si>
    <t>Xu, Min</t>
  </si>
  <si>
    <t>IEEE Transactions on Geoscience and Remote Sensing</t>
  </si>
  <si>
    <t>Harsha Lake</t>
  </si>
  <si>
    <t>10-2016</t>
  </si>
  <si>
    <t>RMS, r, RMSE, R2, slope</t>
  </si>
  <si>
    <t>https://doi.org/10.1109/TGRS.2019.2892899</t>
  </si>
  <si>
    <t>Harsha Lake, Caesar Lake, Brookville Lake</t>
  </si>
  <si>
    <t>r, RMSE</t>
  </si>
  <si>
    <t>https://doi.org/10.1109/TGRS.2020.3045921</t>
  </si>
  <si>
    <t>Yang, Haibo</t>
  </si>
  <si>
    <t>Baiyangdian Lake</t>
  </si>
  <si>
    <t>https://doi.org/10.3390/rs14051267</t>
  </si>
  <si>
    <t>Zabaleta, Bernardo</t>
  </si>
  <si>
    <t>Universidad de la República</t>
  </si>
  <si>
    <t>Lake Javier, Lake Leandro, Lake Botavara, Lake Bernotti</t>
  </si>
  <si>
    <t>Uruguay</t>
  </si>
  <si>
    <t>https://doi.org/10.1007/s10661-021-08944-z</t>
  </si>
  <si>
    <t>https://doi.org/10.1007/s11356-023-25334-9</t>
  </si>
  <si>
    <t>Zhu, Xiaotong</t>
  </si>
  <si>
    <t>Bay</t>
  </si>
  <si>
    <t>Shenzhen Bay</t>
  </si>
  <si>
    <t>https://cd.epic.epd.gov.hk/EPICRIVER/marine/</t>
  </si>
  <si>
    <t>RMSLE, bias, error</t>
  </si>
  <si>
    <t xml:space="preserve">https://doi.org/10.1016/j.jenvman.2022.116187 </t>
  </si>
  <si>
    <t>~90</t>
  </si>
  <si>
    <t>RMSLE, MAPE, slope, MSA</t>
  </si>
  <si>
    <t>https://doi.org/10.1016/j.rse.2021.112366</t>
  </si>
  <si>
    <t>Latwal, Avantika</t>
  </si>
  <si>
    <t>International Institute of Information Technology-Hyderabad</t>
  </si>
  <si>
    <t>reservoir</t>
  </si>
  <si>
    <t>Bhadra</t>
  </si>
  <si>
    <t>https://doi.org/10.1007/s10661-023-11874-7</t>
  </si>
  <si>
    <t>Zhao, Desong</t>
  </si>
  <si>
    <t>World</t>
  </si>
  <si>
    <t>2021</t>
  </si>
  <si>
    <t>R2, MAE, MAPE</t>
  </si>
  <si>
    <t>https://doi.org/10.1016/j.scitotenv.2023.169152</t>
  </si>
  <si>
    <t>Tran, Manh Duy</t>
  </si>
  <si>
    <t>University Littoral Cote d'Opale</t>
  </si>
  <si>
    <t>Coastal</t>
  </si>
  <si>
    <t>https://seabass.gsfc.nasa.gov/wiki/NOMAD
https://doi.org/10.1038/s41597-023-01973-y</t>
  </si>
  <si>
    <t>09-2015</t>
  </si>
  <si>
    <t>07-2021</t>
  </si>
  <si>
    <t>MAPD, R2, RMSD, MRAD, MB</t>
  </si>
  <si>
    <t>https://doi.org/10.3390/rs15061653</t>
  </si>
  <si>
    <t>Kokal, Aylin</t>
  </si>
  <si>
    <t>Istanbul Technical University</t>
  </si>
  <si>
    <t>Photogrammetric Engineering and Remote Sensing</t>
  </si>
  <si>
    <t>American Society for Photogrammetry
and Remote Sensing</t>
  </si>
  <si>
    <t>Lake Burdur</t>
  </si>
  <si>
    <t>Table 1</t>
  </si>
  <si>
    <t>08-2022</t>
  </si>
  <si>
    <t>https://doi.org/10.14358/PERS.23-00040R2</t>
  </si>
  <si>
    <t>Mpakairi, Kudzai</t>
  </si>
  <si>
    <t>University Western Cape</t>
  </si>
  <si>
    <t>Environmental  Monitoring and Assessment</t>
  </si>
  <si>
    <t>Nandoni Reservoir</t>
  </si>
  <si>
    <t>South Africa</t>
  </si>
  <si>
    <t>http://doi.org/10.1007/s10661-024-12554-w#Abs1</t>
  </si>
  <si>
    <t>Barreto, Bittany</t>
  </si>
  <si>
    <t>University of California
Merced</t>
  </si>
  <si>
    <t>GeoHealth</t>
  </si>
  <si>
    <t>AGU</t>
  </si>
  <si>
    <t>San Luis Reservoir</t>
  </si>
  <si>
    <t>https://data.mendeley.com/datasets/vthwsyyhb3/3</t>
  </si>
  <si>
    <t>08-2021</t>
  </si>
  <si>
    <t>05-2022</t>
  </si>
  <si>
    <t>Total agreement, false negative, and false positive rates</t>
  </si>
  <si>
    <t>https://doi.org/10.1029/2023GH000941</t>
  </si>
  <si>
    <t>Jang, Wonjin</t>
  </si>
  <si>
    <t>Konkuk University</t>
  </si>
  <si>
    <t>Namyang</t>
  </si>
  <si>
    <t>01-2023</t>
  </si>
  <si>
    <t>https://doi.org/10.3390/rs16020315</t>
  </si>
  <si>
    <t>Wang, Bo</t>
  </si>
  <si>
    <t>Danjiangkou</t>
  </si>
  <si>
    <t>https://doi.org/10.3390/w16020326</t>
  </si>
  <si>
    <t>Salls, Wilson</t>
  </si>
  <si>
    <t>US EPA</t>
  </si>
  <si>
    <t>https://doi.org/10.23719/1529420</t>
  </si>
  <si>
    <t>2016</t>
  </si>
  <si>
    <t>MAE, MAPE, bias, R2, N</t>
  </si>
  <si>
    <t>https://doi.org/10.3390/rs16111977</t>
  </si>
  <si>
    <t>Karaoui, Ismail</t>
  </si>
  <si>
    <t>Sultan Moulay Slimane University</t>
  </si>
  <si>
    <t>Meteorology Hydrology and Water Management</t>
  </si>
  <si>
    <t>IMGW-PIB Science</t>
  </si>
  <si>
    <t>Bin El Ouidane Reservoir</t>
  </si>
  <si>
    <t>Morocco</t>
  </si>
  <si>
    <t>mg/L</t>
  </si>
  <si>
    <t>https://doi.org/10.26491/mhwm/95087</t>
  </si>
  <si>
    <t>Burrulus Lake</t>
  </si>
  <si>
    <t>https://link.springer.com/article/10.1134/S0097807822020087</t>
  </si>
  <si>
    <t>many</t>
  </si>
  <si>
    <t> https://github.com/STREAM-RS</t>
  </si>
  <si>
    <t>Various</t>
  </si>
  <si>
    <t>error, bias, RMSLD, R2</t>
  </si>
  <si>
    <t>https://doi.org/10.1016/j.rse.2021.112860</t>
  </si>
  <si>
    <t>Dong, Lei</t>
  </si>
  <si>
    <t>Dianshan Lake, Taihu Lake</t>
  </si>
  <si>
    <t>5</t>
  </si>
  <si>
    <t>2023</t>
  </si>
  <si>
    <t>R2, bias, MAPE, RMSE</t>
  </si>
  <si>
    <t>https://doi.org/10.3390/rs15205001</t>
  </si>
  <si>
    <t>Izurieta, Johanna</t>
  </si>
  <si>
    <t>Yambo, Colta, Atillo</t>
  </si>
  <si>
    <t>Ecuador</t>
  </si>
  <si>
    <t>30</t>
  </si>
  <si>
    <t>RMSE, bias, MAPE</t>
  </si>
  <si>
    <t>https://doi.org/10.3390/s23218774</t>
  </si>
  <si>
    <t>Mamun, Md</t>
  </si>
  <si>
    <t>Chungnam National University</t>
  </si>
  <si>
    <t>http://water.nier.go.kr</t>
  </si>
  <si>
    <t>7</t>
  </si>
  <si>
    <t>https://doi.org/10.1016/j.ecoinf.2024.102608</t>
  </si>
  <si>
    <t>Santos, Victor</t>
  </si>
  <si>
    <t>University of Guelph</t>
  </si>
  <si>
    <t>Ceara, Brazil</t>
  </si>
  <si>
    <t>https://drive.google.com/drive/folders/1ALvoqdtj1nbfdNWmna0PpJnD1xUgzLqw </t>
  </si>
  <si>
    <t>2</t>
  </si>
  <si>
    <t>R2, MAPE, RMSE, nRMSE, MAE, MBE</t>
  </si>
  <si>
    <t>https://doi.org/10.3390/rs16111870</t>
  </si>
  <si>
    <t>Schmidt, Susanne</t>
  </si>
  <si>
    <t>Helmholtz-Centre for Environmental Research</t>
  </si>
  <si>
    <t>0</t>
  </si>
  <si>
    <t>https://doi.org/10.3390/rs16183416</t>
  </si>
  <si>
    <t>Intl Journal of Digital Earth</t>
  </si>
  <si>
    <t>Lake Chagan, Lake Yueliang</t>
  </si>
  <si>
    <t>0-8 days</t>
  </si>
  <si>
    <t>https://doi.org/10.1080/17538947.2024.2313856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</si>
</sst>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-yyyy"/>
    <numFmt numFmtId="165" formatCode="yyyy"/>
  </numFmts>
  <fonts count="2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u/>
      <sz val="11"/>
      <color theme="2" tint="-0.249977111117893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B050"/>
      <name val="Calibri"/>
      <family val="2"/>
      <scheme val="minor"/>
    </font>
    <font>
      <sz val="10"/>
      <name val="OpenSans"/>
      <charset val="1"/>
    </font>
    <font>
      <sz val="12"/>
      <name val="Arial"/>
      <family val="2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ptos Narrow"/>
      <family val="2"/>
    </font>
    <font>
      <i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EDEDE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0CECE"/>
        <bgColor rgb="FF000000"/>
      </patternFill>
    </fill>
  </fills>
  <borders count="16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1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0" fontId="10" fillId="0" borderId="0" xfId="1" applyFont="1" applyAlignment="1">
      <alignment horizontal="left" wrapText="1"/>
    </xf>
    <xf numFmtId="0" fontId="12" fillId="0" borderId="0" xfId="0" applyFont="1" applyAlignment="1">
      <alignment horizontal="center" wrapText="1"/>
    </xf>
    <xf numFmtId="2" fontId="3" fillId="0" borderId="0" xfId="0" applyNumberFormat="1" applyFont="1"/>
    <xf numFmtId="0" fontId="5" fillId="0" borderId="0" xfId="1" applyFont="1" applyAlignment="1">
      <alignment horizontal="left" vertical="center" wrapText="1"/>
    </xf>
    <xf numFmtId="3" fontId="3" fillId="0" borderId="0" xfId="0" applyNumberFormat="1" applyFont="1" applyAlignment="1">
      <alignment horizontal="center"/>
    </xf>
    <xf numFmtId="0" fontId="10" fillId="0" borderId="0" xfId="1" applyFont="1" applyFill="1" applyAlignment="1">
      <alignment horizontal="left" wrapText="1"/>
    </xf>
    <xf numFmtId="0" fontId="5" fillId="0" borderId="0" xfId="1" applyFont="1" applyFill="1" applyAlignment="1">
      <alignment horizontal="left" wrapText="1"/>
    </xf>
    <xf numFmtId="49" fontId="4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0" xfId="1" applyFont="1" applyFill="1" applyAlignment="1">
      <alignment wrapText="1"/>
    </xf>
    <xf numFmtId="0" fontId="10" fillId="0" borderId="0" xfId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3" fillId="0" borderId="0" xfId="0" applyFont="1"/>
    <xf numFmtId="0" fontId="5" fillId="0" borderId="0" xfId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vertical="center" wrapText="1"/>
    </xf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/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2" fillId="4" borderId="0" xfId="0" applyFont="1" applyFill="1" applyAlignment="1">
      <alignment horizontal="center" wrapText="1"/>
    </xf>
    <xf numFmtId="164" fontId="2" fillId="4" borderId="0" xfId="0" applyNumberFormat="1" applyFont="1" applyFill="1" applyAlignment="1">
      <alignment horizontal="center" wrapText="1"/>
    </xf>
    <xf numFmtId="49" fontId="2" fillId="4" borderId="0" xfId="0" applyNumberFormat="1" applyFont="1" applyFill="1" applyAlignment="1">
      <alignment horizontal="center" wrapText="1"/>
    </xf>
    <xf numFmtId="2" fontId="2" fillId="4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3" fillId="2" borderId="0" xfId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wrapText="1"/>
    </xf>
    <xf numFmtId="1" fontId="3" fillId="2" borderId="0" xfId="0" applyNumberFormat="1" applyFont="1" applyFill="1" applyAlignment="1">
      <alignment horizontal="center" wrapText="1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wrapText="1"/>
    </xf>
    <xf numFmtId="2" fontId="3" fillId="6" borderId="0" xfId="0" applyNumberFormat="1" applyFont="1" applyFill="1" applyAlignment="1">
      <alignment horizontal="center" wrapText="1"/>
    </xf>
    <xf numFmtId="1" fontId="3" fillId="6" borderId="0" xfId="0" applyNumberFormat="1" applyFont="1" applyFill="1" applyAlignment="1">
      <alignment horizontal="center" wrapText="1"/>
    </xf>
    <xf numFmtId="164" fontId="3" fillId="6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2" fontId="0" fillId="0" borderId="5" xfId="0" applyNumberForma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9" fillId="4" borderId="0" xfId="0" applyFont="1" applyFill="1" applyAlignment="1">
      <alignment horizontal="center" wrapText="1"/>
    </xf>
    <xf numFmtId="2" fontId="3" fillId="2" borderId="0" xfId="0" applyNumberFormat="1" applyFont="1" applyFill="1"/>
    <xf numFmtId="164" fontId="3" fillId="0" borderId="0" xfId="0" quotePrefix="1" applyNumberFormat="1" applyFont="1" applyAlignment="1">
      <alignment horizontal="center" wrapText="1"/>
    </xf>
    <xf numFmtId="0" fontId="10" fillId="0" borderId="0" xfId="1" applyFont="1" applyAlignment="1">
      <alignment wrapText="1"/>
    </xf>
    <xf numFmtId="0" fontId="10" fillId="0" borderId="0" xfId="1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10" fillId="5" borderId="0" xfId="1" applyFont="1" applyFill="1" applyAlignment="1">
      <alignment horizontal="center"/>
    </xf>
    <xf numFmtId="165" fontId="3" fillId="5" borderId="0" xfId="0" quotePrefix="1" applyNumberFormat="1" applyFont="1" applyFill="1" applyAlignment="1">
      <alignment horizontal="center" wrapText="1"/>
    </xf>
    <xf numFmtId="164" fontId="3" fillId="5" borderId="0" xfId="0" quotePrefix="1" applyNumberFormat="1" applyFont="1" applyFill="1" applyAlignment="1">
      <alignment horizontal="center" wrapText="1"/>
    </xf>
    <xf numFmtId="0" fontId="10" fillId="2" borderId="0" xfId="1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49" fontId="10" fillId="0" borderId="0" xfId="1" applyNumberFormat="1" applyFont="1" applyAlignment="1">
      <alignment horizontal="center" wrapText="1"/>
    </xf>
    <xf numFmtId="2" fontId="4" fillId="6" borderId="0" xfId="0" applyNumberFormat="1" applyFont="1" applyFill="1" applyAlignment="1">
      <alignment horizontal="center" wrapText="1"/>
    </xf>
    <xf numFmtId="1" fontId="4" fillId="6" borderId="0" xfId="0" applyNumberFormat="1" applyFont="1" applyFill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9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7" borderId="9" xfId="0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0" fillId="7" borderId="11" xfId="0" applyFill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5" fillId="0" borderId="0" xfId="1" applyFont="1" applyBorder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1" fillId="0" borderId="0" xfId="1" applyAlignment="1">
      <alignment horizontal="center" wrapText="1"/>
    </xf>
    <xf numFmtId="0" fontId="10" fillId="0" borderId="0" xfId="1" applyFont="1" applyBorder="1" applyAlignment="1">
      <alignment horizontal="left" wrapText="1"/>
    </xf>
    <xf numFmtId="0" fontId="21" fillId="0" borderId="0" xfId="0" applyFont="1"/>
    <xf numFmtId="0" fontId="22" fillId="0" borderId="2" xfId="0" applyFont="1" applyBorder="1"/>
    <xf numFmtId="0" fontId="22" fillId="0" borderId="8" xfId="0" applyFont="1" applyBorder="1"/>
    <xf numFmtId="0" fontId="22" fillId="0" borderId="2" xfId="0" applyFont="1" applyBorder="1" applyAlignment="1">
      <alignment textRotation="90"/>
    </xf>
    <xf numFmtId="0" fontId="21" fillId="0" borderId="7" xfId="0" applyFont="1" applyBorder="1" applyAlignment="1">
      <alignment wrapText="1"/>
    </xf>
    <xf numFmtId="0" fontId="22" fillId="0" borderId="14" xfId="0" applyFont="1" applyBorder="1" applyAlignment="1">
      <alignment textRotation="90"/>
    </xf>
    <xf numFmtId="0" fontId="23" fillId="0" borderId="7" xfId="0" applyFont="1" applyBorder="1" applyAlignment="1">
      <alignment wrapText="1"/>
    </xf>
    <xf numFmtId="0" fontId="22" fillId="0" borderId="14" xfId="0" applyFont="1" applyBorder="1" applyAlignment="1">
      <alignment textRotation="90" wrapText="1"/>
    </xf>
    <xf numFmtId="0" fontId="21" fillId="8" borderId="7" xfId="0" applyFont="1" applyFill="1" applyBorder="1" applyAlignment="1">
      <alignment wrapText="1"/>
    </xf>
    <xf numFmtId="0" fontId="21" fillId="2" borderId="7" xfId="0" applyFont="1" applyFill="1" applyBorder="1" applyAlignment="1">
      <alignment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249977111117893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numFmt numFmtId="1" formatCode="0"/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indent="0" justifyLastLine="0" shrinkToFit="0" readingOrder="0"/>
    </dxf>
    <dxf>
      <numFmt numFmtId="30" formatCode="@"/>
      <alignment horizontal="center" vertical="bottom" textRotation="0" wrapText="1" indent="0" justifyLastLine="0" shrinkToFit="0" readingOrder="0"/>
    </dxf>
    <dxf>
      <numFmt numFmtId="30" formatCode="@"/>
      <alignment horizontal="center" vertical="bottom" textRotation="0" wrapText="1" indent="0" justifyLastLine="0" shrinkToFit="0" readingOrder="0"/>
    </dxf>
    <dxf>
      <numFmt numFmtId="164" formatCode="mm\-yyyy"/>
      <alignment horizontal="center" vertical="bottom" textRotation="0" wrapText="1" indent="0" justifyLastLine="0" shrinkToFit="0" readingOrder="0"/>
    </dxf>
    <dxf>
      <numFmt numFmtId="164" formatCode="mm\-yyyy"/>
      <alignment horizontal="center" vertical="bottom" textRotation="0" wrapText="1" indent="0" justifyLastLine="0" shrinkToFit="0" readingOrder="0"/>
    </dxf>
    <dxf>
      <numFmt numFmtId="30" formatCode="@"/>
      <alignment horizontal="center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numFmt numFmtId="30" formatCode="@"/>
      <alignment horizontal="center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8A1586-385F-49DB-8FCC-FD09CF37EC30}" name="Table2" displayName="Table2" ref="A2:B42" totalsRowShown="0" headerRowDxfId="93" headerRowBorderDxfId="92" tableBorderDxfId="91">
  <tableColumns count="2">
    <tableColumn id="1" xr3:uid="{071DF2F8-C0F8-4FAE-BD82-C9607A95530D}" name="Label" dataDxfId="90"/>
    <tableColumn id="2" xr3:uid="{7D8160ED-8FF9-4DF2-940E-3A1A341B7323}" name="Description" dataDxfId="8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EF7438-549D-42F8-9F3D-C03EB4482933}" name="Table1" displayName="Table1" ref="A1:AR223" totalsRowCount="1" headerRowDxfId="88">
  <tableColumns count="44">
    <tableColumn id="1" xr3:uid="{E89A5775-7C53-482B-A3FC-D22850D0E46E}" name="Index" dataDxfId="87" totalsRowDxfId="86"/>
    <tableColumn id="4" xr3:uid="{E4CB3F83-774B-48FA-8C7C-50459D14B247}" name="1st Author " dataDxfId="85" totalsRowDxfId="84"/>
    <tableColumn id="5" xr3:uid="{D3296CDD-0265-445E-9D03-E340407151F0}" name="1st Author Affiliation " dataDxfId="83" totalsRowDxfId="82"/>
    <tableColumn id="49" xr3:uid="{36A8044E-D08A-467F-89A3-4E809F99E00E}" name="Aca, Gov, NonProf" dataDxfId="81" totalsRowDxfId="80"/>
    <tableColumn id="6" xr3:uid="{3A8EE22D-48DB-41FE-9C36-AA2C938E1BFF}" name="Journal" dataDxfId="79" totalsRowDxfId="78"/>
    <tableColumn id="7" xr3:uid="{5690D81D-224E-44A6-9586-14EA3D4E9BF2}" name="Publisher" dataDxfId="77" totalsRowDxfId="76"/>
    <tableColumn id="8" xr3:uid="{68CCD5E4-17A8-473D-A7E0-148A280D335F}" name="Year" dataDxfId="75" totalsRowDxfId="74"/>
    <tableColumn id="12" xr3:uid="{4B5AC7CB-1040-4493-AF31-1F38F9F90DAF}" name="Water Body Count" dataDxfId="73" totalsRowDxfId="72"/>
    <tableColumn id="15" xr3:uid="{3F44B6DC-747A-4910-8DF3-5870A7D2CF74}" name="Water Body Type" dataDxfId="71" totalsRowDxfId="70"/>
    <tableColumn id="16" xr3:uid="{09CAEABF-5412-4828-BF2C-259D8CAECF44}" name="Lake Name" dataDxfId="69" totalsRowDxfId="68"/>
    <tableColumn id="17" xr3:uid="{C4D0D64B-F3A8-494B-B2DF-F857C0293688}" name="Country, Region, or Location" dataDxfId="67" totalsRowDxfId="66"/>
    <tableColumn id="18" xr3:uid="{4DC05BEB-FDA5-495F-9C2C-A0ED000AE566}" name="Units" dataDxfId="65" totalsRowDxfId="64"/>
    <tableColumn id="44" xr3:uid="{62300C29-DC27-4ECD-9B22-83C1722A682B}" name="Chl-a Min _x000a_and Max" dataDxfId="63" totalsRowDxfId="62"/>
    <tableColumn id="21" xr3:uid="{43AF7F22-543D-492D-8E98-D77EE541EF0A}" name="Public in situ _x000a_data" dataDxfId="61" totalsRowDxfId="60"/>
    <tableColumn id="22" xr3:uid="{D6B891C5-99E3-4B5E-B140-DE413C594B99}" name="In situ data link" dataDxfId="59" totalsRowDxfId="58"/>
    <tableColumn id="24" xr3:uid="{B18F6EDD-A206-4D15-8244-4960D0A93269}" name="Data Match Time (Days)" dataDxfId="57" totalsRowDxfId="56"/>
    <tableColumn id="26" xr3:uid="{2C89AC72-EB27-4D3C-84A8-5D6D2F2139CB}" name="Sampling start" dataDxfId="55" totalsRowDxfId="54"/>
    <tableColumn id="27" xr3:uid="{72E792CE-54DF-4982-89B6-AAA9E5539D9C}" name="Sampling end" dataDxfId="53" totalsRowDxfId="52"/>
    <tableColumn id="13" xr3:uid="{028DB3A3-3A2A-480D-9555-F2308AC875A1}" name="Includes start and end date" dataDxfId="51" totalsRowDxfId="50"/>
    <tableColumn id="28" xr3:uid="{E27A4DD1-8147-436D-A723-2D606878D4C1}" name="DJF" dataDxfId="49" totalsRowDxfId="48"/>
    <tableColumn id="29" xr3:uid="{17EA3CA3-7143-4408-88B7-2ED5F917F669}" name="MAM" dataDxfId="47" totalsRowDxfId="46"/>
    <tableColumn id="30" xr3:uid="{D3EDEE42-587F-4021-9F68-147962DE9BCE}" name="JJA" dataDxfId="45" totalsRowDxfId="44"/>
    <tableColumn id="31" xr3:uid="{D9DBAFFF-7EAA-40B6-8218-50C2DE2106F3}" name="SON" dataDxfId="43" totalsRowDxfId="42"/>
    <tableColumn id="51" xr3:uid="{3FB1AA14-EB08-4328-9612-881523AE0391}" name="# Quarters" dataDxfId="41" totalsRowDxfId="40"/>
    <tableColumn id="46" xr3:uid="{2ABFF452-4AB7-42D8-B80B-930092775947}" name="Sample Depth" dataDxfId="39" totalsRowDxfId="38"/>
    <tableColumn id="11" xr3:uid="{364C97FC-88EB-42D7-B7AE-67C8E9D2B3E5}" name="Chl-a method _x000a_information" dataDxfId="37" totalsRowDxfId="36"/>
    <tableColumn id="42" xr3:uid="{90AC3D32-D7D9-4B1E-905F-6EDF1666DB15}" name="Primary or Secondary" dataDxfId="35" totalsRowDxfId="34"/>
    <tableColumn id="40" xr3:uid="{99D3B6B7-C2E0-4C94-8AAD-0AE2728F0525}" name="Overall Statistics" dataDxfId="33" totalsRowDxfId="32"/>
    <tableColumn id="10" xr3:uid="{1A791F02-3229-4696-BE1A-E9B75E6DEC96}" name="Standard Performance _x000a_Statistics (MAE, MAPE, or bias)" dataDxfId="31" totalsRowDxfId="30">
      <calculatedColumnFormula>IF(AB2="", "", IF(OR(ISNUMBER(SEARCH("MAE", AB2)), ISNUMBER(SEARCH("MAE_multi", AB2)), ISNUMBER(SEARCH("MAPE", AB2)), ISNUMBER(SEARCH("bias", AB2)), ISNUMBER(SEARCH("bias_multi", AB2))), "Y", "N"))</calculatedColumnFormula>
    </tableColumn>
    <tableColumn id="37" xr3:uid="{1983B724-3C22-412C-B320-193A8029AFE5}" name="Journal Open Access" dataDxfId="29" totalsRowDxfId="28"/>
    <tableColumn id="36" xr3:uid="{C05DB569-2C0D-4149-A5AE-F4A8BC3579B4}" name="Workflow Schematic or Code" dataDxfId="27" totalsRowDxfId="26"/>
    <tableColumn id="25" xr3:uid="{31E370C0-9A89-41FE-BB6C-F536C04D61B6}" name="Scatter Figure" dataDxfId="25" totalsRowDxfId="24"/>
    <tableColumn id="41" xr3:uid="{66A8A9DA-AE43-4AD7-AD2B-AA602D218B5C}" name="Spatial Figure" dataDxfId="23" totalsRowDxfId="22"/>
    <tableColumn id="43" xr3:uid="{8978E72C-9612-4A0F-8A23-05B65C8A3AC7}" name="Temporal Figure" dataDxfId="21" totalsRowDxfId="20"/>
    <tableColumn id="38" xr3:uid="{BD78C332-0812-4418-BD9F-6BEFD0C38D92}" name="DOI Reference" dataDxfId="19" totalsRowDxfId="18" dataCellStyle="Hyperlink"/>
    <tableColumn id="9" xr3:uid="{56A25589-6D4A-49B3-920A-C7FDB3B3D2DE}" name="Exclusion notes" dataDxfId="17" totalsRowDxfId="16"/>
    <tableColumn id="14" xr3:uid="{FB134EF3-6CD7-459B-A880-F3F372BF9BDC}" name="# Method Information" dataDxfId="15" totalsRowDxfId="14">
      <calculatedColumnFormula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calculatedColumnFormula>
    </tableColumn>
    <tableColumn id="2" xr3:uid="{1D2F64A7-6E1E-4525-9E9A-0337DD99E2C3}" name="Spatial Weight" dataDxfId="13" totalsRowDxfId="12">
      <calculatedColumnFormula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calculatedColumnFormula>
    </tableColumn>
    <tableColumn id="3" xr3:uid="{B640B0A3-7DD5-4B45-96E4-EF994B134CD2}" name="Temporal _x000a_Weight" dataDxfId="11" totalsRowDxfId="10">
      <calculatedColumnFormula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calculatedColumnFormula>
    </tableColumn>
    <tableColumn id="39" xr3:uid="{9B3C6B88-DFC5-48BD-ADB2-C80FBE6DDC6F}" name="Method Information_x000a_Weight" dataDxfId="9" totalsRowDxfId="8">
      <calculatedColumnFormula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calculatedColumnFormula>
    </tableColumn>
    <tableColumn id="45" xr3:uid="{491EF8BC-86F2-4A54-BA1D-0E07F89F78E8}" name="Validation plots_x000a_Weight" dataDxfId="7" totalsRowDxfId="6">
      <calculatedColumnFormula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calculatedColumnFormula>
    </tableColumn>
    <tableColumn id="47" xr3:uid="{0AE94C4F-60E7-4604-ADA7-A6ACC8B67641}" name="Performance Metrics_x000a_Weight" dataDxfId="5" totalsRowDxfId="4">
      <calculatedColumnFormula>IF(ISBLANK(Table1[[#This Row],[Standard Performance 
Statistics (MAE, MAPE, or bias)]]), "", IF(Table1[[#This Row],[Standard Performance 
Statistics (MAE, MAPE, or bias)]] = "N", 0, IF(Table1[[#This Row],[Standard Performance 
Statistics (MAE, MAPE, or bias)]] = "Y", 3, "")))</calculatedColumnFormula>
    </tableColumn>
    <tableColumn id="50" xr3:uid="{958EB710-285C-4902-B1EE-752FAE741E7F}" name="Systematically updated" dataDxfId="3" totalsRowDxfId="2"/>
    <tableColumn id="48" xr3:uid="{A9D5BB28-4A7F-45B0-8059-7C2F167783A9}" name="Sum Weight" dataDxfId="1" totalsRowDxfId="0">
      <calculatedColumnFormula>IF(OR(ISBLANK(AL2), AL2=""), "", SUM(AL2:AP2))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i.org/10.3390/rs5094405" TargetMode="External"/><Relationship Id="rId21" Type="http://schemas.openxmlformats.org/officeDocument/2006/relationships/hyperlink" Target="https://doi.org/10.3390/rs12010157" TargetMode="External"/><Relationship Id="rId42" Type="http://schemas.openxmlformats.org/officeDocument/2006/relationships/hyperlink" Target="https://doi.org/10.1016/j.jag.2020.102164" TargetMode="External"/><Relationship Id="rId63" Type="http://schemas.openxmlformats.org/officeDocument/2006/relationships/hyperlink" Target="https://doi.org/10.1007/s10750-020-04197-y" TargetMode="External"/><Relationship Id="rId84" Type="http://schemas.openxmlformats.org/officeDocument/2006/relationships/hyperlink" Target="https://doi.org/10.1007/s11356-023-27886-2" TargetMode="External"/><Relationship Id="rId138" Type="http://schemas.openxmlformats.org/officeDocument/2006/relationships/hyperlink" Target="https://doi.org/10.1007/s11356-021-16730-0" TargetMode="External"/><Relationship Id="rId159" Type="http://schemas.openxmlformats.org/officeDocument/2006/relationships/hyperlink" Target="https://doi.org/10.1016/j.jenvman.2022.116187" TargetMode="External"/><Relationship Id="rId170" Type="http://schemas.openxmlformats.org/officeDocument/2006/relationships/hyperlink" Target="https://data.epa.gov.tw/en/" TargetMode="External"/><Relationship Id="rId191" Type="http://schemas.openxmlformats.org/officeDocument/2006/relationships/hyperlink" Target="https://doi.org/10.1016/j.marpolbul.2022.113901" TargetMode="External"/><Relationship Id="rId205" Type="http://schemas.openxmlformats.org/officeDocument/2006/relationships/hyperlink" Target="https://cetesb.sp.gov.br/aguas-interiores/publicacoes-e-relatorios/" TargetMode="External"/><Relationship Id="rId226" Type="http://schemas.openxmlformats.org/officeDocument/2006/relationships/hyperlink" Target="https://doi.org/10.1016/j.scitotenv.2019.134608" TargetMode="External"/><Relationship Id="rId107" Type="http://schemas.openxmlformats.org/officeDocument/2006/relationships/hyperlink" Target="https://doi.org/10.23818/limn.38.28" TargetMode="External"/><Relationship Id="rId11" Type="http://schemas.openxmlformats.org/officeDocument/2006/relationships/hyperlink" Target="https://doi.org/10.3390/rs8110941" TargetMode="External"/><Relationship Id="rId32" Type="http://schemas.openxmlformats.org/officeDocument/2006/relationships/hyperlink" Target="https://doi.org/10.1109/TGRS.2018.2879024" TargetMode="External"/><Relationship Id="rId53" Type="http://schemas.openxmlformats.org/officeDocument/2006/relationships/hyperlink" Target="https://doi.org/10.3390/rs15082209" TargetMode="External"/><Relationship Id="rId74" Type="http://schemas.openxmlformats.org/officeDocument/2006/relationships/hyperlink" Target="https://doi.org/10.1007/s11356-019-07519-3" TargetMode="External"/><Relationship Id="rId128" Type="http://schemas.openxmlformats.org/officeDocument/2006/relationships/hyperlink" Target="https://doi.org/10.3390/rs11242926" TargetMode="External"/><Relationship Id="rId149" Type="http://schemas.openxmlformats.org/officeDocument/2006/relationships/hyperlink" Target="https://doi.org/10.1109/TGRS.2020.3045921" TargetMode="External"/><Relationship Id="rId5" Type="http://schemas.openxmlformats.org/officeDocument/2006/relationships/hyperlink" Target="http://dx.doi.org/10.1016/j.rse.2016.03.002" TargetMode="External"/><Relationship Id="rId95" Type="http://schemas.openxmlformats.org/officeDocument/2006/relationships/hyperlink" Target="https://doi.org/10.3390/rs14246284" TargetMode="External"/><Relationship Id="rId160" Type="http://schemas.openxmlformats.org/officeDocument/2006/relationships/hyperlink" Target="https://doi.org/10.1080/22797254.2022.2079565" TargetMode="External"/><Relationship Id="rId181" Type="http://schemas.openxmlformats.org/officeDocument/2006/relationships/hyperlink" Target="http://doi.org/10.1007/s10661-024-12554-w" TargetMode="External"/><Relationship Id="rId216" Type="http://schemas.openxmlformats.org/officeDocument/2006/relationships/hyperlink" Target="https://doi.org/10.1016/j.jag.2021.102547" TargetMode="External"/><Relationship Id="rId22" Type="http://schemas.openxmlformats.org/officeDocument/2006/relationships/hyperlink" Target="https://doi.org/10.3389/fenvs.2022.989671" TargetMode="External"/><Relationship Id="rId43" Type="http://schemas.openxmlformats.org/officeDocument/2006/relationships/hyperlink" Target="https://doi.org/10.3390/rs13204047" TargetMode="External"/><Relationship Id="rId64" Type="http://schemas.openxmlformats.org/officeDocument/2006/relationships/hyperlink" Target="https://doi.org/10.3390/app12052693" TargetMode="External"/><Relationship Id="rId118" Type="http://schemas.openxmlformats.org/officeDocument/2006/relationships/hyperlink" Target="https://doi.org/10.3390/ijgi9030143" TargetMode="External"/><Relationship Id="rId139" Type="http://schemas.openxmlformats.org/officeDocument/2006/relationships/hyperlink" Target="https://doi.org/10.3390/rs12060931" TargetMode="External"/><Relationship Id="rId85" Type="http://schemas.openxmlformats.org/officeDocument/2006/relationships/hyperlink" Target="https://doi.org/10.1117/12.2533233" TargetMode="External"/><Relationship Id="rId150" Type="http://schemas.openxmlformats.org/officeDocument/2006/relationships/hyperlink" Target="https://doi.org/10.3390/rs14051267" TargetMode="External"/><Relationship Id="rId171" Type="http://schemas.openxmlformats.org/officeDocument/2006/relationships/hyperlink" Target="http://www.dga.cl/servicioshidrometeorologicos/" TargetMode="External"/><Relationship Id="rId192" Type="http://schemas.openxmlformats.org/officeDocument/2006/relationships/hyperlink" Target="https://doi.org/10.1016/j.dib.2021.107759" TargetMode="External"/><Relationship Id="rId206" Type="http://schemas.openxmlformats.org/officeDocument/2006/relationships/hyperlink" Target="https://doi.org/10.1016/j.scitotenv.2020.137374" TargetMode="External"/><Relationship Id="rId227" Type="http://schemas.openxmlformats.org/officeDocument/2006/relationships/hyperlink" Target="https://doi.org/10.1016/j.isprsjprs.2018.06.004" TargetMode="External"/><Relationship Id="rId12" Type="http://schemas.openxmlformats.org/officeDocument/2006/relationships/hyperlink" Target="https://doi.org/10.3390/w11030556" TargetMode="External"/><Relationship Id="rId33" Type="http://schemas.openxmlformats.org/officeDocument/2006/relationships/hyperlink" Target="https://doi.org/10.3390/su151411302" TargetMode="External"/><Relationship Id="rId108" Type="http://schemas.openxmlformats.org/officeDocument/2006/relationships/hyperlink" Target="https://doi.org/10.1007/s12665-021-09904-z" TargetMode="External"/><Relationship Id="rId129" Type="http://schemas.openxmlformats.org/officeDocument/2006/relationships/hyperlink" Target="https://doi.org/10.1016/j.jenvman.2021.112275" TargetMode="External"/><Relationship Id="rId54" Type="http://schemas.openxmlformats.org/officeDocument/2006/relationships/hyperlink" Target="https://doi.org/10.1016/j.ecoinf.2023.102033" TargetMode="External"/><Relationship Id="rId75" Type="http://schemas.openxmlformats.org/officeDocument/2006/relationships/hyperlink" Target="https://doi.org/10.1109/access.2021.3075849" TargetMode="External"/><Relationship Id="rId96" Type="http://schemas.openxmlformats.org/officeDocument/2006/relationships/hyperlink" Target="https://doi.org/10.3390/rs12182898" TargetMode="External"/><Relationship Id="rId140" Type="http://schemas.openxmlformats.org/officeDocument/2006/relationships/hyperlink" Target="https://doi.org/10.3390/rs11192297" TargetMode="External"/><Relationship Id="rId161" Type="http://schemas.openxmlformats.org/officeDocument/2006/relationships/hyperlink" Target="https://doi.org/10.1117/1.JRS.11.036007" TargetMode="External"/><Relationship Id="rId182" Type="http://schemas.openxmlformats.org/officeDocument/2006/relationships/hyperlink" Target="https://doi.org/10.1029/2023GH000941" TargetMode="External"/><Relationship Id="rId217" Type="http://schemas.openxmlformats.org/officeDocument/2006/relationships/hyperlink" Target="https://doi.org/10.23818/limn.38.26" TargetMode="External"/><Relationship Id="rId6" Type="http://schemas.openxmlformats.org/officeDocument/2006/relationships/hyperlink" Target="https://doi.org/10.1016/j.rse.2014.04.033" TargetMode="External"/><Relationship Id="rId23" Type="http://schemas.openxmlformats.org/officeDocument/2006/relationships/hyperlink" Target="https://doi.org/10.3390/w13182453" TargetMode="External"/><Relationship Id="rId119" Type="http://schemas.openxmlformats.org/officeDocument/2006/relationships/hyperlink" Target="https://doi.org/10.3390/rs11121469" TargetMode="External"/><Relationship Id="rId44" Type="http://schemas.openxmlformats.org/officeDocument/2006/relationships/hyperlink" Target="https://doi.org/10.3390/rs15010215" TargetMode="External"/><Relationship Id="rId65" Type="http://schemas.openxmlformats.org/officeDocument/2006/relationships/hyperlink" Target="https://doi.org/10.3390/s20164553" TargetMode="External"/><Relationship Id="rId86" Type="http://schemas.openxmlformats.org/officeDocument/2006/relationships/hyperlink" Target="https://doi.org/10.1016/j.rsase.2023.100946" TargetMode="External"/><Relationship Id="rId130" Type="http://schemas.openxmlformats.org/officeDocument/2006/relationships/hyperlink" Target="https://doi.org/10.3390/rs14010229" TargetMode="External"/><Relationship Id="rId151" Type="http://schemas.openxmlformats.org/officeDocument/2006/relationships/hyperlink" Target="https://doi.org/10.1007/s10661-018-7106-4" TargetMode="External"/><Relationship Id="rId172" Type="http://schemas.openxmlformats.org/officeDocument/2006/relationships/hyperlink" Target="https://doi.org/10.1016/j.rse.2022.113295" TargetMode="External"/><Relationship Id="rId193" Type="http://schemas.openxmlformats.org/officeDocument/2006/relationships/hyperlink" Target="https://doi.org/10.1016/j.rse.2021.112366" TargetMode="External"/><Relationship Id="rId207" Type="http://schemas.openxmlformats.org/officeDocument/2006/relationships/hyperlink" Target="https://doi.org/10.1016/j.rse.2019.111284" TargetMode="External"/><Relationship Id="rId228" Type="http://schemas.openxmlformats.org/officeDocument/2006/relationships/hyperlink" Target="https://doi.org/10.26491/mhwm/95087" TargetMode="External"/><Relationship Id="rId13" Type="http://schemas.openxmlformats.org/officeDocument/2006/relationships/hyperlink" Target="https://doi.org/10.1080/19475705.2020.1782482" TargetMode="External"/><Relationship Id="rId109" Type="http://schemas.openxmlformats.org/officeDocument/2006/relationships/hyperlink" Target="https://doi.org/10.3390/rs14194921" TargetMode="External"/><Relationship Id="rId34" Type="http://schemas.openxmlformats.org/officeDocument/2006/relationships/hyperlink" Target="https://doi.org/10.1007/s10661-022-10213-6" TargetMode="External"/><Relationship Id="rId55" Type="http://schemas.openxmlformats.org/officeDocument/2006/relationships/hyperlink" Target="https://doi.org/10.1080/02626667.2023.2185150" TargetMode="External"/><Relationship Id="rId76" Type="http://schemas.openxmlformats.org/officeDocument/2006/relationships/hyperlink" Target="https://doi.org/10.3390/rs14225828" TargetMode="External"/><Relationship Id="rId97" Type="http://schemas.openxmlformats.org/officeDocument/2006/relationships/hyperlink" Target="https://doi.org/10.1080/15481603.2021.1940738" TargetMode="External"/><Relationship Id="rId120" Type="http://schemas.openxmlformats.org/officeDocument/2006/relationships/hyperlink" Target="https://doi.org/10.3390/rs13142699" TargetMode="External"/><Relationship Id="rId141" Type="http://schemas.openxmlformats.org/officeDocument/2006/relationships/hyperlink" Target="https://doi.org/10.3390/su13158570" TargetMode="External"/><Relationship Id="rId7" Type="http://schemas.openxmlformats.org/officeDocument/2006/relationships/hyperlink" Target="https://doi.org/10.3390/rs12152437" TargetMode="External"/><Relationship Id="rId162" Type="http://schemas.openxmlformats.org/officeDocument/2006/relationships/hyperlink" Target="https://doi.org/10.3390/rs14184596" TargetMode="External"/><Relationship Id="rId183" Type="http://schemas.openxmlformats.org/officeDocument/2006/relationships/hyperlink" Target="https://doi.org/10.1016/j.pce.2023.103536" TargetMode="External"/><Relationship Id="rId218" Type="http://schemas.openxmlformats.org/officeDocument/2006/relationships/hyperlink" Target="http://water.nier.go.kr/" TargetMode="External"/><Relationship Id="rId24" Type="http://schemas.openxmlformats.org/officeDocument/2006/relationships/hyperlink" Target="https://doi.org/10.1109/LGRS.2021.3070437" TargetMode="External"/><Relationship Id="rId45" Type="http://schemas.openxmlformats.org/officeDocument/2006/relationships/hyperlink" Target="https://doi.org/10.1109/LGRS.2020.2971629" TargetMode="External"/><Relationship Id="rId66" Type="http://schemas.openxmlformats.org/officeDocument/2006/relationships/hyperlink" Target="https://doi.org/10.3390/w14111732" TargetMode="External"/><Relationship Id="rId87" Type="http://schemas.openxmlformats.org/officeDocument/2006/relationships/hyperlink" Target="https://doi.org/10.3390/rs11182071" TargetMode="External"/><Relationship Id="rId110" Type="http://schemas.openxmlformats.org/officeDocument/2006/relationships/hyperlink" Target="https://doi.org/10.37394/232015.2020.16.12" TargetMode="External"/><Relationship Id="rId131" Type="http://schemas.openxmlformats.org/officeDocument/2006/relationships/hyperlink" Target="https://doi.org/10.3390/s20030742" TargetMode="External"/><Relationship Id="rId152" Type="http://schemas.openxmlformats.org/officeDocument/2006/relationships/hyperlink" Target="https://doi.org/10.1007/s10661-021-08944-z" TargetMode="External"/><Relationship Id="rId173" Type="http://schemas.openxmlformats.org/officeDocument/2006/relationships/hyperlink" Target="https://cd.epic.epd.gov.hk/EPICRIVER/marine/" TargetMode="External"/><Relationship Id="rId194" Type="http://schemas.openxmlformats.org/officeDocument/2006/relationships/hyperlink" Target="https://doi.org/10.1007/s11356-022-24288-8" TargetMode="External"/><Relationship Id="rId208" Type="http://schemas.openxmlformats.org/officeDocument/2006/relationships/hyperlink" Target="https://doi.org/10.1117/12.2638804" TargetMode="External"/><Relationship Id="rId229" Type="http://schemas.openxmlformats.org/officeDocument/2006/relationships/hyperlink" Target="https://doi.org/10.3390/s23218774" TargetMode="External"/><Relationship Id="rId14" Type="http://schemas.openxmlformats.org/officeDocument/2006/relationships/hyperlink" Target="https://doi.org/10.3390/rs8060497" TargetMode="External"/><Relationship Id="rId35" Type="http://schemas.openxmlformats.org/officeDocument/2006/relationships/hyperlink" Target="https://doi.org/10.3390/app12136734" TargetMode="External"/><Relationship Id="rId56" Type="http://schemas.openxmlformats.org/officeDocument/2006/relationships/hyperlink" Target="https://doi.org/10.1117/1.JRS.9.095980" TargetMode="External"/><Relationship Id="rId77" Type="http://schemas.openxmlformats.org/officeDocument/2006/relationships/hyperlink" Target="https://doi.org/10.1134/s0097807822020087" TargetMode="External"/><Relationship Id="rId100" Type="http://schemas.openxmlformats.org/officeDocument/2006/relationships/hyperlink" Target="https://doi.org/10.1016/j.scitotenv.2022.158096" TargetMode="External"/><Relationship Id="rId8" Type="http://schemas.openxmlformats.org/officeDocument/2006/relationships/hyperlink" Target="https://doi.org/10.3390/rs8080640" TargetMode="External"/><Relationship Id="rId98" Type="http://schemas.openxmlformats.org/officeDocument/2006/relationships/hyperlink" Target="https://doi.org/10.3390/rs13214479" TargetMode="External"/><Relationship Id="rId121" Type="http://schemas.openxmlformats.org/officeDocument/2006/relationships/hyperlink" Target="https://doi.org/10.1016/j.limno.2018.08.002" TargetMode="External"/><Relationship Id="rId142" Type="http://schemas.openxmlformats.org/officeDocument/2006/relationships/hyperlink" Target="https://doi.org/10.3390/rs14194950" TargetMode="External"/><Relationship Id="rId163" Type="http://schemas.openxmlformats.org/officeDocument/2006/relationships/hyperlink" Target="https://doi.org/10.1016/j.jhydrol.2022.127918" TargetMode="External"/><Relationship Id="rId184" Type="http://schemas.openxmlformats.org/officeDocument/2006/relationships/hyperlink" Target="https://doi.org/10.3390/rs16020315" TargetMode="External"/><Relationship Id="rId219" Type="http://schemas.openxmlformats.org/officeDocument/2006/relationships/hyperlink" Target="https://doi.org/10.1016/j.jglr.2018.09.001" TargetMode="External"/><Relationship Id="rId230" Type="http://schemas.openxmlformats.org/officeDocument/2006/relationships/hyperlink" Target="https://doi.org/10.3390/rs16111870" TargetMode="External"/><Relationship Id="rId25" Type="http://schemas.openxmlformats.org/officeDocument/2006/relationships/hyperlink" Target="https://doi.org/10.1109/LGRS.2020.3019411" TargetMode="External"/><Relationship Id="rId46" Type="http://schemas.openxmlformats.org/officeDocument/2006/relationships/hyperlink" Target="https://doi.org/10.1109/TGRS.2022.3207345" TargetMode="External"/><Relationship Id="rId67" Type="http://schemas.openxmlformats.org/officeDocument/2006/relationships/hyperlink" Target="https://doi.org/10.1080/10106049.2021.1958014" TargetMode="External"/><Relationship Id="rId20" Type="http://schemas.openxmlformats.org/officeDocument/2006/relationships/hyperlink" Target="https://doi.org/10.1007/s41742-022-00447-0" TargetMode="External"/><Relationship Id="rId41" Type="http://schemas.openxmlformats.org/officeDocument/2006/relationships/hyperlink" Target="https://doi.org/10.1016/j.scitotenv.2021.147700" TargetMode="External"/><Relationship Id="rId62" Type="http://schemas.openxmlformats.org/officeDocument/2006/relationships/hyperlink" Target="https://doi.org/10.4081/jlimnol.2019.1824" TargetMode="External"/><Relationship Id="rId83" Type="http://schemas.openxmlformats.org/officeDocument/2006/relationships/hyperlink" Target="https://doi.org/10.1016/j.hal.2018.05.001" TargetMode="External"/><Relationship Id="rId88" Type="http://schemas.openxmlformats.org/officeDocument/2006/relationships/hyperlink" Target="https://doi.org/10.1080/01431161.2023.2209918" TargetMode="External"/><Relationship Id="rId111" Type="http://schemas.openxmlformats.org/officeDocument/2006/relationships/hyperlink" Target="https://doi.org/10.3390/w13182479" TargetMode="External"/><Relationship Id="rId132" Type="http://schemas.openxmlformats.org/officeDocument/2006/relationships/hyperlink" Target="https://doi.org/10.3390/jmse9030343" TargetMode="External"/><Relationship Id="rId153" Type="http://schemas.openxmlformats.org/officeDocument/2006/relationships/hyperlink" Target="https://doi.org/10.1007/s11356-023-25334-9" TargetMode="External"/><Relationship Id="rId174" Type="http://schemas.openxmlformats.org/officeDocument/2006/relationships/hyperlink" Target="https://doi.org/10.1007/s12524-022-01613-9" TargetMode="External"/><Relationship Id="rId179" Type="http://schemas.openxmlformats.org/officeDocument/2006/relationships/hyperlink" Target="https://doi.org/10.3390/rs15061653" TargetMode="External"/><Relationship Id="rId195" Type="http://schemas.openxmlformats.org/officeDocument/2006/relationships/hyperlink" Target="https://doi.org/10.3390/rs14194924" TargetMode="External"/><Relationship Id="rId209" Type="http://schemas.openxmlformats.org/officeDocument/2006/relationships/hyperlink" Target="https://doi.org/10.3390/w16060860" TargetMode="External"/><Relationship Id="rId190" Type="http://schemas.openxmlformats.org/officeDocument/2006/relationships/hyperlink" Target="https://doi.org/10.1016/j.rsase.2021.100678" TargetMode="External"/><Relationship Id="rId204" Type="http://schemas.openxmlformats.org/officeDocument/2006/relationships/hyperlink" Target="https://link.springer.com/article/10.1134/S0097807822020087" TargetMode="External"/><Relationship Id="rId220" Type="http://schemas.openxmlformats.org/officeDocument/2006/relationships/hyperlink" Target="https://doi.org/10.1016/j.ecoinf.2019.101032" TargetMode="External"/><Relationship Id="rId225" Type="http://schemas.openxmlformats.org/officeDocument/2006/relationships/hyperlink" Target="https://doi.org/10.3390/rs15081983" TargetMode="External"/><Relationship Id="rId15" Type="http://schemas.openxmlformats.org/officeDocument/2006/relationships/hyperlink" Target="https://doi.org/10.3390/rs11101215" TargetMode="External"/><Relationship Id="rId36" Type="http://schemas.openxmlformats.org/officeDocument/2006/relationships/hyperlink" Target="https://doi.org/10.1071/MF18377" TargetMode="External"/><Relationship Id="rId57" Type="http://schemas.openxmlformats.org/officeDocument/2006/relationships/hyperlink" Target="https://doi.org/10.1071/MF18429" TargetMode="External"/><Relationship Id="rId106" Type="http://schemas.openxmlformats.org/officeDocument/2006/relationships/hyperlink" Target="https://doi.org/10.5721/EuJRS20154802" TargetMode="External"/><Relationship Id="rId127" Type="http://schemas.openxmlformats.org/officeDocument/2006/relationships/hyperlink" Target="https://doi.org/10.3390/w10050618" TargetMode="External"/><Relationship Id="rId10" Type="http://schemas.openxmlformats.org/officeDocument/2006/relationships/hyperlink" Target="https://doi.org/10.1109/JSTARS.2021.3066697" TargetMode="External"/><Relationship Id="rId31" Type="http://schemas.openxmlformats.org/officeDocument/2006/relationships/hyperlink" Target="https://doi.org/10.3390/rs14225647" TargetMode="External"/><Relationship Id="rId52" Type="http://schemas.openxmlformats.org/officeDocument/2006/relationships/hyperlink" Target="https://doi.org/10.1007/s10661-021-09417-z" TargetMode="External"/><Relationship Id="rId73" Type="http://schemas.openxmlformats.org/officeDocument/2006/relationships/hyperlink" Target="https://doi.org/10.3390/rs9050409" TargetMode="External"/><Relationship Id="rId78" Type="http://schemas.openxmlformats.org/officeDocument/2006/relationships/hyperlink" Target="https://doi.org/10.2166/wst.2023.019" TargetMode="External"/><Relationship Id="rId94" Type="http://schemas.openxmlformats.org/officeDocument/2006/relationships/hyperlink" Target="https://doi.org/10.3390/rs13081595" TargetMode="External"/><Relationship Id="rId99" Type="http://schemas.openxmlformats.org/officeDocument/2006/relationships/hyperlink" Target="https://doi.org/10.1080/10106049.2022.2136267" TargetMode="External"/><Relationship Id="rId101" Type="http://schemas.openxmlformats.org/officeDocument/2006/relationships/hyperlink" Target="https://doi.org/10.1016/j.envres.2023.115509" TargetMode="External"/><Relationship Id="rId122" Type="http://schemas.openxmlformats.org/officeDocument/2006/relationships/hyperlink" Target="https://doi.org/10.4081/jlimnol.2021.2033" TargetMode="External"/><Relationship Id="rId143" Type="http://schemas.openxmlformats.org/officeDocument/2006/relationships/hyperlink" Target="https://doi.org/10.1007/s12524-020-01264-8" TargetMode="External"/><Relationship Id="rId148" Type="http://schemas.openxmlformats.org/officeDocument/2006/relationships/hyperlink" Target="https://doi.org/10.1109/TGRS.2019.2892899" TargetMode="External"/><Relationship Id="rId164" Type="http://schemas.openxmlformats.org/officeDocument/2006/relationships/hyperlink" Target="https://doi.org/10.3390/su15129516" TargetMode="External"/><Relationship Id="rId169" Type="http://schemas.openxmlformats.org/officeDocument/2006/relationships/hyperlink" Target="https://doi.org/10.1007/s10661-023-11456-7" TargetMode="External"/><Relationship Id="rId185" Type="http://schemas.openxmlformats.org/officeDocument/2006/relationships/hyperlink" Target="https://doi.org/10.3390/w16020326" TargetMode="External"/><Relationship Id="rId4" Type="http://schemas.openxmlformats.org/officeDocument/2006/relationships/hyperlink" Target="https://doi.org/10.3390/rs11010064" TargetMode="External"/><Relationship Id="rId9" Type="http://schemas.openxmlformats.org/officeDocument/2006/relationships/hyperlink" Target="https://doi.org/10.3390/rs9060538" TargetMode="External"/><Relationship Id="rId180" Type="http://schemas.openxmlformats.org/officeDocument/2006/relationships/hyperlink" Target="https://doi.org/10.14358/PERS.23-00040R2" TargetMode="External"/><Relationship Id="rId210" Type="http://schemas.openxmlformats.org/officeDocument/2006/relationships/hyperlink" Target="https://doi.org/10.1016/j.rse.2019.03.018" TargetMode="External"/><Relationship Id="rId215" Type="http://schemas.openxmlformats.org/officeDocument/2006/relationships/hyperlink" Target="https://limnades.stir.ac.uk/" TargetMode="External"/><Relationship Id="rId236" Type="http://schemas.openxmlformats.org/officeDocument/2006/relationships/table" Target="../tables/table2.xml"/><Relationship Id="rId26" Type="http://schemas.openxmlformats.org/officeDocument/2006/relationships/hyperlink" Target="https://doi.org/10.3390/w14030451" TargetMode="External"/><Relationship Id="rId231" Type="http://schemas.openxmlformats.org/officeDocument/2006/relationships/hyperlink" Target="https://doi.org/10.1080/17538947.2024.2313856" TargetMode="External"/><Relationship Id="rId47" Type="http://schemas.openxmlformats.org/officeDocument/2006/relationships/hyperlink" Target="https://doi.org/10.1080/2150704X.2019.1634298" TargetMode="External"/><Relationship Id="rId68" Type="http://schemas.openxmlformats.org/officeDocument/2006/relationships/hyperlink" Target="https://doi.org/10.2166/wh.2022.093" TargetMode="External"/><Relationship Id="rId89" Type="http://schemas.openxmlformats.org/officeDocument/2006/relationships/hyperlink" Target="https://doi.org/10.1088/1748-9326/aba46f" TargetMode="External"/><Relationship Id="rId112" Type="http://schemas.openxmlformats.org/officeDocument/2006/relationships/hyperlink" Target="https://doi.org/10.3390/rs13122381" TargetMode="External"/><Relationship Id="rId133" Type="http://schemas.openxmlformats.org/officeDocument/2006/relationships/hyperlink" Target="https://doi.org/10.23818/limn.39.24" TargetMode="External"/><Relationship Id="rId154" Type="http://schemas.openxmlformats.org/officeDocument/2006/relationships/hyperlink" Target="https://doi.org/10.3390/rs14184446" TargetMode="External"/><Relationship Id="rId175" Type="http://schemas.openxmlformats.org/officeDocument/2006/relationships/hyperlink" Target="https://doi.org/10.1016/j.asr.2019.04.035" TargetMode="External"/><Relationship Id="rId196" Type="http://schemas.openxmlformats.org/officeDocument/2006/relationships/hyperlink" Target="https://doi.org/10.1007/s10661-023-11874-7" TargetMode="External"/><Relationship Id="rId200" Type="http://schemas.openxmlformats.org/officeDocument/2006/relationships/hyperlink" Target="https://github.com/STREAM-RS" TargetMode="External"/><Relationship Id="rId16" Type="http://schemas.openxmlformats.org/officeDocument/2006/relationships/hyperlink" Target="https://doi.org/10.3390/rs13040718" TargetMode="External"/><Relationship Id="rId221" Type="http://schemas.openxmlformats.org/officeDocument/2006/relationships/hyperlink" Target="https://doi.org/10.3390/rs14194822" TargetMode="External"/><Relationship Id="rId37" Type="http://schemas.openxmlformats.org/officeDocument/2006/relationships/hyperlink" Target="https://doi.org/10.1080/22797254.2019.1686956" TargetMode="External"/><Relationship Id="rId58" Type="http://schemas.openxmlformats.org/officeDocument/2006/relationships/hyperlink" Target="https://doi.org/10.3390/rs15040872" TargetMode="External"/><Relationship Id="rId79" Type="http://schemas.openxmlformats.org/officeDocument/2006/relationships/hyperlink" Target="https://doi.org/10.3390/rs11242904" TargetMode="External"/><Relationship Id="rId102" Type="http://schemas.openxmlformats.org/officeDocument/2006/relationships/hyperlink" Target="https://doi.org/10.3390/rs15071734" TargetMode="External"/><Relationship Id="rId123" Type="http://schemas.openxmlformats.org/officeDocument/2006/relationships/hyperlink" Target="https://doi.org/10.1080/07038992.2020.1823825" TargetMode="External"/><Relationship Id="rId144" Type="http://schemas.openxmlformats.org/officeDocument/2006/relationships/hyperlink" Target="https://doi.org/10.1016/j.rse.2021.112651" TargetMode="External"/><Relationship Id="rId90" Type="http://schemas.openxmlformats.org/officeDocument/2006/relationships/hyperlink" Target="https://doi.org/10.3390/rs13132533" TargetMode="External"/><Relationship Id="rId165" Type="http://schemas.openxmlformats.org/officeDocument/2006/relationships/hyperlink" Target="https://doi.org/10.1016/j.scitotenv.2021.146271" TargetMode="External"/><Relationship Id="rId186" Type="http://schemas.openxmlformats.org/officeDocument/2006/relationships/hyperlink" Target="https://doi.org/10.1016/j.jag.2023.103605" TargetMode="External"/><Relationship Id="rId211" Type="http://schemas.openxmlformats.org/officeDocument/2006/relationships/hyperlink" Target="https://doi.org/10.1007/s10661-023-11064-5" TargetMode="External"/><Relationship Id="rId232" Type="http://schemas.openxmlformats.org/officeDocument/2006/relationships/hyperlink" Target="https://www.owrb.ok.gov/quality/monitoring/bumplakes.php" TargetMode="External"/><Relationship Id="rId27" Type="http://schemas.openxmlformats.org/officeDocument/2006/relationships/hyperlink" Target="https://doi.org/10.3390/s21124118" TargetMode="External"/><Relationship Id="rId48" Type="http://schemas.openxmlformats.org/officeDocument/2006/relationships/hyperlink" Target="https://doi.org/10.1117/12.2597710" TargetMode="External"/><Relationship Id="rId69" Type="http://schemas.openxmlformats.org/officeDocument/2006/relationships/hyperlink" Target="https://doi.org/10.3389/feart.2023.1118118" TargetMode="External"/><Relationship Id="rId113" Type="http://schemas.openxmlformats.org/officeDocument/2006/relationships/hyperlink" Target="https://doi.org/10.3390/w15040789" TargetMode="External"/><Relationship Id="rId134" Type="http://schemas.openxmlformats.org/officeDocument/2006/relationships/hyperlink" Target="https://doi.org/10.3390/w13050686" TargetMode="External"/><Relationship Id="rId80" Type="http://schemas.openxmlformats.org/officeDocument/2006/relationships/hyperlink" Target="https://doi.org/10.1016/j.scitotenv.2019.04.367" TargetMode="External"/><Relationship Id="rId155" Type="http://schemas.openxmlformats.org/officeDocument/2006/relationships/hyperlink" Target="https://doi.org/10.2166/ws.2020.342" TargetMode="External"/><Relationship Id="rId176" Type="http://schemas.openxmlformats.org/officeDocument/2006/relationships/hyperlink" Target="https://doi.org/10.1007/s11356-021-12975-x" TargetMode="External"/><Relationship Id="rId197" Type="http://schemas.openxmlformats.org/officeDocument/2006/relationships/hyperlink" Target="https://doi.org/10.3390/rs13081542" TargetMode="External"/><Relationship Id="rId201" Type="http://schemas.openxmlformats.org/officeDocument/2006/relationships/hyperlink" Target="https://doi.org/10.1016/j.rse.2021.112860" TargetMode="External"/><Relationship Id="rId222" Type="http://schemas.openxmlformats.org/officeDocument/2006/relationships/hyperlink" Target="https://doi.org/10.3390/rs14215568" TargetMode="External"/><Relationship Id="rId17" Type="http://schemas.openxmlformats.org/officeDocument/2006/relationships/hyperlink" Target="https://doi.org/10.3390/rs12233984" TargetMode="External"/><Relationship Id="rId38" Type="http://schemas.openxmlformats.org/officeDocument/2006/relationships/hyperlink" Target="https://doi.org/10.3390/w12010284" TargetMode="External"/><Relationship Id="rId59" Type="http://schemas.openxmlformats.org/officeDocument/2006/relationships/hyperlink" Target="https://doi.org/10.4136/ambi-agua.2375" TargetMode="External"/><Relationship Id="rId103" Type="http://schemas.openxmlformats.org/officeDocument/2006/relationships/hyperlink" Target="https://doi.org/10.3390/rs14236119" TargetMode="External"/><Relationship Id="rId124" Type="http://schemas.openxmlformats.org/officeDocument/2006/relationships/hyperlink" Target="https://doi.org/10.1016/j.jag.2021.102377" TargetMode="External"/><Relationship Id="rId70" Type="http://schemas.openxmlformats.org/officeDocument/2006/relationships/hyperlink" Target="https://doi.org/10.1016/j.jhydrol.2023.129466" TargetMode="External"/><Relationship Id="rId91" Type="http://schemas.openxmlformats.org/officeDocument/2006/relationships/hyperlink" Target="https://doi.org/10.25750/1995-4301-2020-2-014-025" TargetMode="External"/><Relationship Id="rId145" Type="http://schemas.openxmlformats.org/officeDocument/2006/relationships/hyperlink" Target="https://doi.org/10.1109/JSTARS.2021.3105746" TargetMode="External"/><Relationship Id="rId166" Type="http://schemas.openxmlformats.org/officeDocument/2006/relationships/hyperlink" Target="https://doi.org/10.1109/jstars.2023.3238713" TargetMode="External"/><Relationship Id="rId187" Type="http://schemas.openxmlformats.org/officeDocument/2006/relationships/hyperlink" Target="https://data.mendeley.com/datasets/vthwsyyhb3/3" TargetMode="External"/><Relationship Id="rId1" Type="http://schemas.openxmlformats.org/officeDocument/2006/relationships/hyperlink" Target="https://doi.org/10.1016/j.rse.2019.111604" TargetMode="External"/><Relationship Id="rId212" Type="http://schemas.openxmlformats.org/officeDocument/2006/relationships/hyperlink" Target="https://doi.org/10.1016/j.ecoinf.2024.102608" TargetMode="External"/><Relationship Id="rId233" Type="http://schemas.openxmlformats.org/officeDocument/2006/relationships/hyperlink" Target="http://www.appa.provincia.tn.it/;%20https:%20/www.arpa.umbria.it" TargetMode="External"/><Relationship Id="rId28" Type="http://schemas.openxmlformats.org/officeDocument/2006/relationships/hyperlink" Target="https://doi.org/10.3390/rs15051390" TargetMode="External"/><Relationship Id="rId49" Type="http://schemas.openxmlformats.org/officeDocument/2006/relationships/hyperlink" Target="https://doi.org/10.3390/su13116416" TargetMode="External"/><Relationship Id="rId114" Type="http://schemas.openxmlformats.org/officeDocument/2006/relationships/hyperlink" Target="https://doi.org/10.1111/1752-1688.13121" TargetMode="External"/><Relationship Id="rId60" Type="http://schemas.openxmlformats.org/officeDocument/2006/relationships/hyperlink" Target="https://doi.org/10.3390/rs13061134" TargetMode="External"/><Relationship Id="rId81" Type="http://schemas.openxmlformats.org/officeDocument/2006/relationships/hyperlink" Target="https://doi.org/10.3390/rs14010018" TargetMode="External"/><Relationship Id="rId135" Type="http://schemas.openxmlformats.org/officeDocument/2006/relationships/hyperlink" Target="https://doi.org/10.1016/j.scitotenv.2021.149805" TargetMode="External"/><Relationship Id="rId156" Type="http://schemas.openxmlformats.org/officeDocument/2006/relationships/hyperlink" Target="https://doi.org/10.1080/22797254.2021.1960201" TargetMode="External"/><Relationship Id="rId177" Type="http://schemas.openxmlformats.org/officeDocument/2006/relationships/hyperlink" Target="https://doi.org/10.1007/s11273-022-09874-4" TargetMode="External"/><Relationship Id="rId198" Type="http://schemas.openxmlformats.org/officeDocument/2006/relationships/hyperlink" Target="https://doi.org/10.23719/1529420" TargetMode="External"/><Relationship Id="rId202" Type="http://schemas.openxmlformats.org/officeDocument/2006/relationships/hyperlink" Target="https://doi.org/10.3390/rs15205001" TargetMode="External"/><Relationship Id="rId223" Type="http://schemas.openxmlformats.org/officeDocument/2006/relationships/hyperlink" Target="https://doi.org/10.1007/s11356-023-25159-6" TargetMode="External"/><Relationship Id="rId18" Type="http://schemas.openxmlformats.org/officeDocument/2006/relationships/hyperlink" Target="https://doi.org/10.1155/2022/4643924" TargetMode="External"/><Relationship Id="rId39" Type="http://schemas.openxmlformats.org/officeDocument/2006/relationships/hyperlink" Target="https://doi.org/10.3390/s23031071" TargetMode="External"/><Relationship Id="rId50" Type="http://schemas.openxmlformats.org/officeDocument/2006/relationships/hyperlink" Target="https://doi.org/10.3390/rs12132147" TargetMode="External"/><Relationship Id="rId104" Type="http://schemas.openxmlformats.org/officeDocument/2006/relationships/hyperlink" Target="https://doi.org/10.3390/rs11151744" TargetMode="External"/><Relationship Id="rId125" Type="http://schemas.openxmlformats.org/officeDocument/2006/relationships/hyperlink" Target="http://dx.doi.org/10.1016/j.rse.2017.06.018" TargetMode="External"/><Relationship Id="rId146" Type="http://schemas.openxmlformats.org/officeDocument/2006/relationships/hyperlink" Target="https://doi.org/10.1016/j.ecolind.2023.110128" TargetMode="External"/><Relationship Id="rId167" Type="http://schemas.openxmlformats.org/officeDocument/2006/relationships/hyperlink" Target="https://doi.org/10.1016/j.jhydrol.2022.127613" TargetMode="External"/><Relationship Id="rId188" Type="http://schemas.openxmlformats.org/officeDocument/2006/relationships/hyperlink" Target="https://doi.org/10.1080/07038992.2023.2215333" TargetMode="External"/><Relationship Id="rId71" Type="http://schemas.openxmlformats.org/officeDocument/2006/relationships/hyperlink" Target="https://doi.org/10.1016/j.rse.2022.113045" TargetMode="External"/><Relationship Id="rId92" Type="http://schemas.openxmlformats.org/officeDocument/2006/relationships/hyperlink" Target="https://doi.org/" TargetMode="External"/><Relationship Id="rId213" Type="http://schemas.openxmlformats.org/officeDocument/2006/relationships/hyperlink" Target="https://doi.org/10.3390/rs16183416" TargetMode="External"/><Relationship Id="rId234" Type="http://schemas.openxmlformats.org/officeDocument/2006/relationships/hyperlink" Target="https://seabass.gsfc.nasa.gov/wiki/NOMAD" TargetMode="External"/><Relationship Id="rId2" Type="http://schemas.openxmlformats.org/officeDocument/2006/relationships/hyperlink" Target="https://doi.org/10.1016/j.ecolind.2022.108737" TargetMode="External"/><Relationship Id="rId29" Type="http://schemas.openxmlformats.org/officeDocument/2006/relationships/hyperlink" Target="https://doi.org/10.3390/rs15041155" TargetMode="External"/><Relationship Id="rId40" Type="http://schemas.openxmlformats.org/officeDocument/2006/relationships/hyperlink" Target="https://doi.org/10.1590/0001-3765202220201891" TargetMode="External"/><Relationship Id="rId115" Type="http://schemas.openxmlformats.org/officeDocument/2006/relationships/hyperlink" Target="https://doi.org/10.3390/rs14132979" TargetMode="External"/><Relationship Id="rId136" Type="http://schemas.openxmlformats.org/officeDocument/2006/relationships/hyperlink" Target="https://doi.org/10.21203/rs.3.rs-2488844/v1" TargetMode="External"/><Relationship Id="rId157" Type="http://schemas.openxmlformats.org/officeDocument/2006/relationships/hyperlink" Target="https://doi.org/10.1080/15481603.2021.1987003" TargetMode="External"/><Relationship Id="rId178" Type="http://schemas.openxmlformats.org/officeDocument/2006/relationships/hyperlink" Target="https://doi.org/10.1016/j.scitotenv.2023.169152" TargetMode="External"/><Relationship Id="rId61" Type="http://schemas.openxmlformats.org/officeDocument/2006/relationships/hyperlink" Target="https://doi.org/10.3389/fenvs.2020.00007" TargetMode="External"/><Relationship Id="rId82" Type="http://schemas.openxmlformats.org/officeDocument/2006/relationships/hyperlink" Target="https://doi.org/10.26471/cjees/2019/014/086" TargetMode="External"/><Relationship Id="rId199" Type="http://schemas.openxmlformats.org/officeDocument/2006/relationships/hyperlink" Target="https://doi.org/10.3390/rs16111977" TargetMode="External"/><Relationship Id="rId203" Type="http://schemas.openxmlformats.org/officeDocument/2006/relationships/hyperlink" Target="https://drive.google.com/drive/folders/1ALvoqdtj1nbfdNWmna0PpJnD1xUgzLqw" TargetMode="External"/><Relationship Id="rId19" Type="http://schemas.openxmlformats.org/officeDocument/2006/relationships/hyperlink" Target="https://doi.org/10.1016/j.ecolind.2023.110103" TargetMode="External"/><Relationship Id="rId224" Type="http://schemas.openxmlformats.org/officeDocument/2006/relationships/hyperlink" Target="https://doi.org/10.1007/s11356-023-29239-5" TargetMode="External"/><Relationship Id="rId30" Type="http://schemas.openxmlformats.org/officeDocument/2006/relationships/hyperlink" Target="https://doi.org/10.3390/w12092573" TargetMode="External"/><Relationship Id="rId105" Type="http://schemas.openxmlformats.org/officeDocument/2006/relationships/hyperlink" Target="https://doi.org/10.3390/rs13091847" TargetMode="External"/><Relationship Id="rId126" Type="http://schemas.openxmlformats.org/officeDocument/2006/relationships/hyperlink" Target="https://doi.org/10.3390/w11051044" TargetMode="External"/><Relationship Id="rId147" Type="http://schemas.openxmlformats.org/officeDocument/2006/relationships/hyperlink" Target="https://doi.org/10.1016/j.jhydrol.2022.127617" TargetMode="External"/><Relationship Id="rId168" Type="http://schemas.openxmlformats.org/officeDocument/2006/relationships/hyperlink" Target="https://doi.org/10.3390/rs14092270" TargetMode="External"/><Relationship Id="rId51" Type="http://schemas.openxmlformats.org/officeDocument/2006/relationships/hyperlink" Target="https://doi.org/10.1080/01431161.2022.2030069" TargetMode="External"/><Relationship Id="rId72" Type="http://schemas.openxmlformats.org/officeDocument/2006/relationships/hyperlink" Target="https://doi.org/10.1080/01431161.2022.2150100" TargetMode="External"/><Relationship Id="rId93" Type="http://schemas.openxmlformats.org/officeDocument/2006/relationships/hyperlink" Target="https://doi.org/10.1117/12.2634554" TargetMode="External"/><Relationship Id="rId189" Type="http://schemas.openxmlformats.org/officeDocument/2006/relationships/hyperlink" Target="https://doi.org/10.1186/s42834-023-00170-1" TargetMode="External"/><Relationship Id="rId3" Type="http://schemas.openxmlformats.org/officeDocument/2006/relationships/hyperlink" Target="https://doi.org/10.1016/j.ecolind.2020.106876" TargetMode="External"/><Relationship Id="rId214" Type="http://schemas.openxmlformats.org/officeDocument/2006/relationships/hyperlink" Target="https://doi.org/10.1016/j.jag.2024.104048" TargetMode="External"/><Relationship Id="rId235" Type="http://schemas.openxmlformats.org/officeDocument/2006/relationships/printerSettings" Target="../printerSettings/printerSettings3.bin"/><Relationship Id="rId116" Type="http://schemas.openxmlformats.org/officeDocument/2006/relationships/hyperlink" Target="https://doi.org/10.1002/wer.1590" TargetMode="External"/><Relationship Id="rId137" Type="http://schemas.openxmlformats.org/officeDocument/2006/relationships/hyperlink" Target="https://doi.org/10.3390/rs14246404" TargetMode="External"/><Relationship Id="rId158" Type="http://schemas.openxmlformats.org/officeDocument/2006/relationships/hyperlink" Target="https://doi.org/10.3390/rs13132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4AA0-AEEF-4D5A-BA1A-F1C18F4940F6}">
  <dimension ref="A2:F7"/>
  <sheetViews>
    <sheetView showGridLines="0" zoomScale="140" zoomScaleNormal="140" workbookViewId="0">
      <selection activeCell="E7" sqref="E7"/>
    </sheetView>
  </sheetViews>
  <sheetFormatPr defaultRowHeight="15"/>
  <cols>
    <col min="1" max="1" width="5.7109375" customWidth="1"/>
    <col min="2" max="2" width="17.140625" customWidth="1"/>
    <col min="3" max="3" width="15.42578125" customWidth="1"/>
    <col min="4" max="4" width="14.7109375" customWidth="1"/>
    <col min="5" max="5" width="15.5703125" customWidth="1"/>
    <col min="6" max="6" width="18.5703125" customWidth="1"/>
  </cols>
  <sheetData>
    <row r="2" spans="1:6">
      <c r="A2" s="118"/>
      <c r="B2" s="119" t="s">
        <v>0</v>
      </c>
      <c r="C2" s="120" t="s">
        <v>1</v>
      </c>
      <c r="D2" s="120" t="s">
        <v>2</v>
      </c>
      <c r="E2" s="120" t="s">
        <v>3</v>
      </c>
      <c r="F2" s="120" t="s">
        <v>4</v>
      </c>
    </row>
    <row r="3" spans="1:6" ht="38.25" customHeight="1">
      <c r="A3" s="121" t="s">
        <v>5</v>
      </c>
      <c r="B3" s="122" t="s">
        <v>6</v>
      </c>
      <c r="C3" s="122" t="s">
        <v>7</v>
      </c>
      <c r="D3" s="122" t="s">
        <v>8</v>
      </c>
      <c r="E3" s="122" t="s">
        <v>9</v>
      </c>
      <c r="F3" s="128" t="s">
        <v>10</v>
      </c>
    </row>
    <row r="4" spans="1:6" ht="49.5" customHeight="1">
      <c r="A4" s="123" t="s">
        <v>11</v>
      </c>
      <c r="B4" s="124" t="s">
        <v>12</v>
      </c>
      <c r="C4" s="122" t="s">
        <v>13</v>
      </c>
      <c r="D4" s="122" t="s">
        <v>14</v>
      </c>
      <c r="E4" s="122" t="s">
        <v>15</v>
      </c>
      <c r="F4" s="128"/>
    </row>
    <row r="5" spans="1:6" ht="57.75" customHeight="1">
      <c r="A5" s="125" t="s">
        <v>16</v>
      </c>
      <c r="B5" s="122" t="s">
        <v>17</v>
      </c>
      <c r="C5" s="122" t="s">
        <v>18</v>
      </c>
      <c r="D5" s="122" t="s">
        <v>19</v>
      </c>
      <c r="E5" s="122" t="s">
        <v>20</v>
      </c>
      <c r="F5" s="128"/>
    </row>
    <row r="6" spans="1:6" ht="53.25" customHeight="1">
      <c r="A6" s="125" t="s">
        <v>21</v>
      </c>
      <c r="B6" s="122" t="s">
        <v>22</v>
      </c>
      <c r="C6" s="122" t="s">
        <v>23</v>
      </c>
      <c r="D6" s="122" t="s">
        <v>24</v>
      </c>
      <c r="E6" s="122" t="s">
        <v>25</v>
      </c>
      <c r="F6" s="128"/>
    </row>
    <row r="7" spans="1:6" ht="63.75" customHeight="1">
      <c r="A7" s="125" t="s">
        <v>26</v>
      </c>
      <c r="B7" s="127" t="s">
        <v>27</v>
      </c>
      <c r="C7" s="126" t="s">
        <v>28</v>
      </c>
      <c r="D7" s="126" t="s">
        <v>28</v>
      </c>
      <c r="E7" s="122" t="s">
        <v>29</v>
      </c>
      <c r="F7" s="129"/>
    </row>
  </sheetData>
  <mergeCells count="1">
    <mergeCell ref="F3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F10C-CB5E-420D-9879-0B726DBDE7CA}">
  <dimension ref="A1:G166"/>
  <sheetViews>
    <sheetView showGridLines="0" topLeftCell="A5" zoomScale="90" zoomScaleNormal="90" workbookViewId="0">
      <selection activeCell="E46" sqref="E46"/>
    </sheetView>
  </sheetViews>
  <sheetFormatPr defaultColWidth="9.140625" defaultRowHeight="15"/>
  <cols>
    <col min="1" max="1" width="16.28515625" style="69" bestFit="1" customWidth="1"/>
    <col min="2" max="2" width="158.7109375" bestFit="1" customWidth="1"/>
    <col min="5" max="5" width="30.140625" bestFit="1" customWidth="1"/>
    <col min="6" max="6" width="109.85546875" bestFit="1" customWidth="1"/>
    <col min="10" max="10" width="11.7109375" bestFit="1" customWidth="1"/>
  </cols>
  <sheetData>
    <row r="1" spans="1:2" ht="15.75" thickBot="1">
      <c r="A1" s="110" t="s">
        <v>30</v>
      </c>
    </row>
    <row r="2" spans="1:2" ht="15.75" thickBot="1">
      <c r="A2" s="74" t="s">
        <v>31</v>
      </c>
      <c r="B2" s="80" t="s">
        <v>32</v>
      </c>
    </row>
    <row r="3" spans="1:2">
      <c r="A3" s="75" t="s">
        <v>33</v>
      </c>
      <c r="B3" s="40" t="s">
        <v>34</v>
      </c>
    </row>
    <row r="4" spans="1:2">
      <c r="A4" s="76" t="s">
        <v>35</v>
      </c>
      <c r="B4" s="35" t="s">
        <v>36</v>
      </c>
    </row>
    <row r="5" spans="1:2" ht="30">
      <c r="A5" s="76" t="s">
        <v>37</v>
      </c>
      <c r="B5" s="35" t="s">
        <v>38</v>
      </c>
    </row>
    <row r="6" spans="1:2" ht="63.75" customHeight="1">
      <c r="A6" s="76" t="s">
        <v>39</v>
      </c>
      <c r="B6" s="35" t="s">
        <v>40</v>
      </c>
    </row>
    <row r="7" spans="1:2">
      <c r="A7" s="76" t="s">
        <v>41</v>
      </c>
      <c r="B7" s="35" t="s">
        <v>42</v>
      </c>
    </row>
    <row r="8" spans="1:2">
      <c r="A8" s="76" t="s">
        <v>43</v>
      </c>
      <c r="B8" s="35" t="s">
        <v>44</v>
      </c>
    </row>
    <row r="9" spans="1:2">
      <c r="A9" s="76" t="s">
        <v>45</v>
      </c>
      <c r="B9" s="35" t="s">
        <v>46</v>
      </c>
    </row>
    <row r="10" spans="1:2" ht="30">
      <c r="A10" s="76" t="s">
        <v>47</v>
      </c>
      <c r="B10" s="35" t="s">
        <v>48</v>
      </c>
    </row>
    <row r="11" spans="1:2">
      <c r="A11" s="76" t="s">
        <v>49</v>
      </c>
      <c r="B11" s="35" t="s">
        <v>50</v>
      </c>
    </row>
    <row r="12" spans="1:2">
      <c r="A12" s="76" t="s">
        <v>51</v>
      </c>
      <c r="B12" s="35" t="s">
        <v>52</v>
      </c>
    </row>
    <row r="13" spans="1:2" ht="30">
      <c r="A13" s="76" t="s">
        <v>53</v>
      </c>
      <c r="B13" s="35" t="s">
        <v>54</v>
      </c>
    </row>
    <row r="14" spans="1:2">
      <c r="A14" s="76" t="s">
        <v>55</v>
      </c>
      <c r="B14" s="35" t="s">
        <v>56</v>
      </c>
    </row>
    <row r="15" spans="1:2" ht="30">
      <c r="A15" s="76" t="s">
        <v>57</v>
      </c>
      <c r="B15" s="35" t="s">
        <v>58</v>
      </c>
    </row>
    <row r="16" spans="1:2" ht="30">
      <c r="A16" s="76" t="s">
        <v>59</v>
      </c>
      <c r="B16" s="35" t="s">
        <v>60</v>
      </c>
    </row>
    <row r="17" spans="1:2">
      <c r="A17" s="76" t="s">
        <v>61</v>
      </c>
      <c r="B17" s="35" t="s">
        <v>62</v>
      </c>
    </row>
    <row r="18" spans="1:2" ht="30">
      <c r="A18" s="76" t="s">
        <v>63</v>
      </c>
      <c r="B18" s="40" t="s">
        <v>64</v>
      </c>
    </row>
    <row r="19" spans="1:2" ht="30">
      <c r="A19" s="77" t="s">
        <v>65</v>
      </c>
      <c r="B19" s="40" t="s">
        <v>66</v>
      </c>
    </row>
    <row r="20" spans="1:2" ht="30">
      <c r="A20" s="78" t="s">
        <v>67</v>
      </c>
      <c r="B20" s="40" t="s">
        <v>68</v>
      </c>
    </row>
    <row r="21" spans="1:2" ht="30">
      <c r="A21" s="79" t="s">
        <v>69</v>
      </c>
      <c r="B21" s="40" t="s">
        <v>70</v>
      </c>
    </row>
    <row r="22" spans="1:2" ht="30">
      <c r="A22" s="78" t="s">
        <v>71</v>
      </c>
      <c r="B22" s="40" t="s">
        <v>72</v>
      </c>
    </row>
    <row r="23" spans="1:2">
      <c r="A23" s="76" t="s">
        <v>73</v>
      </c>
      <c r="B23" s="40" t="s">
        <v>74</v>
      </c>
    </row>
    <row r="24" spans="1:2" ht="30">
      <c r="A24" s="76" t="s">
        <v>75</v>
      </c>
      <c r="B24" s="40" t="s">
        <v>76</v>
      </c>
    </row>
    <row r="25" spans="1:2" ht="30">
      <c r="A25" s="76" t="s">
        <v>77</v>
      </c>
      <c r="B25" s="40" t="s">
        <v>78</v>
      </c>
    </row>
    <row r="26" spans="1:2">
      <c r="A26" s="76" t="s">
        <v>79</v>
      </c>
      <c r="B26" s="40" t="s">
        <v>80</v>
      </c>
    </row>
    <row r="27" spans="1:2" ht="60">
      <c r="A27" s="76" t="s">
        <v>81</v>
      </c>
      <c r="B27" s="40" t="s">
        <v>82</v>
      </c>
    </row>
    <row r="28" spans="1:2" ht="30">
      <c r="A28" s="76" t="s">
        <v>83</v>
      </c>
      <c r="B28" s="40" t="s">
        <v>84</v>
      </c>
    </row>
    <row r="29" spans="1:2" ht="45">
      <c r="A29" s="76" t="s">
        <v>85</v>
      </c>
      <c r="B29" s="40" t="s">
        <v>86</v>
      </c>
    </row>
    <row r="30" spans="1:2">
      <c r="A30" s="76" t="s">
        <v>87</v>
      </c>
      <c r="B30" s="40" t="s">
        <v>88</v>
      </c>
    </row>
    <row r="31" spans="1:2">
      <c r="A31" s="76" t="s">
        <v>89</v>
      </c>
      <c r="B31" s="40" t="s">
        <v>90</v>
      </c>
    </row>
    <row r="32" spans="1:2">
      <c r="A32" s="76" t="s">
        <v>91</v>
      </c>
      <c r="B32" s="40" t="s">
        <v>92</v>
      </c>
    </row>
    <row r="33" spans="1:2">
      <c r="A33" s="76" t="s">
        <v>93</v>
      </c>
      <c r="B33" s="40" t="s">
        <v>94</v>
      </c>
    </row>
    <row r="34" spans="1:2" ht="30">
      <c r="A34" s="76" t="s">
        <v>95</v>
      </c>
      <c r="B34" s="40" t="s">
        <v>96</v>
      </c>
    </row>
    <row r="35" spans="1:2" ht="30">
      <c r="A35" s="76" t="s">
        <v>97</v>
      </c>
      <c r="B35" s="40" t="s">
        <v>98</v>
      </c>
    </row>
    <row r="36" spans="1:2">
      <c r="A36" s="76" t="s">
        <v>99</v>
      </c>
      <c r="B36" s="35" t="s">
        <v>100</v>
      </c>
    </row>
    <row r="37" spans="1:2" ht="30">
      <c r="A37" s="76" t="s">
        <v>101</v>
      </c>
      <c r="B37" s="35" t="s">
        <v>102</v>
      </c>
    </row>
    <row r="38" spans="1:2" ht="45">
      <c r="A38" s="76" t="s">
        <v>103</v>
      </c>
      <c r="B38" s="35" t="s">
        <v>104</v>
      </c>
    </row>
    <row r="39" spans="1:2" ht="30">
      <c r="A39" s="76" t="s">
        <v>105</v>
      </c>
      <c r="B39" s="35" t="s">
        <v>106</v>
      </c>
    </row>
    <row r="40" spans="1:2" ht="45">
      <c r="A40" s="76" t="s">
        <v>107</v>
      </c>
      <c r="B40" s="35" t="s">
        <v>108</v>
      </c>
    </row>
    <row r="41" spans="1:2" ht="30">
      <c r="A41" s="76" t="s">
        <v>109</v>
      </c>
      <c r="B41" s="35" t="s">
        <v>110</v>
      </c>
    </row>
    <row r="42" spans="1:2">
      <c r="A42" s="76" t="s">
        <v>111</v>
      </c>
      <c r="B42" s="35" t="s">
        <v>112</v>
      </c>
    </row>
    <row r="44" spans="1:2" ht="15.75" thickBot="1">
      <c r="A44" s="110" t="s">
        <v>113</v>
      </c>
    </row>
    <row r="45" spans="1:2" s="32" customFormat="1" ht="15.75" thickBot="1">
      <c r="A45" s="74" t="s">
        <v>31</v>
      </c>
      <c r="B45" s="109" t="s">
        <v>32</v>
      </c>
    </row>
    <row r="46" spans="1:2" s="32" customFormat="1">
      <c r="A46" s="108" t="s">
        <v>33</v>
      </c>
      <c r="B46" s="111" t="s">
        <v>34</v>
      </c>
    </row>
    <row r="47" spans="1:2" s="32" customFormat="1" ht="15.75" thickBot="1">
      <c r="A47" s="112" t="s">
        <v>114</v>
      </c>
      <c r="B47" s="113" t="s">
        <v>115</v>
      </c>
    </row>
    <row r="48" spans="1:2" s="32" customFormat="1">
      <c r="A48" s="70"/>
      <c r="B48"/>
    </row>
    <row r="49" spans="1:5" s="32" customFormat="1">
      <c r="A49" s="70"/>
      <c r="B49"/>
    </row>
    <row r="50" spans="1:5" s="32" customFormat="1">
      <c r="A50" s="69"/>
      <c r="B50"/>
    </row>
    <row r="51" spans="1:5" s="32" customFormat="1">
      <c r="A51" s="69"/>
      <c r="B51"/>
    </row>
    <row r="52" spans="1:5" s="32" customFormat="1">
      <c r="A52" s="71"/>
      <c r="B52"/>
    </row>
    <row r="53" spans="1:5" s="32" customFormat="1">
      <c r="A53" s="71"/>
      <c r="B53"/>
    </row>
    <row r="54" spans="1:5" s="32" customFormat="1">
      <c r="A54" s="71"/>
      <c r="B54"/>
    </row>
    <row r="55" spans="1:5" s="32" customFormat="1">
      <c r="A55" s="71"/>
      <c r="B55"/>
    </row>
    <row r="56" spans="1:5" s="32" customFormat="1">
      <c r="A56" s="71"/>
      <c r="B56"/>
    </row>
    <row r="57" spans="1:5" s="32" customFormat="1">
      <c r="A57" s="71"/>
      <c r="B57"/>
    </row>
    <row r="58" spans="1:5" s="32" customFormat="1">
      <c r="A58" s="71"/>
      <c r="B58"/>
    </row>
    <row r="59" spans="1:5" s="32" customFormat="1">
      <c r="A59" s="71"/>
      <c r="B59"/>
    </row>
    <row r="60" spans="1:5">
      <c r="A60" s="71"/>
      <c r="E60" s="32"/>
    </row>
    <row r="61" spans="1:5" s="32" customFormat="1">
      <c r="A61" s="71"/>
      <c r="B61"/>
      <c r="E61"/>
    </row>
    <row r="62" spans="1:5" s="32" customFormat="1">
      <c r="A62" s="71"/>
    </row>
    <row r="63" spans="1:5" s="32" customFormat="1">
      <c r="A63" s="71"/>
    </row>
    <row r="64" spans="1:5" s="32" customFormat="1">
      <c r="A64" s="71"/>
    </row>
    <row r="65" spans="1:5" s="32" customFormat="1">
      <c r="A65" s="71"/>
    </row>
    <row r="66" spans="1:5" s="32" customFormat="1">
      <c r="A66" s="71"/>
    </row>
    <row r="67" spans="1:5" s="32" customFormat="1">
      <c r="A67" s="71"/>
    </row>
    <row r="68" spans="1:5" s="32" customFormat="1">
      <c r="A68" s="71"/>
    </row>
    <row r="69" spans="1:5" s="32" customFormat="1">
      <c r="A69" s="71"/>
    </row>
    <row r="70" spans="1:5" s="32" customFormat="1">
      <c r="A70" s="71"/>
    </row>
    <row r="71" spans="1:5" s="32" customFormat="1">
      <c r="A71" s="69"/>
    </row>
    <row r="72" spans="1:5" s="32" customFormat="1">
      <c r="A72" s="69"/>
    </row>
    <row r="73" spans="1:5" s="32" customFormat="1">
      <c r="A73" s="71"/>
    </row>
    <row r="74" spans="1:5">
      <c r="A74" s="71"/>
      <c r="B74" s="32"/>
      <c r="E74" s="32"/>
    </row>
    <row r="75" spans="1:5" s="32" customFormat="1">
      <c r="A75" s="71"/>
      <c r="E75"/>
    </row>
    <row r="76" spans="1:5">
      <c r="A76" s="71"/>
      <c r="B76" s="32"/>
      <c r="E76" s="32"/>
    </row>
    <row r="77" spans="1:5" s="32" customFormat="1">
      <c r="A77" s="71"/>
      <c r="E77"/>
    </row>
    <row r="78" spans="1:5">
      <c r="A78" s="71"/>
      <c r="B78" s="32"/>
      <c r="E78" s="32"/>
    </row>
    <row r="79" spans="1:5" s="32" customFormat="1">
      <c r="A79" s="71"/>
      <c r="E79"/>
    </row>
    <row r="80" spans="1:5" s="32" customFormat="1">
      <c r="A80" s="71"/>
    </row>
    <row r="81" spans="1:7" s="32" customFormat="1">
      <c r="A81" s="71"/>
      <c r="B81"/>
    </row>
    <row r="82" spans="1:7" s="32" customFormat="1">
      <c r="A82" s="71"/>
      <c r="B82"/>
    </row>
    <row r="83" spans="1:7" s="32" customFormat="1">
      <c r="A83" s="71"/>
    </row>
    <row r="84" spans="1:7" s="32" customFormat="1">
      <c r="A84" s="71"/>
    </row>
    <row r="85" spans="1:7" s="32" customFormat="1">
      <c r="A85" s="71"/>
    </row>
    <row r="86" spans="1:7" s="32" customFormat="1">
      <c r="A86" s="69"/>
    </row>
    <row r="87" spans="1:7" s="32" customFormat="1">
      <c r="A87" s="71"/>
    </row>
    <row r="88" spans="1:7" s="32" customFormat="1">
      <c r="A88" s="71"/>
    </row>
    <row r="89" spans="1:7" s="32" customFormat="1">
      <c r="A89" s="71"/>
    </row>
    <row r="90" spans="1:7" s="32" customFormat="1">
      <c r="A90" s="71"/>
    </row>
    <row r="91" spans="1:7" s="32" customFormat="1">
      <c r="A91" s="71"/>
    </row>
    <row r="92" spans="1:7" s="32" customFormat="1">
      <c r="A92" s="71"/>
    </row>
    <row r="93" spans="1:7" s="32" customFormat="1">
      <c r="A93" s="71"/>
      <c r="F93" s="36"/>
      <c r="G93" s="37"/>
    </row>
    <row r="94" spans="1:7" s="32" customFormat="1">
      <c r="A94" s="71"/>
      <c r="E94" s="38"/>
      <c r="F94" s="36"/>
      <c r="G94" s="37"/>
    </row>
    <row r="95" spans="1:7" s="32" customFormat="1">
      <c r="A95" s="71"/>
      <c r="E95" s="38"/>
      <c r="F95" s="36"/>
      <c r="G95" s="37"/>
    </row>
    <row r="96" spans="1:7" s="32" customFormat="1">
      <c r="A96" s="71"/>
      <c r="B96"/>
      <c r="E96" s="38"/>
      <c r="F96" s="36"/>
      <c r="G96" s="37"/>
    </row>
    <row r="97" spans="1:7" s="32" customFormat="1">
      <c r="A97" s="71"/>
      <c r="E97" s="38"/>
      <c r="F97" s="36"/>
      <c r="G97" s="37"/>
    </row>
    <row r="98" spans="1:7" s="39" customFormat="1">
      <c r="A98" s="71"/>
      <c r="B98" s="32"/>
      <c r="E98" s="38"/>
    </row>
    <row r="99" spans="1:7" s="32" customFormat="1">
      <c r="A99" s="71"/>
      <c r="E99" s="39"/>
    </row>
    <row r="100" spans="1:7" s="32" customFormat="1">
      <c r="A100" s="69"/>
    </row>
    <row r="101" spans="1:7" s="32" customFormat="1">
      <c r="A101" s="71"/>
    </row>
    <row r="102" spans="1:7" s="32" customFormat="1">
      <c r="A102" s="69"/>
    </row>
    <row r="103" spans="1:7" s="32" customFormat="1">
      <c r="A103" s="71"/>
    </row>
    <row r="104" spans="1:7" s="32" customFormat="1">
      <c r="A104" s="69"/>
    </row>
    <row r="105" spans="1:7" s="32" customFormat="1">
      <c r="A105" s="71"/>
    </row>
    <row r="106" spans="1:7" s="32" customFormat="1">
      <c r="A106" s="71"/>
    </row>
    <row r="107" spans="1:7" s="32" customFormat="1">
      <c r="A107" s="71"/>
    </row>
    <row r="108" spans="1:7" s="32" customFormat="1">
      <c r="A108" s="71"/>
    </row>
    <row r="109" spans="1:7" s="32" customFormat="1">
      <c r="A109" s="71"/>
    </row>
    <row r="110" spans="1:7" s="32" customFormat="1">
      <c r="A110" s="71"/>
      <c r="B110"/>
    </row>
    <row r="111" spans="1:7" s="39" customFormat="1">
      <c r="A111" s="71"/>
      <c r="B111" s="32"/>
      <c r="E111" s="32"/>
    </row>
    <row r="112" spans="1:7" s="12" customFormat="1">
      <c r="A112" s="71"/>
      <c r="B112"/>
      <c r="E112" s="39"/>
    </row>
    <row r="113" spans="1:5" s="32" customFormat="1">
      <c r="A113" s="71"/>
      <c r="E113" s="12"/>
    </row>
    <row r="114" spans="1:5" s="12" customFormat="1">
      <c r="A114" s="71"/>
      <c r="B114"/>
      <c r="E114" s="32"/>
    </row>
    <row r="115" spans="1:5" s="32" customFormat="1">
      <c r="A115" s="71"/>
      <c r="E115" s="12"/>
    </row>
    <row r="116" spans="1:5" s="32" customFormat="1">
      <c r="A116" s="71"/>
    </row>
    <row r="117" spans="1:5" s="32" customFormat="1">
      <c r="A117" s="71"/>
    </row>
    <row r="118" spans="1:5" s="32" customFormat="1">
      <c r="A118" s="71"/>
    </row>
    <row r="119" spans="1:5" s="32" customFormat="1">
      <c r="A119" s="71"/>
    </row>
    <row r="120" spans="1:5" s="32" customFormat="1">
      <c r="A120" s="71"/>
    </row>
    <row r="121" spans="1:5">
      <c r="A121" s="71"/>
      <c r="B121" s="32"/>
      <c r="E121" s="32"/>
    </row>
    <row r="122" spans="1:5" s="32" customFormat="1">
      <c r="A122" s="71"/>
      <c r="E122"/>
    </row>
    <row r="123" spans="1:5" s="39" customFormat="1">
      <c r="A123" s="71"/>
      <c r="B123" s="32"/>
      <c r="E123" s="32"/>
    </row>
    <row r="124" spans="1:5" s="32" customFormat="1">
      <c r="A124" s="72"/>
      <c r="E124" s="39"/>
    </row>
    <row r="125" spans="1:5" s="32" customFormat="1">
      <c r="A125" s="71"/>
    </row>
    <row r="126" spans="1:5" s="32" customFormat="1">
      <c r="A126" s="71"/>
    </row>
    <row r="127" spans="1:5" s="32" customFormat="1">
      <c r="A127" s="71"/>
    </row>
    <row r="128" spans="1:5" s="32" customFormat="1">
      <c r="A128" s="71"/>
    </row>
    <row r="129" spans="1:5" s="39" customFormat="1">
      <c r="A129" s="71"/>
      <c r="B129" s="32"/>
      <c r="E129" s="32"/>
    </row>
    <row r="130" spans="1:5" s="32" customFormat="1">
      <c r="A130" s="71"/>
      <c r="E130" s="39"/>
    </row>
    <row r="131" spans="1:5">
      <c r="A131" s="71"/>
      <c r="B131" s="32"/>
      <c r="E131" s="32"/>
    </row>
    <row r="132" spans="1:5">
      <c r="A132" s="71"/>
      <c r="B132" s="32"/>
    </row>
    <row r="133" spans="1:5">
      <c r="A133" s="71"/>
      <c r="B133" s="32"/>
    </row>
    <row r="134" spans="1:5">
      <c r="A134" s="71"/>
      <c r="B134" s="39"/>
    </row>
    <row r="135" spans="1:5">
      <c r="A135" s="71"/>
      <c r="B135" s="32"/>
    </row>
    <row r="136" spans="1:5">
      <c r="A136" s="71"/>
      <c r="B136" s="32"/>
    </row>
    <row r="137" spans="1:5">
      <c r="A137" s="72"/>
      <c r="B137" s="32"/>
    </row>
    <row r="138" spans="1:5">
      <c r="A138" s="73"/>
      <c r="B138" s="32"/>
    </row>
    <row r="139" spans="1:5">
      <c r="A139" s="71"/>
      <c r="B139" s="32"/>
    </row>
    <row r="140" spans="1:5">
      <c r="A140" s="73"/>
      <c r="B140" s="32"/>
    </row>
    <row r="141" spans="1:5">
      <c r="A141" s="71"/>
      <c r="B141" s="32"/>
    </row>
    <row r="142" spans="1:5">
      <c r="A142" s="71"/>
      <c r="B142" s="32"/>
    </row>
    <row r="143" spans="1:5">
      <c r="A143" s="71"/>
      <c r="B143" s="32"/>
    </row>
    <row r="144" spans="1:5">
      <c r="A144" s="71"/>
      <c r="B144" s="32"/>
    </row>
    <row r="145" spans="1:2">
      <c r="A145" s="71"/>
      <c r="B145" s="32"/>
    </row>
    <row r="146" spans="1:2">
      <c r="A146" s="71"/>
      <c r="B146" s="32"/>
    </row>
    <row r="147" spans="1:2">
      <c r="B147" s="39"/>
    </row>
    <row r="148" spans="1:2">
      <c r="A148" s="71"/>
      <c r="B148" s="12"/>
    </row>
    <row r="149" spans="1:2">
      <c r="A149" s="72"/>
      <c r="B149" s="32"/>
    </row>
    <row r="150" spans="1:2">
      <c r="A150" s="71"/>
      <c r="B150" s="12"/>
    </row>
    <row r="151" spans="1:2">
      <c r="A151" s="71"/>
      <c r="B151" s="32"/>
    </row>
    <row r="152" spans="1:2">
      <c r="A152" s="71"/>
      <c r="B152" s="32"/>
    </row>
    <row r="153" spans="1:2">
      <c r="A153" s="71"/>
      <c r="B153" s="32"/>
    </row>
    <row r="154" spans="1:2">
      <c r="A154" s="71"/>
      <c r="B154" s="32"/>
    </row>
    <row r="155" spans="1:2">
      <c r="A155" s="72"/>
      <c r="B155" s="32"/>
    </row>
    <row r="156" spans="1:2">
      <c r="A156" s="71"/>
      <c r="B156" s="32"/>
    </row>
    <row r="158" spans="1:2">
      <c r="B158" s="32"/>
    </row>
    <row r="159" spans="1:2">
      <c r="B159" s="39"/>
    </row>
    <row r="160" spans="1:2">
      <c r="B160" s="32"/>
    </row>
    <row r="161" spans="2:2">
      <c r="B161" s="32"/>
    </row>
    <row r="162" spans="2:2">
      <c r="B162" s="32"/>
    </row>
    <row r="163" spans="2:2">
      <c r="B163" s="32"/>
    </row>
    <row r="164" spans="2:2">
      <c r="B164" s="32"/>
    </row>
    <row r="165" spans="2:2">
      <c r="B165" s="39"/>
    </row>
    <row r="166" spans="2:2">
      <c r="B166" s="32"/>
    </row>
  </sheetData>
  <phoneticPr fontId="14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45B6-2D21-445A-AD02-77369EB2A078}">
  <dimension ref="A1:AT223"/>
  <sheetViews>
    <sheetView tabSelected="1" zoomScale="62" zoomScaleNormal="6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7" sqref="K7"/>
    </sheetView>
  </sheetViews>
  <sheetFormatPr defaultColWidth="9.140625" defaultRowHeight="15"/>
  <cols>
    <col min="1" max="1" width="10.5703125" style="2" bestFit="1" customWidth="1"/>
    <col min="2" max="2" width="17.28515625" style="1" bestFit="1" customWidth="1"/>
    <col min="3" max="3" width="27.5703125" style="1" bestFit="1" customWidth="1"/>
    <col min="4" max="4" width="24.42578125" style="1" customWidth="1"/>
    <col min="5" max="5" width="16" style="1" bestFit="1" customWidth="1"/>
    <col min="6" max="6" width="12.42578125" style="1" bestFit="1" customWidth="1"/>
    <col min="7" max="7" width="13.5703125" style="1" bestFit="1" customWidth="1"/>
    <col min="8" max="8" width="12.7109375" style="1" customWidth="1"/>
    <col min="9" max="9" width="14.5703125" style="2" customWidth="1"/>
    <col min="10" max="10" width="21.7109375" style="2" customWidth="1"/>
    <col min="11" max="11" width="26.5703125" style="2" customWidth="1"/>
    <col min="12" max="12" width="18.5703125" style="2" customWidth="1"/>
    <col min="13" max="13" width="12.5703125" style="1" bestFit="1" customWidth="1"/>
    <col min="14" max="14" width="15.7109375" style="22" customWidth="1"/>
    <col min="15" max="15" width="44.5703125" style="22" customWidth="1"/>
    <col min="16" max="16" width="20.28515625" style="22" customWidth="1"/>
    <col min="17" max="17" width="13.7109375" style="49" customWidth="1"/>
    <col min="18" max="18" width="13.140625" style="1" customWidth="1"/>
    <col min="19" max="19" width="13.140625" style="45" customWidth="1"/>
    <col min="20" max="20" width="9.42578125" style="2" customWidth="1"/>
    <col min="21" max="21" width="10" style="2" customWidth="1"/>
    <col min="22" max="22" width="9.7109375" style="2" customWidth="1"/>
    <col min="23" max="23" width="12" style="2" customWidth="1"/>
    <col min="24" max="24" width="11.7109375" style="1" customWidth="1"/>
    <col min="25" max="25" width="10.140625" style="2" customWidth="1"/>
    <col min="26" max="26" width="31.7109375" style="2" customWidth="1"/>
    <col min="27" max="27" width="13.7109375" style="2" customWidth="1"/>
    <col min="28" max="28" width="12.5703125" style="2" customWidth="1"/>
    <col min="29" max="29" width="20" style="2" customWidth="1"/>
    <col min="30" max="30" width="13" style="2" customWidth="1"/>
    <col min="31" max="31" width="14" style="2" customWidth="1"/>
    <col min="32" max="34" width="13" style="2" customWidth="1"/>
    <col min="35" max="35" width="24.28515625" customWidth="1"/>
    <col min="36" max="36" width="25" customWidth="1"/>
    <col min="37" max="37" width="14.85546875" style="12" customWidth="1"/>
    <col min="38" max="38" width="14.140625" customWidth="1"/>
    <col min="39" max="39" width="12.28515625" customWidth="1"/>
    <col min="40" max="40" width="16.42578125" customWidth="1"/>
    <col min="41" max="41" width="13" customWidth="1"/>
    <col min="42" max="42" width="15.85546875" customWidth="1"/>
    <col min="43" max="43" width="18.85546875" customWidth="1"/>
  </cols>
  <sheetData>
    <row r="1" spans="1:46" s="31" customFormat="1" ht="76.5" customHeight="1">
      <c r="A1" s="53" t="s">
        <v>33</v>
      </c>
      <c r="B1" s="53" t="s">
        <v>35</v>
      </c>
      <c r="C1" s="53" t="s">
        <v>37</v>
      </c>
      <c r="D1" s="53" t="s">
        <v>39</v>
      </c>
      <c r="E1" s="53" t="s">
        <v>41</v>
      </c>
      <c r="F1" s="53" t="s">
        <v>43</v>
      </c>
      <c r="G1" s="53" t="s">
        <v>45</v>
      </c>
      <c r="H1" s="53" t="s">
        <v>47</v>
      </c>
      <c r="I1" s="53" t="s">
        <v>49</v>
      </c>
      <c r="J1" s="53" t="s">
        <v>51</v>
      </c>
      <c r="K1" s="53" t="s">
        <v>53</v>
      </c>
      <c r="L1" s="53" t="s">
        <v>55</v>
      </c>
      <c r="M1" s="53" t="s">
        <v>57</v>
      </c>
      <c r="N1" s="53" t="s">
        <v>59</v>
      </c>
      <c r="O1" s="53" t="s">
        <v>61</v>
      </c>
      <c r="P1" s="53" t="s">
        <v>63</v>
      </c>
      <c r="Q1" s="54" t="s">
        <v>116</v>
      </c>
      <c r="R1" s="55" t="s">
        <v>117</v>
      </c>
      <c r="S1" s="56" t="s">
        <v>69</v>
      </c>
      <c r="T1" s="103" t="s">
        <v>118</v>
      </c>
      <c r="U1" s="103" t="s">
        <v>119</v>
      </c>
      <c r="V1" s="103" t="s">
        <v>120</v>
      </c>
      <c r="W1" s="103" t="s">
        <v>121</v>
      </c>
      <c r="X1" s="55" t="s">
        <v>71</v>
      </c>
      <c r="Y1" s="53" t="s">
        <v>73</v>
      </c>
      <c r="Z1" s="53" t="s">
        <v>75</v>
      </c>
      <c r="AA1" s="53" t="s">
        <v>77</v>
      </c>
      <c r="AB1" s="53" t="s">
        <v>79</v>
      </c>
      <c r="AC1" s="53" t="s">
        <v>81</v>
      </c>
      <c r="AD1" s="53" t="s">
        <v>83</v>
      </c>
      <c r="AE1" s="53" t="s">
        <v>85</v>
      </c>
      <c r="AF1" s="53" t="s">
        <v>87</v>
      </c>
      <c r="AG1" s="53" t="s">
        <v>89</v>
      </c>
      <c r="AH1" s="53" t="s">
        <v>91</v>
      </c>
      <c r="AI1" s="53" t="s">
        <v>93</v>
      </c>
      <c r="AJ1" s="102" t="s">
        <v>95</v>
      </c>
      <c r="AK1" s="81" t="s">
        <v>97</v>
      </c>
      <c r="AL1" s="53" t="s">
        <v>99</v>
      </c>
      <c r="AM1" s="53" t="s">
        <v>101</v>
      </c>
      <c r="AN1" s="53" t="s">
        <v>103</v>
      </c>
      <c r="AO1" s="53" t="s">
        <v>105</v>
      </c>
      <c r="AP1" s="53" t="s">
        <v>107</v>
      </c>
      <c r="AQ1" s="53" t="s">
        <v>122</v>
      </c>
      <c r="AR1" s="53" t="s">
        <v>111</v>
      </c>
    </row>
    <row r="2" spans="1:46" s="9" customFormat="1" ht="60" customHeight="1">
      <c r="A2" s="5">
        <v>5</v>
      </c>
      <c r="B2" s="4" t="s">
        <v>123</v>
      </c>
      <c r="C2" s="11" t="s">
        <v>124</v>
      </c>
      <c r="D2" s="11"/>
      <c r="E2" s="4" t="s">
        <v>125</v>
      </c>
      <c r="F2" s="4" t="s">
        <v>126</v>
      </c>
      <c r="G2" s="11">
        <v>2020</v>
      </c>
      <c r="H2" s="5"/>
      <c r="I2" s="4"/>
      <c r="J2" s="4"/>
      <c r="K2" s="4"/>
      <c r="L2" s="5"/>
      <c r="M2" s="5" t="s">
        <v>127</v>
      </c>
      <c r="N2" s="5"/>
      <c r="O2" s="5"/>
      <c r="P2" s="5"/>
      <c r="Q2" s="48"/>
      <c r="R2" s="48"/>
      <c r="S2" s="95" t="s">
        <v>127</v>
      </c>
      <c r="T2" s="5"/>
      <c r="U2" s="5"/>
      <c r="V2" s="5"/>
      <c r="W2" s="5"/>
      <c r="X2" s="96" t="s">
        <v>127</v>
      </c>
      <c r="Y2" s="4" t="s">
        <v>127</v>
      </c>
      <c r="Z2" s="4" t="s">
        <v>127</v>
      </c>
      <c r="AA2" s="4"/>
      <c r="AB2" s="25"/>
      <c r="AC2" s="4" t="str">
        <f t="shared" ref="AC2:AC33" si="0">IF(AB2="", "", IF(OR(ISNUMBER(SEARCH("MAE", AB2)), ISNUMBER(SEARCH("MAE_multi", AB2)), ISNUMBER(SEARCH("MAPE", AB2)), ISNUMBER(SEARCH("bias", AB2)), ISNUMBER(SEARCH("bias_multi", AB2))), "Y", "N"))</f>
        <v/>
      </c>
      <c r="AD2" s="25"/>
      <c r="AE2" s="25"/>
      <c r="AF2" s="25"/>
      <c r="AG2" s="25"/>
      <c r="AH2" s="25"/>
      <c r="AI2" s="10" t="s">
        <v>128</v>
      </c>
      <c r="AJ2" s="42" t="s">
        <v>129</v>
      </c>
      <c r="AK2" s="97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" s="5"/>
      <c r="AR2" s="5" t="str">
        <f t="shared" ref="AR2:AR65" si="1">IF(OR(ISBLANK(AL2), AL2=""), "", SUM(AL2:AP2))</f>
        <v/>
      </c>
    </row>
    <row r="3" spans="1:46" s="9" customFormat="1" ht="60" customHeight="1">
      <c r="A3" s="5">
        <v>7</v>
      </c>
      <c r="B3" s="4" t="s">
        <v>130</v>
      </c>
      <c r="C3" s="4" t="s">
        <v>131</v>
      </c>
      <c r="D3" s="4"/>
      <c r="E3" s="4" t="s">
        <v>132</v>
      </c>
      <c r="F3" s="4" t="s">
        <v>126</v>
      </c>
      <c r="G3" s="4">
        <v>2021</v>
      </c>
      <c r="H3" s="5"/>
      <c r="I3" s="4"/>
      <c r="J3" s="4"/>
      <c r="K3" s="4"/>
      <c r="L3" s="5"/>
      <c r="M3" s="5" t="s">
        <v>127</v>
      </c>
      <c r="N3" s="5"/>
      <c r="O3" s="5"/>
      <c r="P3" s="5"/>
      <c r="Q3" s="48"/>
      <c r="R3" s="48"/>
      <c r="S3" s="95" t="s">
        <v>127</v>
      </c>
      <c r="T3" s="5"/>
      <c r="U3" s="5"/>
      <c r="V3" s="5"/>
      <c r="W3" s="5"/>
      <c r="X3" s="96" t="s">
        <v>127</v>
      </c>
      <c r="Y3" s="4" t="s">
        <v>127</v>
      </c>
      <c r="Z3" s="4" t="s">
        <v>127</v>
      </c>
      <c r="AA3" s="4"/>
      <c r="AB3" s="4"/>
      <c r="AC3" s="4" t="str">
        <f t="shared" si="0"/>
        <v/>
      </c>
      <c r="AD3" s="4"/>
      <c r="AE3" s="4"/>
      <c r="AF3" s="4"/>
      <c r="AG3" s="4"/>
      <c r="AH3" s="4"/>
      <c r="AI3" s="10" t="s">
        <v>133</v>
      </c>
      <c r="AJ3" s="42" t="s">
        <v>134</v>
      </c>
      <c r="AK3" s="97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" s="5"/>
      <c r="AR3" s="5" t="str">
        <f t="shared" si="1"/>
        <v/>
      </c>
    </row>
    <row r="4" spans="1:46" s="12" customFormat="1" ht="60" customHeight="1">
      <c r="A4" s="5">
        <v>15</v>
      </c>
      <c r="B4" s="4" t="s">
        <v>135</v>
      </c>
      <c r="C4" s="11" t="s">
        <v>136</v>
      </c>
      <c r="D4" s="11"/>
      <c r="E4" s="4" t="s">
        <v>132</v>
      </c>
      <c r="F4" s="4" t="s">
        <v>126</v>
      </c>
      <c r="G4" s="11">
        <v>2020</v>
      </c>
      <c r="H4" s="5"/>
      <c r="I4" s="4" t="s">
        <v>137</v>
      </c>
      <c r="J4" s="4" t="s">
        <v>138</v>
      </c>
      <c r="K4" s="4" t="s">
        <v>139</v>
      </c>
      <c r="L4" s="5"/>
      <c r="M4" s="5" t="s">
        <v>127</v>
      </c>
      <c r="N4" s="5"/>
      <c r="O4" s="5"/>
      <c r="P4" s="5"/>
      <c r="Q4" s="48"/>
      <c r="R4" s="48"/>
      <c r="S4" s="95" t="s">
        <v>127</v>
      </c>
      <c r="T4" s="5"/>
      <c r="U4" s="5"/>
      <c r="V4" s="5"/>
      <c r="W4" s="5"/>
      <c r="X4" s="96" t="s">
        <v>127</v>
      </c>
      <c r="Y4" s="4" t="s">
        <v>127</v>
      </c>
      <c r="Z4" s="4" t="s">
        <v>127</v>
      </c>
      <c r="AA4" s="4"/>
      <c r="AB4" s="4"/>
      <c r="AC4" s="4" t="str">
        <f t="shared" si="0"/>
        <v/>
      </c>
      <c r="AD4" s="4"/>
      <c r="AE4" s="4"/>
      <c r="AF4" s="4"/>
      <c r="AG4" s="4"/>
      <c r="AH4" s="4"/>
      <c r="AI4" s="10" t="s">
        <v>140</v>
      </c>
      <c r="AJ4" s="42" t="s">
        <v>141</v>
      </c>
      <c r="AK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" s="5"/>
      <c r="AR4" s="5" t="str">
        <f t="shared" si="1"/>
        <v/>
      </c>
    </row>
    <row r="5" spans="1:46" s="12" customFormat="1" ht="60" customHeight="1">
      <c r="A5" s="5">
        <v>17</v>
      </c>
      <c r="B5" s="4" t="s">
        <v>142</v>
      </c>
      <c r="C5" s="11" t="s">
        <v>143</v>
      </c>
      <c r="D5" s="11"/>
      <c r="E5" s="4" t="s">
        <v>144</v>
      </c>
      <c r="F5" s="4" t="s">
        <v>145</v>
      </c>
      <c r="G5" s="11">
        <v>2019</v>
      </c>
      <c r="H5" s="5"/>
      <c r="I5" s="4"/>
      <c r="J5" s="4"/>
      <c r="K5" s="4"/>
      <c r="L5" s="5"/>
      <c r="M5" s="5" t="s">
        <v>127</v>
      </c>
      <c r="N5" s="5"/>
      <c r="O5" s="5"/>
      <c r="P5" s="5"/>
      <c r="Q5" s="48"/>
      <c r="R5" s="48"/>
      <c r="S5" s="95" t="s">
        <v>127</v>
      </c>
      <c r="T5" s="5"/>
      <c r="U5" s="5"/>
      <c r="V5" s="5"/>
      <c r="W5" s="5"/>
      <c r="X5" s="96" t="s">
        <v>127</v>
      </c>
      <c r="Y5" s="4" t="s">
        <v>127</v>
      </c>
      <c r="Z5" s="4" t="s">
        <v>127</v>
      </c>
      <c r="AA5" s="4"/>
      <c r="AB5" s="4"/>
      <c r="AC5" s="4" t="str">
        <f t="shared" si="0"/>
        <v/>
      </c>
      <c r="AD5" s="4"/>
      <c r="AE5" s="4"/>
      <c r="AF5" s="4"/>
      <c r="AG5" s="4"/>
      <c r="AH5" s="4"/>
      <c r="AI5" s="10" t="s">
        <v>146</v>
      </c>
      <c r="AJ5" s="42" t="s">
        <v>141</v>
      </c>
      <c r="AK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" s="5"/>
      <c r="AR5" s="5" t="str">
        <f t="shared" si="1"/>
        <v/>
      </c>
    </row>
    <row r="6" spans="1:46" s="6" customFormat="1" ht="60" customHeight="1">
      <c r="A6" s="5">
        <v>18</v>
      </c>
      <c r="B6" s="4" t="s">
        <v>147</v>
      </c>
      <c r="C6" s="4" t="s">
        <v>148</v>
      </c>
      <c r="D6" s="4"/>
      <c r="E6" s="4" t="s">
        <v>149</v>
      </c>
      <c r="F6" s="4" t="s">
        <v>150</v>
      </c>
      <c r="G6" s="4">
        <v>2016</v>
      </c>
      <c r="H6" s="5"/>
      <c r="I6" s="4"/>
      <c r="J6" s="4"/>
      <c r="K6" s="4"/>
      <c r="L6" s="5"/>
      <c r="M6" s="5" t="s">
        <v>127</v>
      </c>
      <c r="N6" s="5"/>
      <c r="O6" s="5"/>
      <c r="P6" s="5"/>
      <c r="Q6" s="48"/>
      <c r="R6" s="48"/>
      <c r="S6" s="58" t="s">
        <v>127</v>
      </c>
      <c r="T6" s="5"/>
      <c r="U6" s="5"/>
      <c r="V6" s="5"/>
      <c r="W6" s="5"/>
      <c r="X6" s="59" t="s">
        <v>127</v>
      </c>
      <c r="Y6" s="4" t="s">
        <v>127</v>
      </c>
      <c r="Z6" s="4" t="s">
        <v>127</v>
      </c>
      <c r="AA6" s="4"/>
      <c r="AB6" s="4"/>
      <c r="AC6" s="4" t="str">
        <f t="shared" si="0"/>
        <v/>
      </c>
      <c r="AD6" s="4"/>
      <c r="AE6" s="4"/>
      <c r="AF6" s="4"/>
      <c r="AG6" s="4"/>
      <c r="AH6" s="4"/>
      <c r="AI6" s="10" t="s">
        <v>151</v>
      </c>
      <c r="AJ6" s="42" t="s">
        <v>152</v>
      </c>
      <c r="AK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" s="5"/>
      <c r="AR6" s="5" t="str">
        <f t="shared" si="1"/>
        <v/>
      </c>
    </row>
    <row r="7" spans="1:46" s="8" customFormat="1" ht="60" customHeight="1">
      <c r="A7" s="5">
        <v>19</v>
      </c>
      <c r="B7" s="4" t="s">
        <v>147</v>
      </c>
      <c r="C7" s="4" t="s">
        <v>148</v>
      </c>
      <c r="D7" s="4"/>
      <c r="E7" s="4" t="s">
        <v>125</v>
      </c>
      <c r="F7" s="4" t="s">
        <v>126</v>
      </c>
      <c r="G7" s="4">
        <v>2017</v>
      </c>
      <c r="H7" s="5"/>
      <c r="I7" s="4"/>
      <c r="J7" s="4"/>
      <c r="K7" s="4"/>
      <c r="L7" s="5"/>
      <c r="M7" s="5" t="s">
        <v>127</v>
      </c>
      <c r="N7" s="5"/>
      <c r="O7" s="5"/>
      <c r="P7" s="5"/>
      <c r="Q7" s="48"/>
      <c r="R7" s="48"/>
      <c r="S7" s="95" t="s">
        <v>127</v>
      </c>
      <c r="T7" s="5"/>
      <c r="U7" s="5"/>
      <c r="V7" s="5"/>
      <c r="W7" s="5"/>
      <c r="X7" s="96" t="s">
        <v>127</v>
      </c>
      <c r="Y7" s="4" t="s">
        <v>127</v>
      </c>
      <c r="Z7" s="4" t="s">
        <v>127</v>
      </c>
      <c r="AA7" s="4"/>
      <c r="AB7" s="4"/>
      <c r="AC7" s="4" t="str">
        <f t="shared" si="0"/>
        <v/>
      </c>
      <c r="AD7" s="4"/>
      <c r="AE7" s="4"/>
      <c r="AF7" s="4"/>
      <c r="AG7" s="4"/>
      <c r="AH7" s="4"/>
      <c r="AI7" s="10" t="s">
        <v>153</v>
      </c>
      <c r="AJ7" s="42" t="s">
        <v>152</v>
      </c>
      <c r="AK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" s="5"/>
      <c r="AR7" s="5" t="str">
        <f t="shared" si="1"/>
        <v/>
      </c>
      <c r="AT7" s="12"/>
    </row>
    <row r="8" spans="1:46" s="6" customFormat="1" ht="60" customHeight="1">
      <c r="A8" s="5">
        <v>20</v>
      </c>
      <c r="B8" s="4" t="s">
        <v>147</v>
      </c>
      <c r="C8" s="4" t="s">
        <v>148</v>
      </c>
      <c r="D8" s="4"/>
      <c r="E8" s="4" t="s">
        <v>154</v>
      </c>
      <c r="F8" s="4" t="s">
        <v>150</v>
      </c>
      <c r="G8" s="4">
        <v>2019</v>
      </c>
      <c r="H8" s="5"/>
      <c r="I8" s="4"/>
      <c r="J8" s="4"/>
      <c r="K8" s="4"/>
      <c r="L8" s="5"/>
      <c r="M8" s="5" t="s">
        <v>127</v>
      </c>
      <c r="N8" s="5"/>
      <c r="O8" s="5"/>
      <c r="P8" s="5"/>
      <c r="Q8" s="48"/>
      <c r="R8" s="48"/>
      <c r="S8" s="58" t="s">
        <v>127</v>
      </c>
      <c r="T8" s="5"/>
      <c r="U8" s="5"/>
      <c r="V8" s="5"/>
      <c r="W8" s="5"/>
      <c r="X8" s="59" t="s">
        <v>127</v>
      </c>
      <c r="Y8" s="4" t="s">
        <v>127</v>
      </c>
      <c r="Z8" s="4" t="s">
        <v>127</v>
      </c>
      <c r="AA8" s="4"/>
      <c r="AB8" s="4"/>
      <c r="AC8" s="4" t="str">
        <f t="shared" si="0"/>
        <v/>
      </c>
      <c r="AD8" s="4"/>
      <c r="AE8" s="4"/>
      <c r="AF8" s="4"/>
      <c r="AG8" s="4"/>
      <c r="AH8" s="4"/>
      <c r="AI8" s="20" t="s">
        <v>155</v>
      </c>
      <c r="AJ8" s="42" t="s">
        <v>152</v>
      </c>
      <c r="AK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" s="5"/>
      <c r="AR8" s="5" t="str">
        <f t="shared" si="1"/>
        <v/>
      </c>
    </row>
    <row r="9" spans="1:46" s="12" customFormat="1" ht="60" customHeight="1">
      <c r="A9" s="5">
        <v>28</v>
      </c>
      <c r="B9" s="4" t="s">
        <v>156</v>
      </c>
      <c r="C9" s="4" t="s">
        <v>157</v>
      </c>
      <c r="D9" s="4"/>
      <c r="E9" s="4" t="s">
        <v>149</v>
      </c>
      <c r="F9" s="4" t="s">
        <v>150</v>
      </c>
      <c r="G9" s="4">
        <v>2015</v>
      </c>
      <c r="H9" s="5"/>
      <c r="I9" s="4"/>
      <c r="J9" s="4"/>
      <c r="K9" s="4"/>
      <c r="L9" s="5"/>
      <c r="M9" s="5" t="s">
        <v>127</v>
      </c>
      <c r="N9" s="5"/>
      <c r="O9" s="5"/>
      <c r="P9" s="5"/>
      <c r="Q9" s="48"/>
      <c r="R9" s="48"/>
      <c r="S9" s="58" t="s">
        <v>127</v>
      </c>
      <c r="T9" s="5"/>
      <c r="U9" s="5"/>
      <c r="V9" s="5"/>
      <c r="W9" s="5"/>
      <c r="X9" s="59" t="s">
        <v>127</v>
      </c>
      <c r="Y9" s="4" t="s">
        <v>127</v>
      </c>
      <c r="Z9" s="4" t="s">
        <v>127</v>
      </c>
      <c r="AA9" s="4"/>
      <c r="AB9" s="4"/>
      <c r="AC9" s="4" t="str">
        <f t="shared" si="0"/>
        <v/>
      </c>
      <c r="AD9" s="4"/>
      <c r="AE9" s="4"/>
      <c r="AF9" s="4"/>
      <c r="AG9" s="4"/>
      <c r="AH9" s="4"/>
      <c r="AI9" s="10" t="s">
        <v>158</v>
      </c>
      <c r="AJ9" s="42" t="s">
        <v>129</v>
      </c>
      <c r="AK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" s="5"/>
      <c r="AR9" s="5" t="str">
        <f t="shared" si="1"/>
        <v/>
      </c>
    </row>
    <row r="10" spans="1:46" s="12" customFormat="1" ht="60" customHeight="1">
      <c r="A10" s="5">
        <v>30</v>
      </c>
      <c r="B10" s="4" t="s">
        <v>159</v>
      </c>
      <c r="C10" s="4" t="s">
        <v>157</v>
      </c>
      <c r="D10" s="4"/>
      <c r="E10" s="4" t="s">
        <v>160</v>
      </c>
      <c r="F10" s="4" t="s">
        <v>126</v>
      </c>
      <c r="G10" s="4">
        <v>2023</v>
      </c>
      <c r="H10" s="5"/>
      <c r="I10" s="4"/>
      <c r="J10" s="4"/>
      <c r="K10" s="4"/>
      <c r="L10" s="5"/>
      <c r="M10" s="5" t="s">
        <v>127</v>
      </c>
      <c r="N10" s="5"/>
      <c r="O10" s="5"/>
      <c r="P10" s="5"/>
      <c r="Q10" s="48"/>
      <c r="R10" s="48"/>
      <c r="S10" s="58" t="s">
        <v>127</v>
      </c>
      <c r="T10" s="5"/>
      <c r="U10" s="5"/>
      <c r="V10" s="5"/>
      <c r="W10" s="5"/>
      <c r="X10" s="59" t="s">
        <v>127</v>
      </c>
      <c r="Y10" s="4" t="s">
        <v>127</v>
      </c>
      <c r="Z10" s="4" t="s">
        <v>127</v>
      </c>
      <c r="AA10" s="4"/>
      <c r="AB10" s="4"/>
      <c r="AC10" s="4" t="str">
        <f t="shared" si="0"/>
        <v/>
      </c>
      <c r="AD10" s="4"/>
      <c r="AE10" s="4"/>
      <c r="AF10" s="4"/>
      <c r="AG10" s="4"/>
      <c r="AH10" s="4"/>
      <c r="AI10" s="20" t="s">
        <v>161</v>
      </c>
      <c r="AJ10" s="42" t="s">
        <v>141</v>
      </c>
      <c r="AK1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0" s="5"/>
      <c r="AR10" s="5" t="str">
        <f t="shared" si="1"/>
        <v/>
      </c>
    </row>
    <row r="11" spans="1:46" s="12" customFormat="1" ht="60" customHeight="1">
      <c r="A11" s="5">
        <v>33</v>
      </c>
      <c r="B11" s="4" t="s">
        <v>162</v>
      </c>
      <c r="C11" s="4" t="s">
        <v>163</v>
      </c>
      <c r="D11" s="4"/>
      <c r="E11" s="4" t="s">
        <v>125</v>
      </c>
      <c r="F11" s="4" t="s">
        <v>126</v>
      </c>
      <c r="G11" s="4">
        <v>2021</v>
      </c>
      <c r="H11" s="5"/>
      <c r="I11" s="4"/>
      <c r="J11" s="4"/>
      <c r="K11" s="4"/>
      <c r="L11" s="5"/>
      <c r="M11" s="5" t="s">
        <v>127</v>
      </c>
      <c r="N11" s="5"/>
      <c r="O11" s="5"/>
      <c r="P11" s="5"/>
      <c r="Q11" s="48"/>
      <c r="R11" s="48"/>
      <c r="S11" s="95" t="s">
        <v>127</v>
      </c>
      <c r="T11" s="5"/>
      <c r="U11" s="5"/>
      <c r="V11" s="5"/>
      <c r="W11" s="5"/>
      <c r="X11" s="96" t="s">
        <v>127</v>
      </c>
      <c r="Y11" s="4" t="s">
        <v>127</v>
      </c>
      <c r="Z11" s="4" t="s">
        <v>127</v>
      </c>
      <c r="AA11" s="4"/>
      <c r="AB11" s="4"/>
      <c r="AC11" s="4" t="str">
        <f t="shared" si="0"/>
        <v/>
      </c>
      <c r="AD11" s="4"/>
      <c r="AE11" s="4"/>
      <c r="AF11" s="4"/>
      <c r="AG11" s="4"/>
      <c r="AH11" s="4"/>
      <c r="AI11" s="20" t="s">
        <v>164</v>
      </c>
      <c r="AJ11" s="42" t="s">
        <v>165</v>
      </c>
      <c r="AK11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1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1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1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1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1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1" s="5"/>
      <c r="AR11" s="5" t="str">
        <f t="shared" si="1"/>
        <v/>
      </c>
    </row>
    <row r="12" spans="1:46" s="12" customFormat="1" ht="60" customHeight="1">
      <c r="A12" s="5">
        <v>34</v>
      </c>
      <c r="B12" s="4" t="s">
        <v>166</v>
      </c>
      <c r="C12" s="4" t="s">
        <v>167</v>
      </c>
      <c r="D12" s="4"/>
      <c r="E12" s="4" t="s">
        <v>168</v>
      </c>
      <c r="F12" s="4" t="s">
        <v>150</v>
      </c>
      <c r="G12" s="4">
        <v>2020</v>
      </c>
      <c r="H12" s="5"/>
      <c r="I12" s="4"/>
      <c r="J12" s="4"/>
      <c r="K12" s="4"/>
      <c r="L12" s="5"/>
      <c r="M12" s="5" t="s">
        <v>127</v>
      </c>
      <c r="N12" s="5"/>
      <c r="O12" s="5"/>
      <c r="P12" s="5"/>
      <c r="Q12" s="48"/>
      <c r="R12" s="48"/>
      <c r="S12" s="58" t="s">
        <v>127</v>
      </c>
      <c r="T12" s="5"/>
      <c r="U12" s="5"/>
      <c r="V12" s="5"/>
      <c r="W12" s="5"/>
      <c r="X12" s="59" t="s">
        <v>127</v>
      </c>
      <c r="Y12" s="4" t="s">
        <v>127</v>
      </c>
      <c r="Z12" s="4" t="s">
        <v>127</v>
      </c>
      <c r="AA12" s="4"/>
      <c r="AB12" s="4"/>
      <c r="AC12" s="4" t="str">
        <f t="shared" si="0"/>
        <v/>
      </c>
      <c r="AD12" s="4"/>
      <c r="AE12" s="4"/>
      <c r="AF12" s="4"/>
      <c r="AG12" s="4"/>
      <c r="AH12" s="4"/>
      <c r="AI12" s="10" t="s">
        <v>169</v>
      </c>
      <c r="AJ12" s="42" t="s">
        <v>170</v>
      </c>
      <c r="AK12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2" s="5"/>
      <c r="AR12" s="5" t="str">
        <f t="shared" si="1"/>
        <v/>
      </c>
    </row>
    <row r="13" spans="1:46" s="12" customFormat="1" ht="60" customHeight="1">
      <c r="A13" s="5">
        <v>35</v>
      </c>
      <c r="B13" s="4" t="s">
        <v>171</v>
      </c>
      <c r="C13" s="4" t="s">
        <v>172</v>
      </c>
      <c r="D13" s="4"/>
      <c r="E13" s="4" t="s">
        <v>125</v>
      </c>
      <c r="F13" s="4" t="s">
        <v>126</v>
      </c>
      <c r="G13" s="4">
        <v>2023</v>
      </c>
      <c r="H13" s="5"/>
      <c r="I13" s="4"/>
      <c r="J13" s="4"/>
      <c r="K13" s="4"/>
      <c r="L13" s="5"/>
      <c r="M13" s="5" t="s">
        <v>127</v>
      </c>
      <c r="N13" s="5"/>
      <c r="O13" s="5"/>
      <c r="P13" s="5"/>
      <c r="Q13" s="48"/>
      <c r="R13" s="48"/>
      <c r="S13" s="95" t="s">
        <v>127</v>
      </c>
      <c r="T13" s="5"/>
      <c r="U13" s="5"/>
      <c r="V13" s="5"/>
      <c r="W13" s="5"/>
      <c r="X13" s="96" t="s">
        <v>127</v>
      </c>
      <c r="Y13" s="4" t="s">
        <v>127</v>
      </c>
      <c r="Z13" s="4" t="s">
        <v>127</v>
      </c>
      <c r="AA13" s="4"/>
      <c r="AB13" s="4"/>
      <c r="AC13" s="4" t="str">
        <f t="shared" si="0"/>
        <v/>
      </c>
      <c r="AD13" s="4"/>
      <c r="AE13" s="4"/>
      <c r="AF13" s="4"/>
      <c r="AG13" s="4"/>
      <c r="AH13" s="4"/>
      <c r="AI13" s="10" t="s">
        <v>173</v>
      </c>
      <c r="AJ13" s="42" t="s">
        <v>174</v>
      </c>
      <c r="AK13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3" s="5"/>
      <c r="AR13" s="5" t="str">
        <f t="shared" si="1"/>
        <v/>
      </c>
    </row>
    <row r="14" spans="1:46" s="12" customFormat="1" ht="60" customHeight="1">
      <c r="A14" s="5">
        <v>36</v>
      </c>
      <c r="B14" s="4" t="s">
        <v>175</v>
      </c>
      <c r="C14" s="4" t="s">
        <v>172</v>
      </c>
      <c r="D14" s="4"/>
      <c r="E14" s="4" t="s">
        <v>176</v>
      </c>
      <c r="F14" s="4" t="s">
        <v>145</v>
      </c>
      <c r="G14" s="4">
        <v>2021</v>
      </c>
      <c r="H14" s="5"/>
      <c r="I14" s="4"/>
      <c r="J14" s="4"/>
      <c r="K14" s="4"/>
      <c r="L14" s="5"/>
      <c r="M14" s="5" t="s">
        <v>127</v>
      </c>
      <c r="N14" s="5"/>
      <c r="O14" s="5"/>
      <c r="P14" s="5"/>
      <c r="Q14" s="48"/>
      <c r="R14" s="48"/>
      <c r="S14" s="58" t="s">
        <v>127</v>
      </c>
      <c r="T14" s="5"/>
      <c r="U14" s="5"/>
      <c r="V14" s="5"/>
      <c r="W14" s="5"/>
      <c r="X14" s="59" t="s">
        <v>127</v>
      </c>
      <c r="Y14" s="4" t="s">
        <v>127</v>
      </c>
      <c r="Z14" s="4" t="s">
        <v>127</v>
      </c>
      <c r="AA14" s="4"/>
      <c r="AB14" s="4"/>
      <c r="AC14" s="4" t="str">
        <f t="shared" si="0"/>
        <v/>
      </c>
      <c r="AD14" s="4"/>
      <c r="AE14" s="4"/>
      <c r="AF14" s="4"/>
      <c r="AG14" s="4"/>
      <c r="AH14" s="4"/>
      <c r="AI14" s="10" t="s">
        <v>177</v>
      </c>
      <c r="AJ14" s="42" t="s">
        <v>178</v>
      </c>
      <c r="AK1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4" s="5"/>
      <c r="AR14" s="5" t="str">
        <f t="shared" si="1"/>
        <v/>
      </c>
    </row>
    <row r="15" spans="1:46" s="12" customFormat="1" ht="60" customHeight="1">
      <c r="A15" s="5">
        <v>38</v>
      </c>
      <c r="B15" s="4" t="s">
        <v>179</v>
      </c>
      <c r="C15" s="4" t="s">
        <v>180</v>
      </c>
      <c r="D15" s="4"/>
      <c r="E15" s="4" t="s">
        <v>181</v>
      </c>
      <c r="F15" s="4" t="s">
        <v>150</v>
      </c>
      <c r="G15" s="4">
        <v>2020</v>
      </c>
      <c r="H15" s="5"/>
      <c r="I15" s="4"/>
      <c r="J15" s="4"/>
      <c r="K15" s="4"/>
      <c r="L15" s="5"/>
      <c r="M15" s="5" t="s">
        <v>127</v>
      </c>
      <c r="N15" s="5"/>
      <c r="O15" s="5"/>
      <c r="P15" s="5"/>
      <c r="Q15" s="48"/>
      <c r="R15" s="48"/>
      <c r="S15" s="58" t="s">
        <v>127</v>
      </c>
      <c r="T15" s="5"/>
      <c r="U15" s="5"/>
      <c r="V15" s="5"/>
      <c r="W15" s="5"/>
      <c r="X15" s="59" t="s">
        <v>127</v>
      </c>
      <c r="Y15" s="4" t="s">
        <v>127</v>
      </c>
      <c r="Z15" s="4" t="s">
        <v>127</v>
      </c>
      <c r="AA15" s="4"/>
      <c r="AB15" s="4"/>
      <c r="AC15" s="4" t="str">
        <f t="shared" si="0"/>
        <v/>
      </c>
      <c r="AD15" s="4"/>
      <c r="AE15" s="4"/>
      <c r="AF15" s="4"/>
      <c r="AG15" s="4"/>
      <c r="AH15" s="4"/>
      <c r="AI15" s="10" t="s">
        <v>182</v>
      </c>
      <c r="AJ15" s="42" t="s">
        <v>170</v>
      </c>
      <c r="AK1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5" s="5"/>
      <c r="AR15" s="5" t="str">
        <f t="shared" si="1"/>
        <v/>
      </c>
    </row>
    <row r="16" spans="1:46" s="6" customFormat="1" ht="60" customHeight="1">
      <c r="A16" s="5">
        <v>42</v>
      </c>
      <c r="B16" s="4" t="s">
        <v>183</v>
      </c>
      <c r="C16" s="4" t="s">
        <v>184</v>
      </c>
      <c r="D16" s="4"/>
      <c r="E16" s="4" t="s">
        <v>185</v>
      </c>
      <c r="F16" s="4" t="s">
        <v>150</v>
      </c>
      <c r="G16" s="4">
        <v>2020</v>
      </c>
      <c r="H16" s="5"/>
      <c r="I16" s="4"/>
      <c r="J16" s="4"/>
      <c r="K16" s="4"/>
      <c r="L16" s="5"/>
      <c r="M16" s="5" t="s">
        <v>127</v>
      </c>
      <c r="N16" s="5"/>
      <c r="O16" s="5"/>
      <c r="P16" s="5"/>
      <c r="Q16" s="48"/>
      <c r="R16" s="48"/>
      <c r="S16" s="58" t="s">
        <v>127</v>
      </c>
      <c r="T16" s="5"/>
      <c r="U16" s="5"/>
      <c r="V16" s="5"/>
      <c r="W16" s="5"/>
      <c r="X16" s="59" t="s">
        <v>127</v>
      </c>
      <c r="Y16" s="4" t="s">
        <v>127</v>
      </c>
      <c r="Z16" s="4" t="s">
        <v>127</v>
      </c>
      <c r="AA16" s="4"/>
      <c r="AB16" s="4"/>
      <c r="AC16" s="4" t="str">
        <f t="shared" si="0"/>
        <v/>
      </c>
      <c r="AD16" s="4"/>
      <c r="AE16" s="4"/>
      <c r="AF16" s="4"/>
      <c r="AG16" s="4"/>
      <c r="AH16" s="4"/>
      <c r="AI16" s="20" t="s">
        <v>186</v>
      </c>
      <c r="AJ16" s="42" t="s">
        <v>187</v>
      </c>
      <c r="AK1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6" s="5"/>
      <c r="AR16" s="5" t="str">
        <f t="shared" si="1"/>
        <v/>
      </c>
    </row>
    <row r="17" spans="1:44" s="12" customFormat="1" ht="60" customHeight="1">
      <c r="A17" s="5">
        <v>48</v>
      </c>
      <c r="B17" s="4" t="s">
        <v>188</v>
      </c>
      <c r="C17" s="4" t="s">
        <v>189</v>
      </c>
      <c r="D17" s="4"/>
      <c r="E17" s="4" t="s">
        <v>125</v>
      </c>
      <c r="F17" s="4" t="s">
        <v>126</v>
      </c>
      <c r="G17" s="4">
        <v>2020</v>
      </c>
      <c r="H17" s="5"/>
      <c r="I17" s="4"/>
      <c r="J17" s="4"/>
      <c r="K17" s="4"/>
      <c r="L17" s="5"/>
      <c r="M17" s="5" t="s">
        <v>127</v>
      </c>
      <c r="N17" s="5"/>
      <c r="O17" s="5"/>
      <c r="P17" s="5"/>
      <c r="Q17" s="48"/>
      <c r="R17" s="48"/>
      <c r="S17" s="58" t="s">
        <v>127</v>
      </c>
      <c r="T17" s="5"/>
      <c r="U17" s="5"/>
      <c r="V17" s="5"/>
      <c r="W17" s="5"/>
      <c r="X17" s="59" t="s">
        <v>127</v>
      </c>
      <c r="Y17" s="4" t="s">
        <v>127</v>
      </c>
      <c r="Z17" s="4" t="s">
        <v>127</v>
      </c>
      <c r="AA17" s="4"/>
      <c r="AB17" s="4"/>
      <c r="AC17" s="4" t="str">
        <f t="shared" si="0"/>
        <v/>
      </c>
      <c r="AD17" s="4"/>
      <c r="AE17" s="4"/>
      <c r="AF17" s="4"/>
      <c r="AG17" s="4"/>
      <c r="AH17" s="4"/>
      <c r="AI17" s="20" t="s">
        <v>190</v>
      </c>
      <c r="AJ17" s="42" t="s">
        <v>191</v>
      </c>
      <c r="AK1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7" s="5"/>
      <c r="AR17" s="5" t="str">
        <f t="shared" si="1"/>
        <v/>
      </c>
    </row>
    <row r="18" spans="1:44" s="6" customFormat="1" ht="60" customHeight="1">
      <c r="A18" s="5">
        <v>49</v>
      </c>
      <c r="B18" s="4" t="s">
        <v>192</v>
      </c>
      <c r="C18" s="4" t="s">
        <v>193</v>
      </c>
      <c r="D18" s="4"/>
      <c r="E18" s="4" t="s">
        <v>194</v>
      </c>
      <c r="F18" s="4" t="s">
        <v>195</v>
      </c>
      <c r="G18" s="4">
        <v>2022</v>
      </c>
      <c r="H18" s="5"/>
      <c r="I18" s="4"/>
      <c r="J18" s="4"/>
      <c r="K18" s="4"/>
      <c r="L18" s="5"/>
      <c r="M18" s="5" t="s">
        <v>127</v>
      </c>
      <c r="N18" s="5"/>
      <c r="O18" s="5"/>
      <c r="P18" s="5"/>
      <c r="Q18" s="48"/>
      <c r="R18" s="48"/>
      <c r="S18" s="95" t="s">
        <v>127</v>
      </c>
      <c r="T18" s="5"/>
      <c r="U18" s="5"/>
      <c r="V18" s="5"/>
      <c r="W18" s="5"/>
      <c r="X18" s="96" t="s">
        <v>127</v>
      </c>
      <c r="Y18" s="4" t="s">
        <v>127</v>
      </c>
      <c r="Z18" s="4" t="s">
        <v>127</v>
      </c>
      <c r="AA18" s="4"/>
      <c r="AB18" s="4"/>
      <c r="AC18" s="4" t="str">
        <f t="shared" si="0"/>
        <v/>
      </c>
      <c r="AD18" s="4"/>
      <c r="AE18" s="4"/>
      <c r="AF18" s="4"/>
      <c r="AG18" s="4"/>
      <c r="AH18" s="4"/>
      <c r="AI18" s="10" t="s">
        <v>196</v>
      </c>
      <c r="AJ18" s="42" t="s">
        <v>178</v>
      </c>
      <c r="AK1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8" s="5"/>
      <c r="AR18" s="5" t="str">
        <f t="shared" si="1"/>
        <v/>
      </c>
    </row>
    <row r="19" spans="1:44" s="6" customFormat="1" ht="60" customHeight="1">
      <c r="A19" s="5">
        <v>50</v>
      </c>
      <c r="B19" s="4" t="s">
        <v>197</v>
      </c>
      <c r="C19" s="4" t="s">
        <v>198</v>
      </c>
      <c r="D19" s="4"/>
      <c r="E19" s="4" t="s">
        <v>199</v>
      </c>
      <c r="F19" s="4" t="s">
        <v>200</v>
      </c>
      <c r="G19" s="4">
        <v>2021</v>
      </c>
      <c r="H19" s="5"/>
      <c r="I19" s="4"/>
      <c r="J19" s="4"/>
      <c r="K19" s="4"/>
      <c r="L19" s="5"/>
      <c r="M19" s="5" t="s">
        <v>127</v>
      </c>
      <c r="N19" s="5"/>
      <c r="O19" s="5"/>
      <c r="P19" s="5"/>
      <c r="Q19" s="48"/>
      <c r="R19" s="48"/>
      <c r="S19" s="58" t="s">
        <v>127</v>
      </c>
      <c r="T19" s="5"/>
      <c r="U19" s="5"/>
      <c r="V19" s="5"/>
      <c r="W19" s="5"/>
      <c r="X19" s="59" t="s">
        <v>127</v>
      </c>
      <c r="Y19" s="4" t="s">
        <v>127</v>
      </c>
      <c r="Z19" s="4" t="s">
        <v>127</v>
      </c>
      <c r="AA19" s="4"/>
      <c r="AB19" s="4"/>
      <c r="AC19" s="4" t="str">
        <f t="shared" si="0"/>
        <v/>
      </c>
      <c r="AD19" s="4"/>
      <c r="AE19" s="4"/>
      <c r="AF19" s="4"/>
      <c r="AG19" s="4"/>
      <c r="AH19" s="4"/>
      <c r="AI19" s="10" t="s">
        <v>201</v>
      </c>
      <c r="AJ19" s="42" t="s">
        <v>178</v>
      </c>
      <c r="AK1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9" s="5"/>
      <c r="AR19" s="5" t="str">
        <f t="shared" si="1"/>
        <v/>
      </c>
    </row>
    <row r="20" spans="1:44" s="6" customFormat="1" ht="60" customHeight="1">
      <c r="A20" s="5">
        <v>52</v>
      </c>
      <c r="B20" s="4" t="s">
        <v>202</v>
      </c>
      <c r="C20" s="4" t="s">
        <v>203</v>
      </c>
      <c r="D20" s="4"/>
      <c r="E20" s="4" t="s">
        <v>181</v>
      </c>
      <c r="F20" s="4" t="s">
        <v>150</v>
      </c>
      <c r="G20" s="4">
        <v>2023</v>
      </c>
      <c r="H20" s="5"/>
      <c r="I20" s="4"/>
      <c r="J20" s="4"/>
      <c r="K20" s="4"/>
      <c r="L20" s="5"/>
      <c r="M20" s="5" t="s">
        <v>127</v>
      </c>
      <c r="N20" s="5"/>
      <c r="O20" s="5"/>
      <c r="P20" s="5"/>
      <c r="Q20" s="48"/>
      <c r="R20" s="48"/>
      <c r="S20" s="58" t="s">
        <v>127</v>
      </c>
      <c r="T20" s="5"/>
      <c r="U20" s="5"/>
      <c r="V20" s="5"/>
      <c r="W20" s="5"/>
      <c r="X20" s="59" t="s">
        <v>127</v>
      </c>
      <c r="Y20" s="4" t="s">
        <v>127</v>
      </c>
      <c r="Z20" s="4" t="s">
        <v>127</v>
      </c>
      <c r="AA20" s="4"/>
      <c r="AB20" s="4"/>
      <c r="AC20" s="4" t="str">
        <f t="shared" si="0"/>
        <v/>
      </c>
      <c r="AD20" s="4"/>
      <c r="AE20" s="4"/>
      <c r="AF20" s="4"/>
      <c r="AG20" s="4"/>
      <c r="AH20" s="4"/>
      <c r="AI20" s="10" t="s">
        <v>204</v>
      </c>
      <c r="AJ20" s="42" t="s">
        <v>205</v>
      </c>
      <c r="AK2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0" s="5"/>
      <c r="AR20" s="5" t="str">
        <f t="shared" si="1"/>
        <v/>
      </c>
    </row>
    <row r="21" spans="1:44" s="6" customFormat="1" ht="60" customHeight="1">
      <c r="A21" s="5">
        <v>53</v>
      </c>
      <c r="B21" s="4" t="s">
        <v>206</v>
      </c>
      <c r="C21" s="4" t="s">
        <v>207</v>
      </c>
      <c r="D21" s="4"/>
      <c r="E21" s="4" t="s">
        <v>208</v>
      </c>
      <c r="F21" s="4" t="s">
        <v>195</v>
      </c>
      <c r="G21" s="4">
        <v>2023</v>
      </c>
      <c r="H21" s="5"/>
      <c r="I21" s="4"/>
      <c r="J21" s="4"/>
      <c r="K21" s="4"/>
      <c r="L21" s="5"/>
      <c r="M21" s="5" t="s">
        <v>127</v>
      </c>
      <c r="N21" s="5"/>
      <c r="O21" s="5"/>
      <c r="P21" s="5"/>
      <c r="Q21" s="48"/>
      <c r="R21" s="48"/>
      <c r="S21" s="95" t="s">
        <v>127</v>
      </c>
      <c r="T21" s="5"/>
      <c r="U21" s="5"/>
      <c r="V21" s="5"/>
      <c r="W21" s="5"/>
      <c r="X21" s="96" t="s">
        <v>127</v>
      </c>
      <c r="Y21" s="4" t="s">
        <v>127</v>
      </c>
      <c r="Z21" s="4" t="s">
        <v>127</v>
      </c>
      <c r="AA21" s="4"/>
      <c r="AB21" s="4"/>
      <c r="AC21" s="4" t="str">
        <f t="shared" si="0"/>
        <v/>
      </c>
      <c r="AD21" s="4"/>
      <c r="AE21" s="4"/>
      <c r="AF21" s="4"/>
      <c r="AG21" s="4"/>
      <c r="AH21" s="4"/>
      <c r="AI21" s="17" t="s">
        <v>209</v>
      </c>
      <c r="AJ21" s="42" t="s">
        <v>210</v>
      </c>
      <c r="AK21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1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1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1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1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1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1" s="5"/>
      <c r="AR21" s="5" t="str">
        <f t="shared" si="1"/>
        <v/>
      </c>
    </row>
    <row r="22" spans="1:44" s="12" customFormat="1" ht="60" customHeight="1">
      <c r="A22" s="5">
        <v>54</v>
      </c>
      <c r="B22" s="4" t="s">
        <v>211</v>
      </c>
      <c r="C22" s="4" t="s">
        <v>212</v>
      </c>
      <c r="D22" s="4"/>
      <c r="E22" s="4" t="s">
        <v>213</v>
      </c>
      <c r="F22" s="4" t="s">
        <v>214</v>
      </c>
      <c r="G22" s="4">
        <v>2015</v>
      </c>
      <c r="H22" s="5"/>
      <c r="I22" s="4"/>
      <c r="J22" s="4"/>
      <c r="K22" s="4"/>
      <c r="L22" s="5"/>
      <c r="M22" s="5" t="s">
        <v>127</v>
      </c>
      <c r="N22" s="5"/>
      <c r="O22" s="5"/>
      <c r="P22" s="5"/>
      <c r="Q22" s="48"/>
      <c r="R22" s="48"/>
      <c r="S22" s="58" t="s">
        <v>127</v>
      </c>
      <c r="T22" s="5"/>
      <c r="U22" s="5"/>
      <c r="V22" s="5"/>
      <c r="W22" s="5"/>
      <c r="X22" s="59" t="s">
        <v>127</v>
      </c>
      <c r="Y22" s="4" t="s">
        <v>127</v>
      </c>
      <c r="Z22" s="4" t="s">
        <v>127</v>
      </c>
      <c r="AA22" s="4"/>
      <c r="AB22" s="4"/>
      <c r="AC22" s="4" t="str">
        <f t="shared" si="0"/>
        <v/>
      </c>
      <c r="AD22" s="4"/>
      <c r="AE22" s="4"/>
      <c r="AF22" s="4"/>
      <c r="AG22" s="4"/>
      <c r="AH22" s="4"/>
      <c r="AI22" s="10" t="s">
        <v>215</v>
      </c>
      <c r="AJ22" s="42" t="s">
        <v>216</v>
      </c>
      <c r="AK22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2" s="5"/>
      <c r="AR22" s="5" t="str">
        <f t="shared" si="1"/>
        <v/>
      </c>
    </row>
    <row r="23" spans="1:44" s="12" customFormat="1" ht="60" customHeight="1">
      <c r="A23" s="5">
        <v>55</v>
      </c>
      <c r="B23" s="4" t="s">
        <v>217</v>
      </c>
      <c r="C23" s="4" t="s">
        <v>218</v>
      </c>
      <c r="D23" s="4"/>
      <c r="E23" s="4" t="s">
        <v>219</v>
      </c>
      <c r="F23" s="4" t="s">
        <v>126</v>
      </c>
      <c r="G23" s="4">
        <v>2016</v>
      </c>
      <c r="H23" s="5"/>
      <c r="I23" s="4"/>
      <c r="J23" s="4"/>
      <c r="K23" s="4"/>
      <c r="L23" s="5"/>
      <c r="M23" s="5" t="s">
        <v>127</v>
      </c>
      <c r="N23" s="5"/>
      <c r="O23" s="5"/>
      <c r="P23" s="5"/>
      <c r="Q23" s="48"/>
      <c r="R23" s="48"/>
      <c r="S23" s="95" t="s">
        <v>127</v>
      </c>
      <c r="T23" s="5"/>
      <c r="U23" s="5"/>
      <c r="V23" s="5"/>
      <c r="W23" s="5"/>
      <c r="X23" s="96" t="s">
        <v>127</v>
      </c>
      <c r="Y23" s="4" t="s">
        <v>127</v>
      </c>
      <c r="Z23" s="4" t="s">
        <v>127</v>
      </c>
      <c r="AA23" s="4"/>
      <c r="AB23" s="4"/>
      <c r="AC23" s="4" t="str">
        <f t="shared" si="0"/>
        <v/>
      </c>
      <c r="AD23" s="4"/>
      <c r="AE23" s="4"/>
      <c r="AF23" s="4"/>
      <c r="AG23" s="4"/>
      <c r="AH23" s="4"/>
      <c r="AI23" s="10" t="s">
        <v>220</v>
      </c>
      <c r="AJ23" s="42" t="s">
        <v>221</v>
      </c>
      <c r="AK23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3" s="5"/>
      <c r="AR23" s="5" t="str">
        <f t="shared" si="1"/>
        <v/>
      </c>
    </row>
    <row r="24" spans="1:44" s="12" customFormat="1" ht="60" customHeight="1">
      <c r="A24" s="5">
        <v>57</v>
      </c>
      <c r="B24" s="4" t="s">
        <v>222</v>
      </c>
      <c r="C24" s="4" t="s">
        <v>223</v>
      </c>
      <c r="D24" s="4"/>
      <c r="E24" s="4" t="s">
        <v>125</v>
      </c>
      <c r="F24" s="4" t="s">
        <v>126</v>
      </c>
      <c r="G24" s="4">
        <v>2023</v>
      </c>
      <c r="H24" s="5"/>
      <c r="I24" s="4"/>
      <c r="J24" s="4"/>
      <c r="K24" s="4"/>
      <c r="L24" s="5"/>
      <c r="M24" s="5" t="s">
        <v>127</v>
      </c>
      <c r="N24" s="5"/>
      <c r="O24" s="5"/>
      <c r="P24" s="5"/>
      <c r="Q24" s="48"/>
      <c r="R24" s="48"/>
      <c r="S24" s="95" t="s">
        <v>127</v>
      </c>
      <c r="T24" s="5"/>
      <c r="U24" s="5"/>
      <c r="V24" s="5"/>
      <c r="W24" s="5"/>
      <c r="X24" s="96" t="s">
        <v>127</v>
      </c>
      <c r="Y24" s="4" t="s">
        <v>127</v>
      </c>
      <c r="Z24" s="4" t="s">
        <v>127</v>
      </c>
      <c r="AA24" s="4"/>
      <c r="AB24" s="4"/>
      <c r="AC24" s="4" t="str">
        <f t="shared" si="0"/>
        <v/>
      </c>
      <c r="AD24" s="4"/>
      <c r="AE24" s="4"/>
      <c r="AF24" s="4"/>
      <c r="AG24" s="4"/>
      <c r="AH24" s="4"/>
      <c r="AI24" s="10" t="s">
        <v>224</v>
      </c>
      <c r="AJ24" s="42" t="s">
        <v>225</v>
      </c>
      <c r="AK2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4" s="5"/>
      <c r="AR24" s="5" t="str">
        <f t="shared" si="1"/>
        <v/>
      </c>
    </row>
    <row r="25" spans="1:44" s="12" customFormat="1" ht="60" customHeight="1">
      <c r="A25" s="5">
        <v>58</v>
      </c>
      <c r="B25" s="4" t="s">
        <v>226</v>
      </c>
      <c r="C25" s="4" t="s">
        <v>227</v>
      </c>
      <c r="D25" s="4"/>
      <c r="E25" s="4" t="s">
        <v>228</v>
      </c>
      <c r="F25" s="4" t="s">
        <v>229</v>
      </c>
      <c r="G25" s="4">
        <v>2019</v>
      </c>
      <c r="H25" s="5"/>
      <c r="I25" s="4"/>
      <c r="J25" s="4"/>
      <c r="K25" s="4"/>
      <c r="L25" s="5"/>
      <c r="M25" s="5" t="s">
        <v>127</v>
      </c>
      <c r="N25" s="5"/>
      <c r="O25" s="5"/>
      <c r="P25" s="5"/>
      <c r="Q25" s="48"/>
      <c r="R25" s="48"/>
      <c r="S25" s="58" t="s">
        <v>127</v>
      </c>
      <c r="T25" s="5"/>
      <c r="U25" s="5"/>
      <c r="V25" s="5"/>
      <c r="W25" s="5"/>
      <c r="X25" s="59" t="s">
        <v>127</v>
      </c>
      <c r="Y25" s="4" t="s">
        <v>127</v>
      </c>
      <c r="Z25" s="4" t="s">
        <v>127</v>
      </c>
      <c r="AA25" s="4"/>
      <c r="AB25" s="4"/>
      <c r="AC25" s="4" t="str">
        <f t="shared" si="0"/>
        <v/>
      </c>
      <c r="AD25" s="4"/>
      <c r="AE25" s="4"/>
      <c r="AF25" s="4"/>
      <c r="AG25" s="4"/>
      <c r="AH25" s="4"/>
      <c r="AI25" s="10" t="s">
        <v>230</v>
      </c>
      <c r="AJ25" s="42" t="s">
        <v>231</v>
      </c>
      <c r="AK2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5" s="5"/>
      <c r="AR25" s="5" t="str">
        <f t="shared" si="1"/>
        <v/>
      </c>
    </row>
    <row r="26" spans="1:44" s="12" customFormat="1" ht="60" customHeight="1">
      <c r="A26" s="5">
        <v>61</v>
      </c>
      <c r="B26" s="4" t="s">
        <v>232</v>
      </c>
      <c r="C26" s="4" t="s">
        <v>233</v>
      </c>
      <c r="D26" s="4"/>
      <c r="E26" s="4" t="s">
        <v>234</v>
      </c>
      <c r="F26" s="4" t="s">
        <v>235</v>
      </c>
      <c r="G26" s="4">
        <v>2020</v>
      </c>
      <c r="H26" s="5"/>
      <c r="I26" s="4"/>
      <c r="J26" s="4"/>
      <c r="K26" s="4"/>
      <c r="L26" s="5"/>
      <c r="M26" s="5" t="s">
        <v>127</v>
      </c>
      <c r="N26" s="5"/>
      <c r="O26" s="5"/>
      <c r="P26" s="5"/>
      <c r="Q26" s="48"/>
      <c r="R26" s="48"/>
      <c r="S26" s="95" t="s">
        <v>127</v>
      </c>
      <c r="T26" s="5"/>
      <c r="U26" s="5"/>
      <c r="V26" s="5"/>
      <c r="W26" s="5"/>
      <c r="X26" s="96" t="s">
        <v>127</v>
      </c>
      <c r="Y26" s="4" t="s">
        <v>127</v>
      </c>
      <c r="Z26" s="4" t="s">
        <v>127</v>
      </c>
      <c r="AA26" s="4"/>
      <c r="AB26" s="4"/>
      <c r="AC26" s="4" t="str">
        <f t="shared" si="0"/>
        <v/>
      </c>
      <c r="AD26" s="4"/>
      <c r="AE26" s="4"/>
      <c r="AF26" s="4"/>
      <c r="AG26" s="4"/>
      <c r="AH26" s="4"/>
      <c r="AI26" s="10" t="s">
        <v>236</v>
      </c>
      <c r="AJ26" s="42" t="s">
        <v>216</v>
      </c>
      <c r="AK2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6" s="5"/>
      <c r="AR26" s="5" t="str">
        <f t="shared" si="1"/>
        <v/>
      </c>
    </row>
    <row r="27" spans="1:44" s="12" customFormat="1" ht="60" customHeight="1">
      <c r="A27" s="5">
        <v>63</v>
      </c>
      <c r="B27" s="4" t="s">
        <v>237</v>
      </c>
      <c r="C27" s="4" t="s">
        <v>238</v>
      </c>
      <c r="D27" s="4"/>
      <c r="E27" s="4" t="s">
        <v>239</v>
      </c>
      <c r="F27" s="4" t="s">
        <v>240</v>
      </c>
      <c r="G27" s="4">
        <v>2019</v>
      </c>
      <c r="H27" s="5"/>
      <c r="I27" s="4"/>
      <c r="J27" s="4"/>
      <c r="K27" s="4"/>
      <c r="L27" s="5"/>
      <c r="M27" s="5" t="s">
        <v>127</v>
      </c>
      <c r="N27" s="5"/>
      <c r="O27" s="5"/>
      <c r="P27" s="5"/>
      <c r="Q27" s="48"/>
      <c r="R27" s="48"/>
      <c r="S27" s="95" t="s">
        <v>127</v>
      </c>
      <c r="T27" s="5"/>
      <c r="U27" s="5"/>
      <c r="V27" s="5"/>
      <c r="W27" s="5"/>
      <c r="X27" s="96" t="s">
        <v>127</v>
      </c>
      <c r="Y27" s="4" t="s">
        <v>127</v>
      </c>
      <c r="Z27" s="4" t="s">
        <v>127</v>
      </c>
      <c r="AA27" s="4"/>
      <c r="AB27" s="4"/>
      <c r="AC27" s="4" t="str">
        <f t="shared" si="0"/>
        <v/>
      </c>
      <c r="AD27" s="4"/>
      <c r="AE27" s="4"/>
      <c r="AF27" s="4"/>
      <c r="AG27" s="4"/>
      <c r="AH27" s="4"/>
      <c r="AI27" s="10" t="s">
        <v>241</v>
      </c>
      <c r="AJ27" s="42" t="s">
        <v>242</v>
      </c>
      <c r="AK2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7" s="5"/>
      <c r="AR27" s="5" t="str">
        <f t="shared" si="1"/>
        <v/>
      </c>
    </row>
    <row r="28" spans="1:44" s="12" customFormat="1" ht="60" customHeight="1">
      <c r="A28" s="5">
        <v>64</v>
      </c>
      <c r="B28" s="4" t="s">
        <v>243</v>
      </c>
      <c r="C28" s="4" t="s">
        <v>244</v>
      </c>
      <c r="D28" s="4"/>
      <c r="E28" s="4" t="s">
        <v>245</v>
      </c>
      <c r="F28" s="4" t="s">
        <v>195</v>
      </c>
      <c r="G28" s="4">
        <v>2020</v>
      </c>
      <c r="H28" s="5"/>
      <c r="I28" s="4"/>
      <c r="J28" s="4"/>
      <c r="K28" s="4"/>
      <c r="L28" s="5"/>
      <c r="M28" s="5" t="s">
        <v>127</v>
      </c>
      <c r="N28" s="5"/>
      <c r="O28" s="5"/>
      <c r="P28" s="5"/>
      <c r="Q28" s="48"/>
      <c r="R28" s="48"/>
      <c r="S28" s="58" t="s">
        <v>127</v>
      </c>
      <c r="T28" s="5"/>
      <c r="U28" s="5"/>
      <c r="V28" s="5"/>
      <c r="W28" s="5"/>
      <c r="X28" s="59" t="s">
        <v>127</v>
      </c>
      <c r="Y28" s="4" t="s">
        <v>127</v>
      </c>
      <c r="Z28" s="4" t="s">
        <v>127</v>
      </c>
      <c r="AA28" s="4"/>
      <c r="AB28" s="4"/>
      <c r="AC28" s="4" t="str">
        <f t="shared" si="0"/>
        <v/>
      </c>
      <c r="AD28" s="4"/>
      <c r="AE28" s="4"/>
      <c r="AF28" s="4"/>
      <c r="AG28" s="4"/>
      <c r="AH28" s="4"/>
      <c r="AI28" s="10" t="s">
        <v>246</v>
      </c>
      <c r="AJ28" s="42" t="s">
        <v>247</v>
      </c>
      <c r="AK2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8" s="5"/>
      <c r="AR28" s="5" t="str">
        <f t="shared" si="1"/>
        <v/>
      </c>
    </row>
    <row r="29" spans="1:44" s="6" customFormat="1" ht="60" customHeight="1">
      <c r="A29" s="5">
        <v>65</v>
      </c>
      <c r="B29" s="4" t="s">
        <v>248</v>
      </c>
      <c r="C29" s="4" t="s">
        <v>249</v>
      </c>
      <c r="D29" s="4"/>
      <c r="E29" s="4" t="s">
        <v>250</v>
      </c>
      <c r="F29" s="4" t="s">
        <v>126</v>
      </c>
      <c r="G29" s="4">
        <v>2022</v>
      </c>
      <c r="H29" s="5"/>
      <c r="I29" s="4"/>
      <c r="J29" s="4"/>
      <c r="K29" s="4"/>
      <c r="L29" s="5"/>
      <c r="M29" s="5" t="s">
        <v>127</v>
      </c>
      <c r="N29" s="5"/>
      <c r="O29" s="5"/>
      <c r="P29" s="5"/>
      <c r="Q29" s="48"/>
      <c r="R29" s="48"/>
      <c r="S29" s="95" t="s">
        <v>127</v>
      </c>
      <c r="T29" s="5"/>
      <c r="U29" s="5"/>
      <c r="V29" s="5"/>
      <c r="W29" s="5"/>
      <c r="X29" s="96" t="s">
        <v>127</v>
      </c>
      <c r="Y29" s="4" t="s">
        <v>127</v>
      </c>
      <c r="Z29" s="4" t="s">
        <v>127</v>
      </c>
      <c r="AA29" s="4"/>
      <c r="AB29" s="4"/>
      <c r="AC29" s="4" t="str">
        <f t="shared" si="0"/>
        <v/>
      </c>
      <c r="AD29" s="4"/>
      <c r="AE29" s="4"/>
      <c r="AF29" s="4"/>
      <c r="AG29" s="4"/>
      <c r="AH29" s="4"/>
      <c r="AI29" s="10" t="s">
        <v>251</v>
      </c>
      <c r="AJ29" s="42" t="s">
        <v>252</v>
      </c>
      <c r="AK2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2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2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2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2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2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29" s="5"/>
      <c r="AR29" s="5" t="str">
        <f t="shared" si="1"/>
        <v/>
      </c>
    </row>
    <row r="30" spans="1:44" s="12" customFormat="1" ht="60" customHeight="1">
      <c r="A30" s="5">
        <v>66</v>
      </c>
      <c r="B30" s="4" t="s">
        <v>253</v>
      </c>
      <c r="C30" s="4" t="s">
        <v>249</v>
      </c>
      <c r="D30" s="4"/>
      <c r="E30" s="4" t="s">
        <v>160</v>
      </c>
      <c r="F30" s="4" t="s">
        <v>126</v>
      </c>
      <c r="G30" s="4">
        <v>2020</v>
      </c>
      <c r="H30" s="5"/>
      <c r="I30" s="4"/>
      <c r="J30" s="4"/>
      <c r="K30" s="4"/>
      <c r="L30" s="5"/>
      <c r="M30" s="5" t="s">
        <v>127</v>
      </c>
      <c r="N30" s="5"/>
      <c r="O30" s="5"/>
      <c r="P30" s="5"/>
      <c r="Q30" s="48"/>
      <c r="R30" s="48"/>
      <c r="S30" s="58" t="s">
        <v>127</v>
      </c>
      <c r="T30" s="5"/>
      <c r="U30" s="5"/>
      <c r="V30" s="5"/>
      <c r="W30" s="5"/>
      <c r="X30" s="59" t="s">
        <v>127</v>
      </c>
      <c r="Y30" s="4" t="s">
        <v>127</v>
      </c>
      <c r="Z30" s="4" t="s">
        <v>127</v>
      </c>
      <c r="AA30" s="4"/>
      <c r="AB30" s="4"/>
      <c r="AC30" s="4" t="str">
        <f t="shared" si="0"/>
        <v/>
      </c>
      <c r="AD30" s="4"/>
      <c r="AE30" s="4"/>
      <c r="AF30" s="4"/>
      <c r="AG30" s="4"/>
      <c r="AH30" s="4"/>
      <c r="AI30" s="10" t="s">
        <v>254</v>
      </c>
      <c r="AJ30" s="42" t="s">
        <v>255</v>
      </c>
      <c r="AK3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0" s="5"/>
      <c r="AR30" s="5" t="str">
        <f t="shared" si="1"/>
        <v/>
      </c>
    </row>
    <row r="31" spans="1:44" s="6" customFormat="1" ht="60" customHeight="1">
      <c r="A31" s="5">
        <v>70</v>
      </c>
      <c r="B31" s="4" t="s">
        <v>256</v>
      </c>
      <c r="C31" s="4" t="s">
        <v>257</v>
      </c>
      <c r="D31" s="4"/>
      <c r="E31" s="4" t="s">
        <v>258</v>
      </c>
      <c r="F31" s="4" t="s">
        <v>235</v>
      </c>
      <c r="G31" s="4">
        <v>2023</v>
      </c>
      <c r="H31" s="5"/>
      <c r="I31" s="4"/>
      <c r="J31" s="4"/>
      <c r="K31" s="4"/>
      <c r="L31" s="5"/>
      <c r="M31" s="5" t="s">
        <v>127</v>
      </c>
      <c r="N31" s="5"/>
      <c r="O31" s="5"/>
      <c r="P31" s="5"/>
      <c r="Q31" s="48"/>
      <c r="R31" s="48"/>
      <c r="S31" s="58" t="s">
        <v>127</v>
      </c>
      <c r="T31" s="5"/>
      <c r="U31" s="5"/>
      <c r="V31" s="5"/>
      <c r="W31" s="5"/>
      <c r="X31" s="59" t="s">
        <v>127</v>
      </c>
      <c r="Y31" s="4" t="s">
        <v>127</v>
      </c>
      <c r="Z31" s="4" t="s">
        <v>127</v>
      </c>
      <c r="AA31" s="4"/>
      <c r="AB31" s="4"/>
      <c r="AC31" s="4" t="str">
        <f t="shared" si="0"/>
        <v/>
      </c>
      <c r="AD31" s="4"/>
      <c r="AE31" s="4"/>
      <c r="AF31" s="4"/>
      <c r="AG31" s="4"/>
      <c r="AH31" s="4"/>
      <c r="AI31" s="10" t="s">
        <v>259</v>
      </c>
      <c r="AJ31" s="42" t="s">
        <v>260</v>
      </c>
      <c r="AK31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1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1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1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1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1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1" s="5"/>
      <c r="AR31" s="5" t="str">
        <f t="shared" si="1"/>
        <v/>
      </c>
    </row>
    <row r="32" spans="1:44" s="12" customFormat="1" ht="60" customHeight="1">
      <c r="A32" s="5">
        <v>73</v>
      </c>
      <c r="B32" s="4" t="s">
        <v>261</v>
      </c>
      <c r="C32" s="4" t="s">
        <v>262</v>
      </c>
      <c r="D32" s="4"/>
      <c r="E32" s="4" t="s">
        <v>263</v>
      </c>
      <c r="F32" s="4" t="s">
        <v>195</v>
      </c>
      <c r="G32" s="4">
        <v>2022</v>
      </c>
      <c r="H32" s="5"/>
      <c r="I32" s="4"/>
      <c r="J32" s="4"/>
      <c r="K32" s="4"/>
      <c r="L32" s="5"/>
      <c r="M32" s="5" t="s">
        <v>127</v>
      </c>
      <c r="N32" s="5"/>
      <c r="O32" s="5"/>
      <c r="P32" s="5"/>
      <c r="Q32" s="48"/>
      <c r="R32" s="48"/>
      <c r="S32" s="95" t="s">
        <v>127</v>
      </c>
      <c r="T32" s="5"/>
      <c r="U32" s="5"/>
      <c r="V32" s="5"/>
      <c r="W32" s="5"/>
      <c r="X32" s="96" t="s">
        <v>127</v>
      </c>
      <c r="Y32" s="4" t="s">
        <v>127</v>
      </c>
      <c r="Z32" s="4" t="s">
        <v>127</v>
      </c>
      <c r="AA32" s="4"/>
      <c r="AB32" s="4"/>
      <c r="AC32" s="4" t="str">
        <f t="shared" si="0"/>
        <v/>
      </c>
      <c r="AD32" s="4"/>
      <c r="AE32" s="4"/>
      <c r="AF32" s="4"/>
      <c r="AG32" s="4"/>
      <c r="AH32" s="4"/>
      <c r="AI32" s="10" t="s">
        <v>264</v>
      </c>
      <c r="AJ32" s="42" t="s">
        <v>265</v>
      </c>
      <c r="AK32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2" s="5"/>
      <c r="AR32" s="5" t="str">
        <f t="shared" si="1"/>
        <v/>
      </c>
    </row>
    <row r="33" spans="1:44" s="12" customFormat="1" ht="60" customHeight="1">
      <c r="A33" s="5">
        <v>74</v>
      </c>
      <c r="B33" s="4" t="s">
        <v>266</v>
      </c>
      <c r="C33" s="4" t="s">
        <v>203</v>
      </c>
      <c r="D33" s="4"/>
      <c r="E33" s="4" t="s">
        <v>125</v>
      </c>
      <c r="F33" s="4" t="s">
        <v>126</v>
      </c>
      <c r="G33" s="4">
        <v>2017</v>
      </c>
      <c r="H33" s="5"/>
      <c r="I33" s="4"/>
      <c r="J33" s="4"/>
      <c r="K33" s="4"/>
      <c r="L33" s="5"/>
      <c r="M33" s="5" t="s">
        <v>127</v>
      </c>
      <c r="N33" s="5"/>
      <c r="O33" s="27"/>
      <c r="P33" s="5"/>
      <c r="Q33" s="48"/>
      <c r="R33" s="48"/>
      <c r="S33" s="58" t="s">
        <v>127</v>
      </c>
      <c r="T33" s="5"/>
      <c r="U33" s="5"/>
      <c r="V33" s="5"/>
      <c r="W33" s="5"/>
      <c r="X33" s="59" t="s">
        <v>127</v>
      </c>
      <c r="Y33" s="4" t="s">
        <v>127</v>
      </c>
      <c r="Z33" s="4" t="s">
        <v>127</v>
      </c>
      <c r="AA33" s="4"/>
      <c r="AB33" s="4"/>
      <c r="AC33" s="4" t="str">
        <f t="shared" si="0"/>
        <v/>
      </c>
      <c r="AD33" s="4"/>
      <c r="AE33" s="4"/>
      <c r="AF33" s="4"/>
      <c r="AG33" s="4"/>
      <c r="AH33" s="4"/>
      <c r="AI33" s="20" t="s">
        <v>267</v>
      </c>
      <c r="AJ33" s="42" t="s">
        <v>268</v>
      </c>
      <c r="AK33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3" s="5"/>
      <c r="AR33" s="5" t="str">
        <f t="shared" si="1"/>
        <v/>
      </c>
    </row>
    <row r="34" spans="1:44" s="6" customFormat="1" ht="60" customHeight="1">
      <c r="A34" s="5">
        <v>80</v>
      </c>
      <c r="B34" s="4" t="s">
        <v>269</v>
      </c>
      <c r="C34" s="4" t="s">
        <v>270</v>
      </c>
      <c r="D34" s="4"/>
      <c r="E34" s="4" t="s">
        <v>125</v>
      </c>
      <c r="F34" s="4" t="s">
        <v>126</v>
      </c>
      <c r="G34" s="4">
        <v>2019</v>
      </c>
      <c r="H34" s="5"/>
      <c r="I34" s="4"/>
      <c r="J34" s="4"/>
      <c r="K34" s="4"/>
      <c r="L34" s="5"/>
      <c r="M34" s="5" t="s">
        <v>127</v>
      </c>
      <c r="N34" s="5"/>
      <c r="O34" s="5"/>
      <c r="P34" s="5"/>
      <c r="Q34" s="48"/>
      <c r="R34" s="48"/>
      <c r="S34" s="58" t="s">
        <v>127</v>
      </c>
      <c r="T34" s="5"/>
      <c r="U34" s="5"/>
      <c r="V34" s="5"/>
      <c r="W34" s="5"/>
      <c r="X34" s="59" t="s">
        <v>127</v>
      </c>
      <c r="Y34" s="4" t="s">
        <v>127</v>
      </c>
      <c r="Z34" s="4" t="s">
        <v>127</v>
      </c>
      <c r="AA34" s="4"/>
      <c r="AB34" s="4"/>
      <c r="AC34" s="4" t="str">
        <f t="shared" ref="AC34:AC65" si="2">IF(AB34="", "", IF(OR(ISNUMBER(SEARCH("MAE", AB34)), ISNUMBER(SEARCH("MAE_multi", AB34)), ISNUMBER(SEARCH("MAPE", AB34)), ISNUMBER(SEARCH("bias", AB34)), ISNUMBER(SEARCH("bias_multi", AB34))), "Y", "N"))</f>
        <v/>
      </c>
      <c r="AD34" s="4"/>
      <c r="AE34" s="4"/>
      <c r="AF34" s="4"/>
      <c r="AG34" s="4"/>
      <c r="AH34" s="4"/>
      <c r="AI34" s="10" t="s">
        <v>271</v>
      </c>
      <c r="AJ34" s="42" t="s">
        <v>187</v>
      </c>
      <c r="AK3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4" s="5"/>
      <c r="AR34" s="5" t="str">
        <f t="shared" si="1"/>
        <v/>
      </c>
    </row>
    <row r="35" spans="1:44" s="6" customFormat="1" ht="60" customHeight="1">
      <c r="A35" s="5">
        <v>83</v>
      </c>
      <c r="B35" s="4" t="s">
        <v>272</v>
      </c>
      <c r="C35" s="4" t="s">
        <v>273</v>
      </c>
      <c r="D35" s="4"/>
      <c r="E35" s="4" t="s">
        <v>274</v>
      </c>
      <c r="F35" s="4" t="s">
        <v>275</v>
      </c>
      <c r="G35" s="4">
        <v>2019</v>
      </c>
      <c r="H35" s="5"/>
      <c r="I35" s="4"/>
      <c r="J35" s="4"/>
      <c r="K35" s="4"/>
      <c r="L35" s="5"/>
      <c r="M35" s="5" t="s">
        <v>127</v>
      </c>
      <c r="N35" s="5"/>
      <c r="O35" s="5"/>
      <c r="P35" s="5"/>
      <c r="Q35" s="48"/>
      <c r="R35" s="48"/>
      <c r="S35" s="95" t="s">
        <v>127</v>
      </c>
      <c r="T35" s="5"/>
      <c r="U35" s="5"/>
      <c r="V35" s="5"/>
      <c r="W35" s="5"/>
      <c r="X35" s="96" t="s">
        <v>127</v>
      </c>
      <c r="Y35" s="4" t="s">
        <v>127</v>
      </c>
      <c r="Z35" s="4" t="s">
        <v>127</v>
      </c>
      <c r="AA35" s="4"/>
      <c r="AB35" s="4"/>
      <c r="AC35" s="4" t="str">
        <f t="shared" si="2"/>
        <v/>
      </c>
      <c r="AD35" s="4"/>
      <c r="AE35" s="4"/>
      <c r="AF35" s="4"/>
      <c r="AG35" s="4"/>
      <c r="AH35" s="4"/>
      <c r="AI35" s="10" t="s">
        <v>276</v>
      </c>
      <c r="AJ35" s="42" t="s">
        <v>277</v>
      </c>
      <c r="AK3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5" s="5"/>
      <c r="AR35" s="5" t="str">
        <f t="shared" si="1"/>
        <v/>
      </c>
    </row>
    <row r="36" spans="1:44" s="6" customFormat="1" ht="60" customHeight="1">
      <c r="A36" s="5">
        <v>84</v>
      </c>
      <c r="B36" s="4" t="s">
        <v>278</v>
      </c>
      <c r="C36" s="4" t="s">
        <v>279</v>
      </c>
      <c r="D36" s="4"/>
      <c r="E36" s="4" t="s">
        <v>263</v>
      </c>
      <c r="F36" s="4" t="s">
        <v>195</v>
      </c>
      <c r="G36" s="4">
        <v>2023</v>
      </c>
      <c r="H36" s="5"/>
      <c r="I36" s="4"/>
      <c r="J36" s="4"/>
      <c r="K36" s="4"/>
      <c r="L36" s="5"/>
      <c r="M36" s="5" t="s">
        <v>127</v>
      </c>
      <c r="N36" s="5"/>
      <c r="O36" s="5"/>
      <c r="P36" s="5"/>
      <c r="Q36" s="48"/>
      <c r="R36" s="48"/>
      <c r="S36" s="58" t="s">
        <v>127</v>
      </c>
      <c r="T36" s="5"/>
      <c r="U36" s="5"/>
      <c r="V36" s="5"/>
      <c r="W36" s="5"/>
      <c r="X36" s="59" t="s">
        <v>127</v>
      </c>
      <c r="Y36" s="4" t="s">
        <v>127</v>
      </c>
      <c r="Z36" s="4" t="s">
        <v>127</v>
      </c>
      <c r="AA36" s="4"/>
      <c r="AB36" s="4"/>
      <c r="AC36" s="4" t="str">
        <f t="shared" si="2"/>
        <v/>
      </c>
      <c r="AD36" s="4"/>
      <c r="AE36" s="4"/>
      <c r="AF36" s="4"/>
      <c r="AG36" s="4"/>
      <c r="AH36" s="4"/>
      <c r="AI36" s="10" t="s">
        <v>280</v>
      </c>
      <c r="AJ36" s="42" t="s">
        <v>281</v>
      </c>
      <c r="AK3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6" s="5"/>
      <c r="AR36" s="5" t="str">
        <f t="shared" si="1"/>
        <v/>
      </c>
    </row>
    <row r="37" spans="1:44" s="6" customFormat="1" ht="60" customHeight="1">
      <c r="A37" s="5">
        <v>85</v>
      </c>
      <c r="B37" s="4" t="s">
        <v>282</v>
      </c>
      <c r="C37" s="4" t="s">
        <v>283</v>
      </c>
      <c r="D37" s="4"/>
      <c r="E37" s="4" t="s">
        <v>284</v>
      </c>
      <c r="F37" s="4" t="s">
        <v>150</v>
      </c>
      <c r="G37" s="4">
        <v>2018</v>
      </c>
      <c r="H37" s="5"/>
      <c r="I37" s="4"/>
      <c r="J37" s="4"/>
      <c r="K37" s="4"/>
      <c r="L37" s="5"/>
      <c r="M37" s="5" t="s">
        <v>127</v>
      </c>
      <c r="N37" s="5"/>
      <c r="O37" s="5"/>
      <c r="P37" s="5"/>
      <c r="Q37" s="51"/>
      <c r="R37" s="51"/>
      <c r="S37" s="95" t="s">
        <v>127</v>
      </c>
      <c r="T37" s="5"/>
      <c r="U37" s="5"/>
      <c r="V37" s="5"/>
      <c r="W37" s="5"/>
      <c r="X37" s="96" t="s">
        <v>127</v>
      </c>
      <c r="Y37" s="4" t="s">
        <v>127</v>
      </c>
      <c r="Z37" s="4" t="s">
        <v>127</v>
      </c>
      <c r="AA37" s="4"/>
      <c r="AB37" s="4"/>
      <c r="AC37" s="4" t="str">
        <f t="shared" si="2"/>
        <v/>
      </c>
      <c r="AD37" s="4"/>
      <c r="AE37" s="4"/>
      <c r="AF37" s="4"/>
      <c r="AG37" s="4"/>
      <c r="AH37" s="4"/>
      <c r="AI37" s="10" t="s">
        <v>285</v>
      </c>
      <c r="AJ37" s="42" t="s">
        <v>152</v>
      </c>
      <c r="AK3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7" s="5"/>
      <c r="AR37" s="5" t="str">
        <f t="shared" si="1"/>
        <v/>
      </c>
    </row>
    <row r="38" spans="1:44" s="12" customFormat="1" ht="60" customHeight="1">
      <c r="A38" s="5">
        <v>87</v>
      </c>
      <c r="B38" s="4" t="s">
        <v>286</v>
      </c>
      <c r="C38" s="4" t="s">
        <v>287</v>
      </c>
      <c r="D38" s="4"/>
      <c r="E38" s="4" t="s">
        <v>288</v>
      </c>
      <c r="F38" s="4" t="s">
        <v>214</v>
      </c>
      <c r="G38" s="4">
        <v>2019</v>
      </c>
      <c r="H38" s="5"/>
      <c r="I38" s="4"/>
      <c r="J38" s="4"/>
      <c r="K38" s="4"/>
      <c r="L38" s="5"/>
      <c r="M38" s="5" t="s">
        <v>127</v>
      </c>
      <c r="N38" s="5"/>
      <c r="O38" s="5"/>
      <c r="P38" s="5"/>
      <c r="Q38" s="48"/>
      <c r="R38" s="48"/>
      <c r="S38" s="95" t="s">
        <v>127</v>
      </c>
      <c r="T38" s="5"/>
      <c r="U38" s="5"/>
      <c r="V38" s="5"/>
      <c r="W38" s="5"/>
      <c r="X38" s="96" t="s">
        <v>127</v>
      </c>
      <c r="Y38" s="4" t="s">
        <v>127</v>
      </c>
      <c r="Z38" s="4" t="s">
        <v>127</v>
      </c>
      <c r="AA38" s="4"/>
      <c r="AB38" s="4"/>
      <c r="AC38" s="4" t="str">
        <f t="shared" si="2"/>
        <v/>
      </c>
      <c r="AD38" s="4"/>
      <c r="AE38" s="4"/>
      <c r="AF38" s="4"/>
      <c r="AG38" s="4"/>
      <c r="AH38" s="4"/>
      <c r="AI38" s="10" t="s">
        <v>289</v>
      </c>
      <c r="AJ38" s="42" t="s">
        <v>141</v>
      </c>
      <c r="AK3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8" s="5"/>
      <c r="AR38" s="5" t="str">
        <f t="shared" si="1"/>
        <v/>
      </c>
    </row>
    <row r="39" spans="1:44" s="6" customFormat="1" ht="60" customHeight="1">
      <c r="A39" s="5">
        <v>90</v>
      </c>
      <c r="B39" s="4" t="s">
        <v>290</v>
      </c>
      <c r="C39" s="4" t="s">
        <v>291</v>
      </c>
      <c r="D39" s="4"/>
      <c r="E39" s="4" t="s">
        <v>125</v>
      </c>
      <c r="F39" s="4" t="s">
        <v>126</v>
      </c>
      <c r="G39" s="4">
        <v>2019</v>
      </c>
      <c r="H39" s="5"/>
      <c r="I39" s="4"/>
      <c r="J39" s="4"/>
      <c r="K39" s="4"/>
      <c r="L39" s="5"/>
      <c r="M39" s="5" t="s">
        <v>127</v>
      </c>
      <c r="N39" s="5"/>
      <c r="O39" s="5"/>
      <c r="P39" s="5"/>
      <c r="Q39" s="48"/>
      <c r="R39" s="48"/>
      <c r="S39" s="58" t="s">
        <v>127</v>
      </c>
      <c r="T39" s="5"/>
      <c r="U39" s="5"/>
      <c r="V39" s="5"/>
      <c r="W39" s="5"/>
      <c r="X39" s="59" t="s">
        <v>127</v>
      </c>
      <c r="Y39" s="4" t="s">
        <v>127</v>
      </c>
      <c r="Z39" s="4" t="s">
        <v>127</v>
      </c>
      <c r="AA39" s="4"/>
      <c r="AB39" s="4"/>
      <c r="AC39" s="4" t="str">
        <f t="shared" si="2"/>
        <v/>
      </c>
      <c r="AD39" s="4"/>
      <c r="AE39" s="4"/>
      <c r="AF39" s="4"/>
      <c r="AG39" s="4"/>
      <c r="AH39" s="4"/>
      <c r="AI39" s="10" t="s">
        <v>292</v>
      </c>
      <c r="AJ39" s="42" t="s">
        <v>178</v>
      </c>
      <c r="AK3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3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3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3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3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3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39" s="5"/>
      <c r="AR39" s="5" t="str">
        <f t="shared" si="1"/>
        <v/>
      </c>
    </row>
    <row r="40" spans="1:44" s="12" customFormat="1" ht="60" customHeight="1">
      <c r="A40" s="5">
        <v>91</v>
      </c>
      <c r="B40" s="4" t="s">
        <v>293</v>
      </c>
      <c r="C40" s="4" t="s">
        <v>294</v>
      </c>
      <c r="D40" s="4"/>
      <c r="E40" s="4" t="s">
        <v>295</v>
      </c>
      <c r="F40" s="4" t="s">
        <v>296</v>
      </c>
      <c r="G40" s="4">
        <v>2020</v>
      </c>
      <c r="H40" s="5"/>
      <c r="I40" s="4"/>
      <c r="J40" s="4"/>
      <c r="K40" s="4"/>
      <c r="L40" s="5"/>
      <c r="M40" s="5" t="s">
        <v>127</v>
      </c>
      <c r="N40" s="5"/>
      <c r="O40" s="5"/>
      <c r="P40" s="5"/>
      <c r="Q40" s="48"/>
      <c r="R40" s="48"/>
      <c r="S40" s="95" t="s">
        <v>127</v>
      </c>
      <c r="T40" s="5"/>
      <c r="U40" s="5"/>
      <c r="V40" s="5"/>
      <c r="W40" s="5"/>
      <c r="X40" s="96" t="s">
        <v>127</v>
      </c>
      <c r="Y40" s="4" t="s">
        <v>127</v>
      </c>
      <c r="Z40" s="4" t="s">
        <v>127</v>
      </c>
      <c r="AA40" s="4"/>
      <c r="AB40" s="4"/>
      <c r="AC40" s="4" t="str">
        <f t="shared" si="2"/>
        <v/>
      </c>
      <c r="AD40" s="4"/>
      <c r="AE40" s="4"/>
      <c r="AF40" s="4"/>
      <c r="AG40" s="4"/>
      <c r="AH40" s="4"/>
      <c r="AI40" s="10" t="s">
        <v>297</v>
      </c>
      <c r="AJ40" s="42" t="s">
        <v>298</v>
      </c>
      <c r="AK4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0" s="5"/>
      <c r="AR40" s="5" t="str">
        <f t="shared" si="1"/>
        <v/>
      </c>
    </row>
    <row r="41" spans="1:44" s="12" customFormat="1" ht="60" customHeight="1">
      <c r="A41" s="5">
        <v>92</v>
      </c>
      <c r="B41" s="4" t="s">
        <v>293</v>
      </c>
      <c r="C41" s="4" t="s">
        <v>294</v>
      </c>
      <c r="D41" s="4"/>
      <c r="E41" s="4" t="s">
        <v>125</v>
      </c>
      <c r="F41" s="4" t="s">
        <v>126</v>
      </c>
      <c r="G41" s="4">
        <v>2021</v>
      </c>
      <c r="H41" s="5"/>
      <c r="I41" s="4"/>
      <c r="J41" s="4"/>
      <c r="K41" s="4"/>
      <c r="L41" s="5"/>
      <c r="M41" s="5" t="s">
        <v>127</v>
      </c>
      <c r="N41" s="5"/>
      <c r="O41" s="5"/>
      <c r="P41" s="5"/>
      <c r="Q41" s="48"/>
      <c r="R41" s="48"/>
      <c r="S41" s="58" t="s">
        <v>127</v>
      </c>
      <c r="T41" s="5"/>
      <c r="U41" s="5"/>
      <c r="V41" s="5"/>
      <c r="W41" s="5"/>
      <c r="X41" s="59" t="s">
        <v>127</v>
      </c>
      <c r="Y41" s="4" t="s">
        <v>127</v>
      </c>
      <c r="Z41" s="4" t="s">
        <v>127</v>
      </c>
      <c r="AA41" s="4"/>
      <c r="AB41" s="4"/>
      <c r="AC41" s="4" t="str">
        <f t="shared" si="2"/>
        <v/>
      </c>
      <c r="AD41" s="4"/>
      <c r="AE41" s="4"/>
      <c r="AF41" s="4"/>
      <c r="AG41" s="4"/>
      <c r="AH41" s="4"/>
      <c r="AI41" s="10" t="s">
        <v>299</v>
      </c>
      <c r="AJ41" s="42" t="s">
        <v>300</v>
      </c>
      <c r="AK41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1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1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1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1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1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1" s="5"/>
      <c r="AR41" s="5" t="str">
        <f t="shared" si="1"/>
        <v/>
      </c>
    </row>
    <row r="42" spans="1:44" s="12" customFormat="1" ht="60" customHeight="1">
      <c r="A42" s="5">
        <v>94</v>
      </c>
      <c r="B42" s="4" t="s">
        <v>301</v>
      </c>
      <c r="C42" s="4" t="s">
        <v>302</v>
      </c>
      <c r="D42" s="4"/>
      <c r="E42" s="4" t="s">
        <v>303</v>
      </c>
      <c r="F42" s="4" t="s">
        <v>304</v>
      </c>
      <c r="G42" s="4">
        <v>2020</v>
      </c>
      <c r="H42" s="5"/>
      <c r="I42" s="4"/>
      <c r="J42" s="4"/>
      <c r="K42" s="4"/>
      <c r="L42" s="5"/>
      <c r="M42" s="5" t="s">
        <v>127</v>
      </c>
      <c r="N42" s="5"/>
      <c r="O42" s="5"/>
      <c r="P42" s="5"/>
      <c r="Q42" s="48"/>
      <c r="R42" s="48"/>
      <c r="S42" s="58" t="s">
        <v>127</v>
      </c>
      <c r="T42" s="5"/>
      <c r="U42" s="5"/>
      <c r="V42" s="5"/>
      <c r="W42" s="5"/>
      <c r="X42" s="59" t="s">
        <v>127</v>
      </c>
      <c r="Y42" s="4" t="s">
        <v>127</v>
      </c>
      <c r="Z42" s="4" t="s">
        <v>127</v>
      </c>
      <c r="AA42" s="4"/>
      <c r="AB42" s="4"/>
      <c r="AC42" s="4" t="str">
        <f t="shared" si="2"/>
        <v/>
      </c>
      <c r="AD42" s="4"/>
      <c r="AE42" s="4"/>
      <c r="AF42" s="4"/>
      <c r="AG42" s="4"/>
      <c r="AH42" s="4"/>
      <c r="AI42" s="10" t="s">
        <v>305</v>
      </c>
      <c r="AJ42" s="42" t="s">
        <v>306</v>
      </c>
      <c r="AK42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2" s="5"/>
      <c r="AR42" s="5" t="str">
        <f t="shared" si="1"/>
        <v/>
      </c>
    </row>
    <row r="43" spans="1:44" s="6" customFormat="1" ht="60" customHeight="1">
      <c r="A43" s="5">
        <v>95</v>
      </c>
      <c r="B43" s="4" t="s">
        <v>307</v>
      </c>
      <c r="C43" s="4" t="s">
        <v>308</v>
      </c>
      <c r="D43" s="4"/>
      <c r="E43" s="4" t="s">
        <v>288</v>
      </c>
      <c r="F43" s="4" t="s">
        <v>214</v>
      </c>
      <c r="G43" s="4">
        <v>2022</v>
      </c>
      <c r="H43" s="5"/>
      <c r="I43" s="4"/>
      <c r="J43" s="4"/>
      <c r="K43" s="4"/>
      <c r="L43" s="5"/>
      <c r="M43" s="5" t="s">
        <v>127</v>
      </c>
      <c r="N43" s="5"/>
      <c r="O43" s="5"/>
      <c r="P43" s="5"/>
      <c r="Q43" s="48"/>
      <c r="R43" s="48"/>
      <c r="S43" s="95" t="s">
        <v>127</v>
      </c>
      <c r="T43" s="5"/>
      <c r="U43" s="5"/>
      <c r="V43" s="5"/>
      <c r="W43" s="5"/>
      <c r="X43" s="96" t="s">
        <v>127</v>
      </c>
      <c r="Y43" s="4" t="s">
        <v>127</v>
      </c>
      <c r="Z43" s="4" t="s">
        <v>127</v>
      </c>
      <c r="AA43" s="4"/>
      <c r="AB43" s="4"/>
      <c r="AC43" s="4" t="str">
        <f t="shared" si="2"/>
        <v/>
      </c>
      <c r="AD43" s="4"/>
      <c r="AE43" s="4"/>
      <c r="AF43" s="4"/>
      <c r="AG43" s="4"/>
      <c r="AH43" s="4"/>
      <c r="AI43" s="10" t="s">
        <v>309</v>
      </c>
      <c r="AJ43" s="42" t="s">
        <v>310</v>
      </c>
      <c r="AK43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3" s="5"/>
      <c r="AR43" s="5" t="str">
        <f t="shared" si="1"/>
        <v/>
      </c>
    </row>
    <row r="44" spans="1:44" s="12" customFormat="1" ht="60" customHeight="1">
      <c r="A44" s="5">
        <v>97</v>
      </c>
      <c r="B44" s="4" t="s">
        <v>311</v>
      </c>
      <c r="C44" s="4" t="s">
        <v>312</v>
      </c>
      <c r="D44" s="4"/>
      <c r="E44" s="4" t="s">
        <v>125</v>
      </c>
      <c r="F44" s="4" t="s">
        <v>126</v>
      </c>
      <c r="G44" s="4">
        <v>2021</v>
      </c>
      <c r="H44" s="5"/>
      <c r="I44" s="4"/>
      <c r="J44" s="4"/>
      <c r="K44" s="4"/>
      <c r="L44" s="5"/>
      <c r="M44" s="5" t="s">
        <v>127</v>
      </c>
      <c r="N44" s="5"/>
      <c r="O44" s="5"/>
      <c r="P44" s="5"/>
      <c r="Q44" s="48"/>
      <c r="R44" s="48"/>
      <c r="S44" s="95" t="s">
        <v>127</v>
      </c>
      <c r="T44" s="5"/>
      <c r="U44" s="5"/>
      <c r="V44" s="5"/>
      <c r="W44" s="5"/>
      <c r="X44" s="96" t="s">
        <v>127</v>
      </c>
      <c r="Y44" s="4" t="s">
        <v>127</v>
      </c>
      <c r="Z44" s="4" t="s">
        <v>127</v>
      </c>
      <c r="AA44" s="4"/>
      <c r="AB44" s="4"/>
      <c r="AC44" s="4" t="str">
        <f t="shared" si="2"/>
        <v/>
      </c>
      <c r="AD44" s="4"/>
      <c r="AE44" s="4"/>
      <c r="AF44" s="4"/>
      <c r="AG44" s="4"/>
      <c r="AH44" s="4"/>
      <c r="AI44" s="10" t="s">
        <v>313</v>
      </c>
      <c r="AJ44" s="42" t="s">
        <v>170</v>
      </c>
      <c r="AK4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4" s="5"/>
      <c r="AR44" s="5" t="str">
        <f t="shared" si="1"/>
        <v/>
      </c>
    </row>
    <row r="45" spans="1:44" s="12" customFormat="1" ht="60" customHeight="1">
      <c r="A45" s="5">
        <v>99</v>
      </c>
      <c r="B45" s="4" t="s">
        <v>314</v>
      </c>
      <c r="C45" s="4" t="s">
        <v>172</v>
      </c>
      <c r="D45" s="4"/>
      <c r="E45" s="4" t="s">
        <v>315</v>
      </c>
      <c r="F45" s="4" t="s">
        <v>150</v>
      </c>
      <c r="G45" s="4">
        <v>2022</v>
      </c>
      <c r="H45" s="5"/>
      <c r="I45" s="4"/>
      <c r="J45" s="4"/>
      <c r="K45" s="4"/>
      <c r="L45" s="5"/>
      <c r="M45" s="5" t="s">
        <v>127</v>
      </c>
      <c r="N45" s="5"/>
      <c r="O45" s="5"/>
      <c r="P45" s="5"/>
      <c r="Q45" s="48"/>
      <c r="R45" s="48"/>
      <c r="S45" s="95" t="s">
        <v>127</v>
      </c>
      <c r="T45" s="5"/>
      <c r="U45" s="5"/>
      <c r="V45" s="5"/>
      <c r="W45" s="5"/>
      <c r="X45" s="96" t="s">
        <v>127</v>
      </c>
      <c r="Y45" s="4" t="s">
        <v>127</v>
      </c>
      <c r="Z45" s="4" t="s">
        <v>127</v>
      </c>
      <c r="AA45" s="4"/>
      <c r="AB45" s="4"/>
      <c r="AC45" s="4" t="str">
        <f t="shared" si="2"/>
        <v/>
      </c>
      <c r="AD45" s="4"/>
      <c r="AE45" s="4"/>
      <c r="AF45" s="4"/>
      <c r="AG45" s="4"/>
      <c r="AH45" s="4"/>
      <c r="AI45" s="10" t="s">
        <v>316</v>
      </c>
      <c r="AJ45" s="42" t="s">
        <v>317</v>
      </c>
      <c r="AK4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5" s="5"/>
      <c r="AR45" s="5" t="str">
        <f t="shared" si="1"/>
        <v/>
      </c>
    </row>
    <row r="46" spans="1:44" s="12" customFormat="1" ht="60" customHeight="1">
      <c r="A46" s="5">
        <v>100</v>
      </c>
      <c r="B46" s="4" t="s">
        <v>314</v>
      </c>
      <c r="C46" s="4" t="s">
        <v>172</v>
      </c>
      <c r="D46" s="4"/>
      <c r="E46" s="4" t="s">
        <v>318</v>
      </c>
      <c r="F46" s="4" t="s">
        <v>319</v>
      </c>
      <c r="G46" s="4">
        <v>2023</v>
      </c>
      <c r="H46" s="5"/>
      <c r="I46" s="4"/>
      <c r="J46" s="4"/>
      <c r="K46" s="4"/>
      <c r="L46" s="5"/>
      <c r="M46" s="5" t="s">
        <v>127</v>
      </c>
      <c r="N46" s="5"/>
      <c r="O46" s="5"/>
      <c r="P46" s="5"/>
      <c r="Q46" s="48"/>
      <c r="R46" s="48"/>
      <c r="S46" s="58" t="s">
        <v>127</v>
      </c>
      <c r="T46" s="5"/>
      <c r="U46" s="5"/>
      <c r="V46" s="5"/>
      <c r="W46" s="5"/>
      <c r="X46" s="59" t="s">
        <v>127</v>
      </c>
      <c r="Y46" s="4" t="s">
        <v>127</v>
      </c>
      <c r="Z46" s="4" t="s">
        <v>127</v>
      </c>
      <c r="AA46" s="4"/>
      <c r="AB46" s="4"/>
      <c r="AC46" s="4" t="str">
        <f t="shared" si="2"/>
        <v/>
      </c>
      <c r="AD46" s="4"/>
      <c r="AE46" s="4"/>
      <c r="AF46" s="4"/>
      <c r="AG46" s="4"/>
      <c r="AH46" s="4"/>
      <c r="AI46" s="10" t="s">
        <v>320</v>
      </c>
      <c r="AJ46" s="42" t="s">
        <v>321</v>
      </c>
      <c r="AK4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6" s="5"/>
      <c r="AR46" s="5" t="str">
        <f t="shared" si="1"/>
        <v/>
      </c>
    </row>
    <row r="47" spans="1:44" s="12" customFormat="1" ht="60" customHeight="1">
      <c r="A47" s="5">
        <v>105</v>
      </c>
      <c r="B47" s="4" t="s">
        <v>322</v>
      </c>
      <c r="C47" s="4" t="s">
        <v>323</v>
      </c>
      <c r="D47" s="4"/>
      <c r="E47" s="4" t="s">
        <v>125</v>
      </c>
      <c r="F47" s="4" t="s">
        <v>126</v>
      </c>
      <c r="G47" s="4">
        <v>2022</v>
      </c>
      <c r="H47" s="5"/>
      <c r="I47" s="4"/>
      <c r="J47" s="4"/>
      <c r="K47" s="4"/>
      <c r="L47" s="5"/>
      <c r="M47" s="5" t="s">
        <v>127</v>
      </c>
      <c r="N47" s="5"/>
      <c r="O47" s="5"/>
      <c r="P47" s="5"/>
      <c r="Q47" s="48"/>
      <c r="R47" s="48"/>
      <c r="S47" s="95" t="s">
        <v>127</v>
      </c>
      <c r="T47" s="5"/>
      <c r="U47" s="5"/>
      <c r="V47" s="5"/>
      <c r="W47" s="5"/>
      <c r="X47" s="96" t="s">
        <v>127</v>
      </c>
      <c r="Y47" s="4" t="s">
        <v>127</v>
      </c>
      <c r="Z47" s="4" t="s">
        <v>127</v>
      </c>
      <c r="AA47" s="4"/>
      <c r="AB47" s="4"/>
      <c r="AC47" s="4" t="str">
        <f t="shared" si="2"/>
        <v/>
      </c>
      <c r="AD47" s="4"/>
      <c r="AE47" s="4"/>
      <c r="AF47" s="4"/>
      <c r="AG47" s="4"/>
      <c r="AH47" s="4"/>
      <c r="AI47" s="10" t="s">
        <v>324</v>
      </c>
      <c r="AJ47" s="42" t="s">
        <v>325</v>
      </c>
      <c r="AK4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7" s="5"/>
      <c r="AR47" s="5" t="str">
        <f t="shared" si="1"/>
        <v/>
      </c>
    </row>
    <row r="48" spans="1:44" s="12" customFormat="1" ht="60" customHeight="1">
      <c r="A48" s="5">
        <v>106</v>
      </c>
      <c r="B48" s="4" t="s">
        <v>326</v>
      </c>
      <c r="C48" s="4" t="s">
        <v>327</v>
      </c>
      <c r="D48" s="4"/>
      <c r="E48" s="4" t="s">
        <v>125</v>
      </c>
      <c r="F48" s="4" t="s">
        <v>126</v>
      </c>
      <c r="G48" s="4">
        <v>2020</v>
      </c>
      <c r="H48" s="5"/>
      <c r="I48" s="4"/>
      <c r="J48" s="4"/>
      <c r="K48" s="4"/>
      <c r="L48" s="5"/>
      <c r="M48" s="5" t="s">
        <v>127</v>
      </c>
      <c r="N48" s="5"/>
      <c r="O48" s="5"/>
      <c r="P48" s="5"/>
      <c r="Q48" s="48"/>
      <c r="R48" s="48"/>
      <c r="S48" s="58" t="s">
        <v>127</v>
      </c>
      <c r="T48" s="5"/>
      <c r="U48" s="5"/>
      <c r="V48" s="5"/>
      <c r="W48" s="5"/>
      <c r="X48" s="59" t="s">
        <v>127</v>
      </c>
      <c r="Y48" s="4" t="s">
        <v>127</v>
      </c>
      <c r="Z48" s="4" t="s">
        <v>127</v>
      </c>
      <c r="AA48" s="4"/>
      <c r="AB48" s="4"/>
      <c r="AC48" s="4" t="str">
        <f t="shared" si="2"/>
        <v/>
      </c>
      <c r="AD48" s="4"/>
      <c r="AE48" s="4"/>
      <c r="AF48" s="4"/>
      <c r="AG48" s="4"/>
      <c r="AH48" s="4"/>
      <c r="AI48" s="10" t="s">
        <v>328</v>
      </c>
      <c r="AJ48" s="42" t="s">
        <v>216</v>
      </c>
      <c r="AK4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8" s="5"/>
      <c r="AR48" s="5" t="str">
        <f t="shared" si="1"/>
        <v/>
      </c>
    </row>
    <row r="49" spans="1:44" s="6" customFormat="1" ht="60" customHeight="1">
      <c r="A49" s="5">
        <v>107</v>
      </c>
      <c r="B49" s="4" t="s">
        <v>329</v>
      </c>
      <c r="C49" s="4" t="s">
        <v>172</v>
      </c>
      <c r="D49" s="4"/>
      <c r="E49" s="4" t="s">
        <v>330</v>
      </c>
      <c r="F49" s="4" t="s">
        <v>195</v>
      </c>
      <c r="G49" s="4">
        <v>2021</v>
      </c>
      <c r="H49" s="5"/>
      <c r="I49" s="4"/>
      <c r="J49" s="4"/>
      <c r="K49" s="4"/>
      <c r="L49" s="5"/>
      <c r="M49" s="5" t="s">
        <v>127</v>
      </c>
      <c r="N49" s="5"/>
      <c r="O49" s="5"/>
      <c r="P49" s="5"/>
      <c r="Q49" s="48"/>
      <c r="R49" s="48"/>
      <c r="S49" s="95" t="s">
        <v>127</v>
      </c>
      <c r="T49" s="5"/>
      <c r="U49" s="5"/>
      <c r="V49" s="5"/>
      <c r="W49" s="5"/>
      <c r="X49" s="96" t="s">
        <v>127</v>
      </c>
      <c r="Y49" s="4" t="s">
        <v>127</v>
      </c>
      <c r="Z49" s="4" t="s">
        <v>127</v>
      </c>
      <c r="AA49" s="4"/>
      <c r="AB49" s="4"/>
      <c r="AC49" s="4" t="str">
        <f t="shared" si="2"/>
        <v/>
      </c>
      <c r="AD49" s="4"/>
      <c r="AE49" s="4"/>
      <c r="AF49" s="4"/>
      <c r="AG49" s="4"/>
      <c r="AH49" s="4"/>
      <c r="AI49" s="17" t="s">
        <v>331</v>
      </c>
      <c r="AJ49" s="42" t="s">
        <v>332</v>
      </c>
      <c r="AK4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4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4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4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4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4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49" s="5"/>
      <c r="AR49" s="5" t="str">
        <f t="shared" si="1"/>
        <v/>
      </c>
    </row>
    <row r="50" spans="1:44" s="6" customFormat="1" ht="60" customHeight="1">
      <c r="A50" s="5">
        <v>108</v>
      </c>
      <c r="B50" s="4" t="s">
        <v>333</v>
      </c>
      <c r="C50" s="4" t="s">
        <v>334</v>
      </c>
      <c r="D50" s="4"/>
      <c r="E50" s="4" t="s">
        <v>219</v>
      </c>
      <c r="F50" s="4" t="s">
        <v>126</v>
      </c>
      <c r="G50" s="4">
        <v>2021</v>
      </c>
      <c r="H50" s="5"/>
      <c r="I50" s="4"/>
      <c r="J50" s="4"/>
      <c r="K50" s="4"/>
      <c r="L50" s="5"/>
      <c r="M50" s="5" t="s">
        <v>127</v>
      </c>
      <c r="N50" s="5"/>
      <c r="O50" s="5"/>
      <c r="P50" s="5"/>
      <c r="Q50" s="48"/>
      <c r="R50" s="48"/>
      <c r="S50" s="58" t="s">
        <v>127</v>
      </c>
      <c r="T50" s="5"/>
      <c r="U50" s="5"/>
      <c r="V50" s="5"/>
      <c r="W50" s="5"/>
      <c r="X50" s="59" t="s">
        <v>127</v>
      </c>
      <c r="Y50" s="4" t="s">
        <v>127</v>
      </c>
      <c r="Z50" s="4" t="s">
        <v>127</v>
      </c>
      <c r="AA50" s="4"/>
      <c r="AB50" s="4"/>
      <c r="AC50" s="4" t="str">
        <f t="shared" si="2"/>
        <v/>
      </c>
      <c r="AD50" s="4"/>
      <c r="AE50" s="4"/>
      <c r="AF50" s="4"/>
      <c r="AG50" s="4"/>
      <c r="AH50" s="4"/>
      <c r="AI50" s="10" t="s">
        <v>335</v>
      </c>
      <c r="AJ50" s="42" t="s">
        <v>336</v>
      </c>
      <c r="AK5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0" s="5"/>
      <c r="AR50" s="5" t="str">
        <f t="shared" si="1"/>
        <v/>
      </c>
    </row>
    <row r="51" spans="1:44" s="6" customFormat="1" ht="60" customHeight="1">
      <c r="A51" s="5">
        <v>110</v>
      </c>
      <c r="B51" s="4" t="s">
        <v>337</v>
      </c>
      <c r="C51" s="4" t="s">
        <v>338</v>
      </c>
      <c r="D51" s="4"/>
      <c r="E51" s="4" t="s">
        <v>185</v>
      </c>
      <c r="F51" s="4" t="s">
        <v>150</v>
      </c>
      <c r="G51" s="4">
        <v>2022</v>
      </c>
      <c r="H51" s="5"/>
      <c r="I51" s="4"/>
      <c r="J51" s="4"/>
      <c r="K51" s="4"/>
      <c r="L51" s="5"/>
      <c r="M51" s="5" t="s">
        <v>127</v>
      </c>
      <c r="N51" s="5"/>
      <c r="O51" s="5"/>
      <c r="P51" s="5"/>
      <c r="Q51" s="48"/>
      <c r="R51" s="48"/>
      <c r="S51" s="58" t="s">
        <v>127</v>
      </c>
      <c r="T51" s="5"/>
      <c r="U51" s="5"/>
      <c r="V51" s="5"/>
      <c r="W51" s="5"/>
      <c r="X51" s="59" t="s">
        <v>127</v>
      </c>
      <c r="Y51" s="4" t="s">
        <v>127</v>
      </c>
      <c r="Z51" s="4" t="s">
        <v>127</v>
      </c>
      <c r="AA51" s="4"/>
      <c r="AB51" s="4"/>
      <c r="AC51" s="4" t="str">
        <f t="shared" si="2"/>
        <v/>
      </c>
      <c r="AD51" s="4"/>
      <c r="AE51" s="4"/>
      <c r="AF51" s="4"/>
      <c r="AG51" s="4"/>
      <c r="AH51" s="4"/>
      <c r="AI51" s="10" t="s">
        <v>339</v>
      </c>
      <c r="AJ51" s="42" t="s">
        <v>340</v>
      </c>
      <c r="AK51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1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1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1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1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1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1" s="5"/>
      <c r="AR51" s="5" t="str">
        <f t="shared" si="1"/>
        <v/>
      </c>
    </row>
    <row r="52" spans="1:44" s="12" customFormat="1" ht="60" customHeight="1">
      <c r="A52" s="5">
        <v>111</v>
      </c>
      <c r="B52" s="4" t="s">
        <v>341</v>
      </c>
      <c r="C52" s="4" t="s">
        <v>342</v>
      </c>
      <c r="D52" s="4"/>
      <c r="E52" s="4" t="s">
        <v>343</v>
      </c>
      <c r="F52" s="4" t="s">
        <v>150</v>
      </c>
      <c r="G52" s="4">
        <v>2023</v>
      </c>
      <c r="H52" s="5"/>
      <c r="I52" s="4"/>
      <c r="J52" s="4"/>
      <c r="K52" s="4"/>
      <c r="L52" s="5"/>
      <c r="M52" s="5" t="s">
        <v>127</v>
      </c>
      <c r="N52" s="5"/>
      <c r="O52" s="5"/>
      <c r="P52" s="5"/>
      <c r="Q52" s="48"/>
      <c r="R52" s="48"/>
      <c r="S52" s="95" t="s">
        <v>127</v>
      </c>
      <c r="T52" s="5"/>
      <c r="U52" s="5"/>
      <c r="V52" s="5"/>
      <c r="W52" s="5"/>
      <c r="X52" s="96" t="s">
        <v>127</v>
      </c>
      <c r="Y52" s="4" t="s">
        <v>127</v>
      </c>
      <c r="Z52" s="4" t="s">
        <v>127</v>
      </c>
      <c r="AA52" s="4"/>
      <c r="AB52" s="4"/>
      <c r="AC52" s="4" t="str">
        <f t="shared" si="2"/>
        <v/>
      </c>
      <c r="AD52" s="4"/>
      <c r="AE52" s="4"/>
      <c r="AF52" s="4"/>
      <c r="AG52" s="4"/>
      <c r="AH52" s="4"/>
      <c r="AI52" s="10" t="s">
        <v>344</v>
      </c>
      <c r="AJ52" s="42" t="s">
        <v>317</v>
      </c>
      <c r="AK52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2" s="5"/>
      <c r="AR52" s="5" t="str">
        <f t="shared" si="1"/>
        <v/>
      </c>
    </row>
    <row r="53" spans="1:44" s="6" customFormat="1" ht="60" customHeight="1">
      <c r="A53" s="5">
        <v>114</v>
      </c>
      <c r="B53" s="4" t="s">
        <v>345</v>
      </c>
      <c r="C53" s="4" t="s">
        <v>346</v>
      </c>
      <c r="D53" s="4"/>
      <c r="E53" s="4" t="s">
        <v>125</v>
      </c>
      <c r="F53" s="4" t="s">
        <v>126</v>
      </c>
      <c r="G53" s="4">
        <v>2019</v>
      </c>
      <c r="H53" s="5"/>
      <c r="I53" s="4"/>
      <c r="J53" s="4"/>
      <c r="K53" s="4"/>
      <c r="L53" s="5"/>
      <c r="M53" s="5" t="s">
        <v>127</v>
      </c>
      <c r="N53" s="5"/>
      <c r="O53" s="5"/>
      <c r="P53" s="5"/>
      <c r="Q53" s="48"/>
      <c r="R53" s="48"/>
      <c r="S53" s="58" t="s">
        <v>127</v>
      </c>
      <c r="T53" s="5"/>
      <c r="U53" s="5"/>
      <c r="V53" s="5"/>
      <c r="W53" s="5"/>
      <c r="X53" s="59" t="s">
        <v>127</v>
      </c>
      <c r="Y53" s="4" t="s">
        <v>127</v>
      </c>
      <c r="Z53" s="4" t="s">
        <v>127</v>
      </c>
      <c r="AA53" s="4"/>
      <c r="AB53" s="4"/>
      <c r="AC53" s="4" t="str">
        <f t="shared" si="2"/>
        <v/>
      </c>
      <c r="AD53" s="4"/>
      <c r="AE53" s="4"/>
      <c r="AF53" s="4"/>
      <c r="AG53" s="4"/>
      <c r="AH53" s="4"/>
      <c r="AI53" s="10" t="s">
        <v>347</v>
      </c>
      <c r="AJ53" s="42" t="s">
        <v>348</v>
      </c>
      <c r="AK53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3" s="5"/>
      <c r="AR53" s="5" t="str">
        <f t="shared" si="1"/>
        <v/>
      </c>
    </row>
    <row r="54" spans="1:44" s="6" customFormat="1" ht="60" customHeight="1">
      <c r="A54" s="5">
        <v>115</v>
      </c>
      <c r="B54" s="4" t="s">
        <v>349</v>
      </c>
      <c r="C54" s="4" t="s">
        <v>350</v>
      </c>
      <c r="D54" s="4"/>
      <c r="E54" s="4" t="s">
        <v>125</v>
      </c>
      <c r="F54" s="4" t="s">
        <v>126</v>
      </c>
      <c r="G54" s="4">
        <v>2021</v>
      </c>
      <c r="H54" s="5"/>
      <c r="I54" s="4"/>
      <c r="J54" s="4"/>
      <c r="K54" s="4"/>
      <c r="L54" s="5"/>
      <c r="M54" s="5" t="s">
        <v>127</v>
      </c>
      <c r="N54" s="5"/>
      <c r="O54" s="5"/>
      <c r="P54" s="5"/>
      <c r="Q54" s="48"/>
      <c r="R54" s="48"/>
      <c r="S54" s="95" t="s">
        <v>127</v>
      </c>
      <c r="T54" s="5"/>
      <c r="U54" s="5"/>
      <c r="V54" s="5"/>
      <c r="W54" s="5"/>
      <c r="X54" s="96" t="s">
        <v>127</v>
      </c>
      <c r="Y54" s="4" t="s">
        <v>127</v>
      </c>
      <c r="Z54" s="4" t="s">
        <v>127</v>
      </c>
      <c r="AA54" s="4"/>
      <c r="AB54" s="4"/>
      <c r="AC54" s="4" t="str">
        <f t="shared" si="2"/>
        <v/>
      </c>
      <c r="AD54" s="4"/>
      <c r="AE54" s="4"/>
      <c r="AF54" s="4"/>
      <c r="AG54" s="4"/>
      <c r="AH54" s="4"/>
      <c r="AI54" s="10" t="s">
        <v>351</v>
      </c>
      <c r="AJ54" s="42" t="s">
        <v>152</v>
      </c>
      <c r="AK5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4" s="5"/>
      <c r="AR54" s="5" t="str">
        <f t="shared" si="1"/>
        <v/>
      </c>
    </row>
    <row r="55" spans="1:44" s="6" customFormat="1" ht="60" customHeight="1">
      <c r="A55" s="5">
        <v>118</v>
      </c>
      <c r="B55" s="4" t="s">
        <v>352</v>
      </c>
      <c r="C55" s="4" t="s">
        <v>353</v>
      </c>
      <c r="D55" s="4"/>
      <c r="E55" s="4" t="s">
        <v>354</v>
      </c>
      <c r="F55" s="4" t="s">
        <v>195</v>
      </c>
      <c r="G55" s="4">
        <v>2015</v>
      </c>
      <c r="H55" s="5"/>
      <c r="I55" s="4"/>
      <c r="J55" s="4"/>
      <c r="K55" s="4"/>
      <c r="L55" s="5"/>
      <c r="M55" s="5" t="s">
        <v>127</v>
      </c>
      <c r="N55" s="5"/>
      <c r="O55" s="5"/>
      <c r="P55" s="5"/>
      <c r="Q55" s="48"/>
      <c r="R55" s="48"/>
      <c r="S55" s="58" t="s">
        <v>127</v>
      </c>
      <c r="T55" s="5"/>
      <c r="U55" s="5"/>
      <c r="V55" s="5"/>
      <c r="W55" s="5"/>
      <c r="X55" s="59" t="s">
        <v>127</v>
      </c>
      <c r="Y55" s="4" t="s">
        <v>127</v>
      </c>
      <c r="Z55" s="4" t="s">
        <v>127</v>
      </c>
      <c r="AA55" s="4"/>
      <c r="AB55" s="4"/>
      <c r="AC55" s="4" t="str">
        <f t="shared" si="2"/>
        <v/>
      </c>
      <c r="AD55" s="4"/>
      <c r="AE55" s="4"/>
      <c r="AF55" s="4"/>
      <c r="AG55" s="4"/>
      <c r="AH55" s="4"/>
      <c r="AI55" s="10" t="s">
        <v>355</v>
      </c>
      <c r="AJ55" s="42" t="s">
        <v>356</v>
      </c>
      <c r="AK5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5" s="5"/>
      <c r="AR55" s="5" t="str">
        <f t="shared" si="1"/>
        <v/>
      </c>
    </row>
    <row r="56" spans="1:44" s="6" customFormat="1" ht="60" customHeight="1">
      <c r="A56" s="5">
        <v>119</v>
      </c>
      <c r="B56" s="4" t="s">
        <v>357</v>
      </c>
      <c r="C56" s="4" t="s">
        <v>358</v>
      </c>
      <c r="D56" s="4"/>
      <c r="E56" s="4" t="s">
        <v>359</v>
      </c>
      <c r="F56" s="4" t="s">
        <v>360</v>
      </c>
      <c r="G56" s="4">
        <v>2019</v>
      </c>
      <c r="H56" s="5"/>
      <c r="I56" s="4"/>
      <c r="J56" s="4"/>
      <c r="K56" s="4"/>
      <c r="L56" s="5"/>
      <c r="M56" s="5" t="s">
        <v>127</v>
      </c>
      <c r="N56" s="5"/>
      <c r="O56" s="5"/>
      <c r="P56" s="5"/>
      <c r="Q56" s="48"/>
      <c r="R56" s="48"/>
      <c r="S56" s="95" t="s">
        <v>127</v>
      </c>
      <c r="T56" s="5"/>
      <c r="U56" s="5"/>
      <c r="V56" s="5"/>
      <c r="W56" s="5"/>
      <c r="X56" s="96" t="s">
        <v>127</v>
      </c>
      <c r="Y56" s="4" t="s">
        <v>127</v>
      </c>
      <c r="Z56" s="4" t="s">
        <v>127</v>
      </c>
      <c r="AA56" s="4"/>
      <c r="AB56" s="4"/>
      <c r="AC56" s="4" t="str">
        <f t="shared" si="2"/>
        <v/>
      </c>
      <c r="AD56" s="4"/>
      <c r="AE56" s="4"/>
      <c r="AF56" s="4"/>
      <c r="AG56" s="4"/>
      <c r="AH56" s="4"/>
      <c r="AI56" s="10" t="s">
        <v>361</v>
      </c>
      <c r="AJ56" s="42" t="s">
        <v>310</v>
      </c>
      <c r="AK5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6" s="5"/>
      <c r="AR56" s="5" t="str">
        <f t="shared" si="1"/>
        <v/>
      </c>
    </row>
    <row r="57" spans="1:44" s="12" customFormat="1" ht="60" customHeight="1">
      <c r="A57" s="5">
        <v>120</v>
      </c>
      <c r="B57" s="4" t="s">
        <v>362</v>
      </c>
      <c r="C57" s="4" t="s">
        <v>363</v>
      </c>
      <c r="D57" s="4"/>
      <c r="E57" s="4" t="s">
        <v>364</v>
      </c>
      <c r="F57" s="4" t="s">
        <v>200</v>
      </c>
      <c r="G57" s="4">
        <v>2021</v>
      </c>
      <c r="H57" s="5"/>
      <c r="I57" s="4"/>
      <c r="J57" s="4"/>
      <c r="K57" s="4"/>
      <c r="L57" s="5"/>
      <c r="M57" s="5" t="s">
        <v>127</v>
      </c>
      <c r="N57" s="5"/>
      <c r="O57" s="5"/>
      <c r="P57" s="5"/>
      <c r="Q57" s="48"/>
      <c r="R57" s="48"/>
      <c r="S57" s="58" t="s">
        <v>127</v>
      </c>
      <c r="T57" s="5"/>
      <c r="U57" s="5"/>
      <c r="V57" s="5"/>
      <c r="W57" s="5"/>
      <c r="X57" s="59" t="s">
        <v>127</v>
      </c>
      <c r="Y57" s="4" t="s">
        <v>127</v>
      </c>
      <c r="Z57" s="4" t="s">
        <v>127</v>
      </c>
      <c r="AA57" s="4"/>
      <c r="AB57" s="4"/>
      <c r="AC57" s="4" t="str">
        <f t="shared" si="2"/>
        <v/>
      </c>
      <c r="AD57" s="4"/>
      <c r="AE57" s="4"/>
      <c r="AF57" s="4"/>
      <c r="AG57" s="4"/>
      <c r="AH57" s="4"/>
      <c r="AI57" s="10" t="s">
        <v>365</v>
      </c>
      <c r="AJ57" s="42" t="s">
        <v>178</v>
      </c>
      <c r="AK5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7" s="5"/>
      <c r="AR57" s="5" t="str">
        <f t="shared" si="1"/>
        <v/>
      </c>
    </row>
    <row r="58" spans="1:44" s="6" customFormat="1" ht="60" customHeight="1">
      <c r="A58" s="5">
        <v>122</v>
      </c>
      <c r="B58" s="4" t="s">
        <v>366</v>
      </c>
      <c r="C58" s="4" t="s">
        <v>367</v>
      </c>
      <c r="D58" s="4"/>
      <c r="E58" s="4" t="s">
        <v>125</v>
      </c>
      <c r="F58" s="4" t="s">
        <v>126</v>
      </c>
      <c r="G58" s="4">
        <v>2022</v>
      </c>
      <c r="H58" s="5"/>
      <c r="I58" s="4"/>
      <c r="J58" s="4"/>
      <c r="K58" s="4"/>
      <c r="L58" s="5"/>
      <c r="M58" s="5" t="s">
        <v>127</v>
      </c>
      <c r="N58" s="5"/>
      <c r="O58" s="5"/>
      <c r="P58" s="5"/>
      <c r="Q58" s="48"/>
      <c r="R58" s="48"/>
      <c r="S58" s="58" t="s">
        <v>127</v>
      </c>
      <c r="T58" s="5"/>
      <c r="U58" s="5"/>
      <c r="V58" s="5"/>
      <c r="W58" s="5"/>
      <c r="X58" s="59" t="s">
        <v>127</v>
      </c>
      <c r="Y58" s="4" t="s">
        <v>127</v>
      </c>
      <c r="Z58" s="4" t="s">
        <v>127</v>
      </c>
      <c r="AA58" s="4"/>
      <c r="AB58" s="4"/>
      <c r="AC58" s="4" t="str">
        <f t="shared" si="2"/>
        <v/>
      </c>
      <c r="AD58" s="4"/>
      <c r="AE58" s="4"/>
      <c r="AF58" s="4"/>
      <c r="AG58" s="4"/>
      <c r="AH58" s="4"/>
      <c r="AI58" s="10" t="s">
        <v>368</v>
      </c>
      <c r="AJ58" s="42" t="s">
        <v>178</v>
      </c>
      <c r="AK5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8" s="5"/>
      <c r="AR58" s="5" t="str">
        <f t="shared" si="1"/>
        <v/>
      </c>
    </row>
    <row r="59" spans="1:44" s="6" customFormat="1" ht="60" customHeight="1">
      <c r="A59" s="5">
        <v>128</v>
      </c>
      <c r="B59" s="4" t="s">
        <v>369</v>
      </c>
      <c r="C59" s="4" t="s">
        <v>370</v>
      </c>
      <c r="D59" s="4"/>
      <c r="E59" s="4" t="s">
        <v>125</v>
      </c>
      <c r="F59" s="4" t="s">
        <v>126</v>
      </c>
      <c r="G59" s="4">
        <v>2020</v>
      </c>
      <c r="H59" s="5"/>
      <c r="I59" s="4"/>
      <c r="J59" s="4"/>
      <c r="K59" s="4"/>
      <c r="L59" s="5"/>
      <c r="M59" s="5" t="s">
        <v>127</v>
      </c>
      <c r="N59" s="5"/>
      <c r="O59" s="5"/>
      <c r="P59" s="5"/>
      <c r="Q59" s="48"/>
      <c r="R59" s="48"/>
      <c r="S59" s="58" t="s">
        <v>127</v>
      </c>
      <c r="T59" s="5"/>
      <c r="U59" s="5"/>
      <c r="V59" s="5"/>
      <c r="W59" s="5"/>
      <c r="X59" s="59" t="s">
        <v>127</v>
      </c>
      <c r="Y59" s="4" t="s">
        <v>127</v>
      </c>
      <c r="Z59" s="4" t="s">
        <v>127</v>
      </c>
      <c r="AA59" s="4"/>
      <c r="AB59" s="4"/>
      <c r="AC59" s="4" t="str">
        <f t="shared" si="2"/>
        <v/>
      </c>
      <c r="AD59" s="4"/>
      <c r="AE59" s="4"/>
      <c r="AF59" s="4"/>
      <c r="AG59" s="4"/>
      <c r="AH59" s="4"/>
      <c r="AI59" s="10" t="s">
        <v>371</v>
      </c>
      <c r="AJ59" s="42" t="s">
        <v>178</v>
      </c>
      <c r="AK5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5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5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5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5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5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59" s="5"/>
      <c r="AR59" s="5" t="str">
        <f t="shared" si="1"/>
        <v/>
      </c>
    </row>
    <row r="60" spans="1:44" s="12" customFormat="1" ht="60" customHeight="1">
      <c r="A60" s="5">
        <v>130</v>
      </c>
      <c r="B60" s="4" t="s">
        <v>372</v>
      </c>
      <c r="C60" s="4" t="s">
        <v>373</v>
      </c>
      <c r="D60" s="4"/>
      <c r="E60" s="4" t="s">
        <v>132</v>
      </c>
      <c r="F60" s="4" t="s">
        <v>126</v>
      </c>
      <c r="G60" s="4">
        <v>2023</v>
      </c>
      <c r="H60" s="5"/>
      <c r="I60" s="4"/>
      <c r="J60" s="4"/>
      <c r="K60" s="4"/>
      <c r="L60" s="5"/>
      <c r="M60" s="5" t="s">
        <v>127</v>
      </c>
      <c r="N60" s="5"/>
      <c r="O60" s="5"/>
      <c r="P60" s="5"/>
      <c r="Q60" s="48"/>
      <c r="R60" s="48"/>
      <c r="S60" s="58" t="s">
        <v>127</v>
      </c>
      <c r="T60" s="5"/>
      <c r="U60" s="5"/>
      <c r="V60" s="5"/>
      <c r="W60" s="5"/>
      <c r="X60" s="59" t="s">
        <v>127</v>
      </c>
      <c r="Y60" s="4" t="s">
        <v>127</v>
      </c>
      <c r="Z60" s="4" t="s">
        <v>127</v>
      </c>
      <c r="AA60" s="4"/>
      <c r="AB60" s="4"/>
      <c r="AC60" s="4" t="str">
        <f t="shared" si="2"/>
        <v/>
      </c>
      <c r="AD60" s="4"/>
      <c r="AE60" s="4"/>
      <c r="AF60" s="4"/>
      <c r="AG60" s="4"/>
      <c r="AH60" s="4"/>
      <c r="AI60" s="10" t="s">
        <v>374</v>
      </c>
      <c r="AJ60" s="42" t="s">
        <v>375</v>
      </c>
      <c r="AK6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0" s="5"/>
      <c r="AR60" s="5" t="str">
        <f t="shared" si="1"/>
        <v/>
      </c>
    </row>
    <row r="61" spans="1:44" s="12" customFormat="1" ht="60" customHeight="1">
      <c r="A61" s="5">
        <v>131</v>
      </c>
      <c r="B61" s="4" t="s">
        <v>376</v>
      </c>
      <c r="C61" s="4" t="s">
        <v>157</v>
      </c>
      <c r="D61" s="4"/>
      <c r="E61" s="4" t="s">
        <v>149</v>
      </c>
      <c r="F61" s="4" t="s">
        <v>150</v>
      </c>
      <c r="G61" s="4">
        <v>2019</v>
      </c>
      <c r="H61" s="5"/>
      <c r="I61" s="4"/>
      <c r="J61" s="4"/>
      <c r="K61" s="4"/>
      <c r="L61" s="5"/>
      <c r="M61" s="5" t="s">
        <v>127</v>
      </c>
      <c r="N61" s="5"/>
      <c r="O61" s="5"/>
      <c r="P61" s="5"/>
      <c r="Q61" s="48"/>
      <c r="R61" s="48"/>
      <c r="S61" s="95" t="s">
        <v>127</v>
      </c>
      <c r="T61" s="5"/>
      <c r="U61" s="5"/>
      <c r="V61" s="5"/>
      <c r="W61" s="5"/>
      <c r="X61" s="96" t="s">
        <v>127</v>
      </c>
      <c r="Y61" s="4" t="s">
        <v>127</v>
      </c>
      <c r="Z61" s="4" t="s">
        <v>127</v>
      </c>
      <c r="AA61" s="4"/>
      <c r="AB61" s="4"/>
      <c r="AC61" s="4" t="str">
        <f t="shared" si="2"/>
        <v/>
      </c>
      <c r="AD61" s="4"/>
      <c r="AE61" s="4"/>
      <c r="AF61" s="4"/>
      <c r="AG61" s="4"/>
      <c r="AH61" s="4"/>
      <c r="AI61" s="20" t="s">
        <v>377</v>
      </c>
      <c r="AJ61" s="42" t="s">
        <v>277</v>
      </c>
      <c r="AK61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1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1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1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1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1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1" s="5"/>
      <c r="AR61" s="5" t="str">
        <f t="shared" si="1"/>
        <v/>
      </c>
    </row>
    <row r="62" spans="1:44" s="6" customFormat="1" ht="60" customHeight="1">
      <c r="A62" s="5">
        <v>133</v>
      </c>
      <c r="B62" s="4" t="s">
        <v>378</v>
      </c>
      <c r="C62" s="4" t="s">
        <v>379</v>
      </c>
      <c r="D62" s="4"/>
      <c r="E62" s="4" t="s">
        <v>380</v>
      </c>
      <c r="F62" s="4" t="s">
        <v>381</v>
      </c>
      <c r="G62" s="4">
        <v>2023</v>
      </c>
      <c r="H62" s="5"/>
      <c r="I62" s="4"/>
      <c r="J62" s="4"/>
      <c r="K62" s="4"/>
      <c r="L62" s="5"/>
      <c r="M62" s="5" t="s">
        <v>127</v>
      </c>
      <c r="N62" s="5"/>
      <c r="O62" s="28"/>
      <c r="P62" s="5"/>
      <c r="Q62" s="48"/>
      <c r="R62" s="48"/>
      <c r="S62" s="95" t="s">
        <v>127</v>
      </c>
      <c r="T62" s="5"/>
      <c r="U62" s="5"/>
      <c r="V62" s="5"/>
      <c r="W62" s="5"/>
      <c r="X62" s="96" t="s">
        <v>127</v>
      </c>
      <c r="Y62" s="4" t="s">
        <v>127</v>
      </c>
      <c r="Z62" s="4" t="s">
        <v>127</v>
      </c>
      <c r="AA62" s="4"/>
      <c r="AB62" s="4"/>
      <c r="AC62" s="4" t="str">
        <f t="shared" si="2"/>
        <v/>
      </c>
      <c r="AD62" s="4"/>
      <c r="AE62" s="4"/>
      <c r="AF62" s="4"/>
      <c r="AG62" s="4"/>
      <c r="AH62" s="4"/>
      <c r="AI62" s="10" t="s">
        <v>382</v>
      </c>
      <c r="AJ62" s="42" t="s">
        <v>383</v>
      </c>
      <c r="AK62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2" s="5"/>
      <c r="AR62" s="5" t="str">
        <f t="shared" si="1"/>
        <v/>
      </c>
    </row>
    <row r="63" spans="1:44" s="12" customFormat="1" ht="60" customHeight="1">
      <c r="A63" s="5">
        <v>134</v>
      </c>
      <c r="B63" s="4" t="s">
        <v>384</v>
      </c>
      <c r="C63" s="4" t="s">
        <v>385</v>
      </c>
      <c r="D63" s="4"/>
      <c r="E63" s="4" t="s">
        <v>125</v>
      </c>
      <c r="F63" s="4" t="s">
        <v>126</v>
      </c>
      <c r="G63" s="4">
        <v>2022</v>
      </c>
      <c r="H63" s="5"/>
      <c r="I63" s="4"/>
      <c r="J63" s="4"/>
      <c r="K63" s="4"/>
      <c r="L63" s="5"/>
      <c r="M63" s="5" t="s">
        <v>127</v>
      </c>
      <c r="N63" s="5"/>
      <c r="O63" s="5"/>
      <c r="P63" s="5"/>
      <c r="Q63" s="48"/>
      <c r="R63" s="48"/>
      <c r="S63" s="58" t="s">
        <v>127</v>
      </c>
      <c r="T63" s="5"/>
      <c r="U63" s="5"/>
      <c r="V63" s="5"/>
      <c r="W63" s="5"/>
      <c r="X63" s="59" t="s">
        <v>127</v>
      </c>
      <c r="Y63" s="4" t="s">
        <v>127</v>
      </c>
      <c r="Z63" s="4" t="s">
        <v>127</v>
      </c>
      <c r="AA63" s="4"/>
      <c r="AB63" s="4"/>
      <c r="AC63" s="4" t="str">
        <f t="shared" si="2"/>
        <v/>
      </c>
      <c r="AD63" s="4"/>
      <c r="AE63" s="4"/>
      <c r="AF63" s="4"/>
      <c r="AG63" s="4"/>
      <c r="AH63" s="4"/>
      <c r="AI63" s="10" t="s">
        <v>386</v>
      </c>
      <c r="AJ63" s="42" t="s">
        <v>387</v>
      </c>
      <c r="AK63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3" s="5"/>
      <c r="AR63" s="5" t="str">
        <f t="shared" si="1"/>
        <v/>
      </c>
    </row>
    <row r="64" spans="1:44" s="6" customFormat="1" ht="60" customHeight="1">
      <c r="A64" s="5">
        <v>136</v>
      </c>
      <c r="B64" s="4" t="s">
        <v>388</v>
      </c>
      <c r="C64" s="4" t="s">
        <v>389</v>
      </c>
      <c r="D64" s="4"/>
      <c r="E64" s="4" t="s">
        <v>125</v>
      </c>
      <c r="F64" s="4" t="s">
        <v>126</v>
      </c>
      <c r="G64" s="4">
        <v>2013</v>
      </c>
      <c r="H64" s="5"/>
      <c r="I64" s="4"/>
      <c r="J64" s="4"/>
      <c r="K64" s="4"/>
      <c r="L64" s="5"/>
      <c r="M64" s="5" t="s">
        <v>127</v>
      </c>
      <c r="N64" s="5"/>
      <c r="O64" s="5"/>
      <c r="P64" s="5"/>
      <c r="Q64" s="48"/>
      <c r="R64" s="48"/>
      <c r="S64" s="58" t="s">
        <v>127</v>
      </c>
      <c r="T64" s="5"/>
      <c r="U64" s="5"/>
      <c r="V64" s="5"/>
      <c r="W64" s="5"/>
      <c r="X64" s="59" t="s">
        <v>127</v>
      </c>
      <c r="Y64" s="4" t="s">
        <v>127</v>
      </c>
      <c r="Z64" s="4" t="s">
        <v>127</v>
      </c>
      <c r="AA64" s="4"/>
      <c r="AB64" s="4"/>
      <c r="AC64" s="4" t="str">
        <f t="shared" si="2"/>
        <v/>
      </c>
      <c r="AD64" s="4"/>
      <c r="AE64" s="4"/>
      <c r="AF64" s="4"/>
      <c r="AG64" s="4"/>
      <c r="AH64" s="4"/>
      <c r="AI64" s="10" t="s">
        <v>390</v>
      </c>
      <c r="AJ64" s="42" t="s">
        <v>391</v>
      </c>
      <c r="AK6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4" s="5"/>
      <c r="AR64" s="5" t="str">
        <f t="shared" si="1"/>
        <v/>
      </c>
    </row>
    <row r="65" spans="1:44" s="6" customFormat="1" ht="60" customHeight="1">
      <c r="A65" s="5">
        <v>138</v>
      </c>
      <c r="B65" s="4" t="s">
        <v>392</v>
      </c>
      <c r="C65" s="4" t="s">
        <v>393</v>
      </c>
      <c r="D65" s="4"/>
      <c r="E65" s="4" t="s">
        <v>394</v>
      </c>
      <c r="F65" s="4" t="s">
        <v>126</v>
      </c>
      <c r="G65" s="4">
        <v>2020</v>
      </c>
      <c r="H65" s="5"/>
      <c r="I65" s="4"/>
      <c r="J65" s="4"/>
      <c r="K65" s="4"/>
      <c r="L65" s="5"/>
      <c r="M65" s="5" t="s">
        <v>127</v>
      </c>
      <c r="N65" s="5"/>
      <c r="O65" s="5"/>
      <c r="P65" s="5"/>
      <c r="Q65" s="48"/>
      <c r="R65" s="48"/>
      <c r="S65" s="58" t="s">
        <v>127</v>
      </c>
      <c r="T65" s="5"/>
      <c r="U65" s="5"/>
      <c r="V65" s="5"/>
      <c r="W65" s="5"/>
      <c r="X65" s="59" t="s">
        <v>127</v>
      </c>
      <c r="Y65" s="4" t="s">
        <v>127</v>
      </c>
      <c r="Z65" s="4" t="s">
        <v>127</v>
      </c>
      <c r="AA65" s="4"/>
      <c r="AB65" s="4"/>
      <c r="AC65" s="4" t="str">
        <f t="shared" si="2"/>
        <v/>
      </c>
      <c r="AD65" s="4"/>
      <c r="AE65" s="4"/>
      <c r="AF65" s="4"/>
      <c r="AG65" s="4"/>
      <c r="AH65" s="4"/>
      <c r="AI65" s="10" t="s">
        <v>395</v>
      </c>
      <c r="AJ65" s="42" t="s">
        <v>178</v>
      </c>
      <c r="AK6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5" s="5"/>
      <c r="AR65" s="5" t="str">
        <f t="shared" si="1"/>
        <v/>
      </c>
    </row>
    <row r="66" spans="1:44" s="6" customFormat="1" ht="60" customHeight="1">
      <c r="A66" s="5">
        <v>139</v>
      </c>
      <c r="B66" s="4" t="s">
        <v>396</v>
      </c>
      <c r="C66" s="4" t="s">
        <v>131</v>
      </c>
      <c r="D66" s="4"/>
      <c r="E66" s="4" t="s">
        <v>397</v>
      </c>
      <c r="F66" s="4" t="s">
        <v>126</v>
      </c>
      <c r="G66" s="4">
        <v>2022</v>
      </c>
      <c r="H66" s="5"/>
      <c r="I66" s="4"/>
      <c r="J66" s="4"/>
      <c r="K66" s="4"/>
      <c r="L66" s="5"/>
      <c r="M66" s="5" t="s">
        <v>127</v>
      </c>
      <c r="N66" s="5"/>
      <c r="O66" s="5"/>
      <c r="P66" s="5"/>
      <c r="Q66" s="48"/>
      <c r="R66" s="48"/>
      <c r="S66" s="95" t="s">
        <v>127</v>
      </c>
      <c r="T66" s="5"/>
      <c r="U66" s="5"/>
      <c r="V66" s="5"/>
      <c r="W66" s="5"/>
      <c r="X66" s="96" t="s">
        <v>127</v>
      </c>
      <c r="Y66" s="4" t="s">
        <v>127</v>
      </c>
      <c r="Z66" s="4" t="s">
        <v>127</v>
      </c>
      <c r="AA66" s="4"/>
      <c r="AB66" s="4"/>
      <c r="AC66" s="4" t="str">
        <f t="shared" ref="AC66:AC87" si="3">IF(AB66="", "", IF(OR(ISNUMBER(SEARCH("MAE", AB66)), ISNUMBER(SEARCH("MAE_multi", AB66)), ISNUMBER(SEARCH("MAPE", AB66)), ISNUMBER(SEARCH("bias", AB66)), ISNUMBER(SEARCH("bias_multi", AB66))), "Y", "N"))</f>
        <v/>
      </c>
      <c r="AD66" s="4"/>
      <c r="AE66" s="4"/>
      <c r="AF66" s="4"/>
      <c r="AG66" s="4"/>
      <c r="AH66" s="4"/>
      <c r="AI66" s="114" t="s">
        <v>398</v>
      </c>
      <c r="AJ66" s="42" t="s">
        <v>399</v>
      </c>
      <c r="AK6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6" s="5"/>
      <c r="AR66" s="5" t="str">
        <f t="shared" ref="AR66:AR100" si="4">IF(OR(ISBLANK(AL66), AL66=""), "", SUM(AL66:AP66))</f>
        <v/>
      </c>
    </row>
    <row r="67" spans="1:44" s="6" customFormat="1" ht="60" customHeight="1">
      <c r="A67" s="5">
        <v>140</v>
      </c>
      <c r="B67" s="4" t="s">
        <v>396</v>
      </c>
      <c r="C67" s="4" t="s">
        <v>131</v>
      </c>
      <c r="D67" s="4"/>
      <c r="E67" s="4" t="s">
        <v>397</v>
      </c>
      <c r="F67" s="4" t="s">
        <v>126</v>
      </c>
      <c r="G67" s="4">
        <v>2019</v>
      </c>
      <c r="H67" s="5"/>
      <c r="I67" s="4"/>
      <c r="J67" s="4"/>
      <c r="K67" s="4"/>
      <c r="L67" s="5"/>
      <c r="M67" s="5" t="s">
        <v>127</v>
      </c>
      <c r="N67" s="5"/>
      <c r="O67" s="5"/>
      <c r="P67" s="5"/>
      <c r="Q67" s="48"/>
      <c r="R67" s="48"/>
      <c r="S67" s="58" t="s">
        <v>127</v>
      </c>
      <c r="T67" s="5"/>
      <c r="U67" s="5"/>
      <c r="V67" s="5"/>
      <c r="W67" s="5"/>
      <c r="X67" s="59" t="s">
        <v>127</v>
      </c>
      <c r="Y67" s="4" t="s">
        <v>127</v>
      </c>
      <c r="Z67" s="4" t="s">
        <v>127</v>
      </c>
      <c r="AA67" s="4"/>
      <c r="AB67" s="4"/>
      <c r="AC67" s="4" t="str">
        <f t="shared" si="3"/>
        <v/>
      </c>
      <c r="AD67" s="4"/>
      <c r="AE67" s="4"/>
      <c r="AF67" s="4"/>
      <c r="AG67" s="4"/>
      <c r="AH67" s="4"/>
      <c r="AI67" s="10" t="s">
        <v>400</v>
      </c>
      <c r="AJ67" s="42" t="s">
        <v>401</v>
      </c>
      <c r="AK6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7" s="5"/>
      <c r="AR67" s="5" t="str">
        <f t="shared" si="4"/>
        <v/>
      </c>
    </row>
    <row r="68" spans="1:44" s="12" customFormat="1" ht="60" customHeight="1">
      <c r="A68" s="5">
        <v>146</v>
      </c>
      <c r="B68" s="4" t="s">
        <v>402</v>
      </c>
      <c r="C68" s="4" t="s">
        <v>403</v>
      </c>
      <c r="D68" s="4"/>
      <c r="E68" s="4" t="s">
        <v>404</v>
      </c>
      <c r="F68" s="4" t="s">
        <v>200</v>
      </c>
      <c r="G68" s="4">
        <v>2023</v>
      </c>
      <c r="H68" s="5"/>
      <c r="I68" s="4"/>
      <c r="J68" s="4"/>
      <c r="K68" s="4"/>
      <c r="L68" s="5"/>
      <c r="M68" s="5" t="s">
        <v>127</v>
      </c>
      <c r="N68" s="5"/>
      <c r="O68" s="5"/>
      <c r="P68" s="5"/>
      <c r="Q68" s="48"/>
      <c r="R68" s="48"/>
      <c r="S68" s="58" t="s">
        <v>127</v>
      </c>
      <c r="T68" s="5"/>
      <c r="U68" s="5"/>
      <c r="V68" s="5"/>
      <c r="W68" s="5"/>
      <c r="X68" s="59" t="s">
        <v>127</v>
      </c>
      <c r="Y68" s="4" t="s">
        <v>127</v>
      </c>
      <c r="Z68" s="4" t="s">
        <v>127</v>
      </c>
      <c r="AA68" s="4"/>
      <c r="AB68" s="4"/>
      <c r="AC68" s="4" t="str">
        <f t="shared" si="3"/>
        <v/>
      </c>
      <c r="AD68" s="4"/>
      <c r="AE68" s="4"/>
      <c r="AF68" s="4"/>
      <c r="AG68" s="4"/>
      <c r="AH68" s="4"/>
      <c r="AI68" s="10" t="s">
        <v>405</v>
      </c>
      <c r="AJ68" s="42" t="s">
        <v>406</v>
      </c>
      <c r="AK6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8" s="5"/>
      <c r="AR68" s="5" t="str">
        <f t="shared" si="4"/>
        <v/>
      </c>
    </row>
    <row r="69" spans="1:44" s="12" customFormat="1" ht="60" customHeight="1">
      <c r="A69" s="5">
        <v>147</v>
      </c>
      <c r="B69" s="4" t="s">
        <v>407</v>
      </c>
      <c r="C69" s="4" t="s">
        <v>408</v>
      </c>
      <c r="D69" s="4"/>
      <c r="E69" s="4" t="s">
        <v>168</v>
      </c>
      <c r="F69" s="4" t="s">
        <v>150</v>
      </c>
      <c r="G69" s="4">
        <v>2021</v>
      </c>
      <c r="H69" s="5"/>
      <c r="I69" s="4"/>
      <c r="J69" s="4"/>
      <c r="K69" s="4"/>
      <c r="L69" s="5"/>
      <c r="M69" s="5" t="s">
        <v>127</v>
      </c>
      <c r="N69" s="5"/>
      <c r="O69" s="5"/>
      <c r="P69" s="5"/>
      <c r="Q69" s="48"/>
      <c r="R69" s="48"/>
      <c r="S69" s="95" t="s">
        <v>127</v>
      </c>
      <c r="T69" s="5"/>
      <c r="U69" s="5"/>
      <c r="V69" s="5"/>
      <c r="W69" s="5"/>
      <c r="X69" s="96" t="s">
        <v>127</v>
      </c>
      <c r="Y69" s="4" t="s">
        <v>127</v>
      </c>
      <c r="Z69" s="4" t="s">
        <v>127</v>
      </c>
      <c r="AA69" s="4"/>
      <c r="AB69" s="4"/>
      <c r="AC69" s="4" t="str">
        <f t="shared" si="3"/>
        <v/>
      </c>
      <c r="AD69" s="4"/>
      <c r="AE69" s="4"/>
      <c r="AF69" s="4"/>
      <c r="AG69" s="4"/>
      <c r="AH69" s="4"/>
      <c r="AI69" s="10" t="s">
        <v>409</v>
      </c>
      <c r="AJ69" s="42" t="s">
        <v>406</v>
      </c>
      <c r="AK6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6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6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6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6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6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69" s="5"/>
      <c r="AR69" s="5" t="str">
        <f t="shared" si="4"/>
        <v/>
      </c>
    </row>
    <row r="70" spans="1:44" s="12" customFormat="1" ht="60" customHeight="1">
      <c r="A70" s="5">
        <v>148</v>
      </c>
      <c r="B70" s="4" t="s">
        <v>410</v>
      </c>
      <c r="C70" s="4" t="s">
        <v>411</v>
      </c>
      <c r="D70" s="4"/>
      <c r="E70" s="4" t="s">
        <v>404</v>
      </c>
      <c r="F70" s="4" t="s">
        <v>200</v>
      </c>
      <c r="G70" s="4">
        <v>2023</v>
      </c>
      <c r="H70" s="5"/>
      <c r="I70" s="4"/>
      <c r="J70" s="4"/>
      <c r="K70" s="4"/>
      <c r="L70" s="5"/>
      <c r="M70" s="5" t="s">
        <v>127</v>
      </c>
      <c r="N70" s="5"/>
      <c r="O70" s="5"/>
      <c r="P70" s="5"/>
      <c r="Q70" s="48"/>
      <c r="R70" s="48"/>
      <c r="S70" s="58" t="s">
        <v>127</v>
      </c>
      <c r="T70" s="5"/>
      <c r="U70" s="5"/>
      <c r="V70" s="5"/>
      <c r="W70" s="5"/>
      <c r="X70" s="59" t="s">
        <v>127</v>
      </c>
      <c r="Y70" s="4" t="s">
        <v>127</v>
      </c>
      <c r="Z70" s="4" t="s">
        <v>127</v>
      </c>
      <c r="AA70" s="4"/>
      <c r="AB70" s="4"/>
      <c r="AC70" s="4" t="str">
        <f t="shared" si="3"/>
        <v/>
      </c>
      <c r="AD70" s="4"/>
      <c r="AE70" s="4"/>
      <c r="AF70" s="4"/>
      <c r="AG70" s="4"/>
      <c r="AH70" s="4"/>
      <c r="AI70" s="10" t="s">
        <v>412</v>
      </c>
      <c r="AJ70" s="42" t="s">
        <v>413</v>
      </c>
      <c r="AK7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0" s="5"/>
      <c r="AR70" s="5" t="str">
        <f t="shared" si="4"/>
        <v/>
      </c>
    </row>
    <row r="71" spans="1:44" s="6" customFormat="1" ht="60" customHeight="1">
      <c r="A71" s="5">
        <v>150</v>
      </c>
      <c r="B71" s="4" t="s">
        <v>414</v>
      </c>
      <c r="C71" s="4" t="s">
        <v>415</v>
      </c>
      <c r="D71" s="4"/>
      <c r="E71" s="4" t="s">
        <v>416</v>
      </c>
      <c r="F71" s="4" t="s">
        <v>150</v>
      </c>
      <c r="G71" s="4">
        <v>2017</v>
      </c>
      <c r="H71" s="5"/>
      <c r="I71" s="4"/>
      <c r="J71" s="4"/>
      <c r="K71" s="4"/>
      <c r="L71" s="5"/>
      <c r="M71" s="5" t="s">
        <v>127</v>
      </c>
      <c r="N71" s="5"/>
      <c r="O71" s="5"/>
      <c r="P71" s="5"/>
      <c r="Q71" s="48"/>
      <c r="R71" s="48"/>
      <c r="S71" s="58" t="s">
        <v>127</v>
      </c>
      <c r="T71" s="5"/>
      <c r="U71" s="5"/>
      <c r="V71" s="5"/>
      <c r="W71" s="5"/>
      <c r="X71" s="59" t="s">
        <v>127</v>
      </c>
      <c r="Y71" s="4" t="s">
        <v>127</v>
      </c>
      <c r="Z71" s="4" t="s">
        <v>127</v>
      </c>
      <c r="AA71" s="4"/>
      <c r="AB71" s="4"/>
      <c r="AC71" s="4" t="str">
        <f t="shared" si="3"/>
        <v/>
      </c>
      <c r="AD71" s="4"/>
      <c r="AE71" s="4"/>
      <c r="AF71" s="4"/>
      <c r="AG71" s="4"/>
      <c r="AH71" s="4"/>
      <c r="AI71" s="10" t="s">
        <v>417</v>
      </c>
      <c r="AJ71" s="42" t="s">
        <v>406</v>
      </c>
      <c r="AK71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1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1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1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1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1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1" s="5"/>
      <c r="AR71" s="5" t="str">
        <f t="shared" si="4"/>
        <v/>
      </c>
    </row>
    <row r="72" spans="1:44" s="12" customFormat="1" ht="60" customHeight="1">
      <c r="A72" s="5">
        <v>151</v>
      </c>
      <c r="B72" s="4" t="s">
        <v>418</v>
      </c>
      <c r="C72" s="4" t="s">
        <v>419</v>
      </c>
      <c r="D72" s="4"/>
      <c r="E72" s="4" t="s">
        <v>132</v>
      </c>
      <c r="F72" s="4" t="s">
        <v>126</v>
      </c>
      <c r="G72" s="4">
        <v>2018</v>
      </c>
      <c r="H72" s="5"/>
      <c r="I72" s="4"/>
      <c r="J72" s="4"/>
      <c r="K72" s="4"/>
      <c r="L72" s="5"/>
      <c r="M72" s="5" t="s">
        <v>127</v>
      </c>
      <c r="N72" s="5"/>
      <c r="O72" s="5"/>
      <c r="P72" s="5"/>
      <c r="Q72" s="48"/>
      <c r="R72" s="48"/>
      <c r="S72" s="58" t="s">
        <v>127</v>
      </c>
      <c r="T72" s="5"/>
      <c r="U72" s="5"/>
      <c r="V72" s="5"/>
      <c r="W72" s="5"/>
      <c r="X72" s="59" t="s">
        <v>127</v>
      </c>
      <c r="Y72" s="4" t="s">
        <v>127</v>
      </c>
      <c r="Z72" s="4" t="s">
        <v>127</v>
      </c>
      <c r="AA72" s="4"/>
      <c r="AB72" s="4"/>
      <c r="AC72" s="4" t="str">
        <f t="shared" si="3"/>
        <v/>
      </c>
      <c r="AD72" s="4"/>
      <c r="AE72" s="4"/>
      <c r="AF72" s="4"/>
      <c r="AG72" s="4"/>
      <c r="AH72" s="4"/>
      <c r="AI72" s="114" t="s">
        <v>420</v>
      </c>
      <c r="AJ72" s="42" t="s">
        <v>152</v>
      </c>
      <c r="AK72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2" s="5"/>
      <c r="AR72" s="5" t="str">
        <f t="shared" si="4"/>
        <v/>
      </c>
    </row>
    <row r="73" spans="1:44" s="12" customFormat="1" ht="60" customHeight="1">
      <c r="A73" s="5">
        <v>153</v>
      </c>
      <c r="B73" s="4" t="s">
        <v>421</v>
      </c>
      <c r="C73" s="4" t="s">
        <v>422</v>
      </c>
      <c r="D73" s="4"/>
      <c r="E73" s="4" t="s">
        <v>125</v>
      </c>
      <c r="F73" s="4" t="s">
        <v>126</v>
      </c>
      <c r="G73" s="4">
        <v>2023</v>
      </c>
      <c r="H73" s="5"/>
      <c r="I73" s="4"/>
      <c r="J73" s="4"/>
      <c r="K73" s="4"/>
      <c r="L73" s="5"/>
      <c r="M73" s="5" t="s">
        <v>127</v>
      </c>
      <c r="N73" s="5"/>
      <c r="O73" s="5"/>
      <c r="P73" s="5"/>
      <c r="Q73" s="48"/>
      <c r="R73" s="48"/>
      <c r="S73" s="58" t="s">
        <v>127</v>
      </c>
      <c r="T73" s="5"/>
      <c r="U73" s="5"/>
      <c r="V73" s="5"/>
      <c r="W73" s="5"/>
      <c r="X73" s="59" t="s">
        <v>127</v>
      </c>
      <c r="Y73" s="4" t="s">
        <v>127</v>
      </c>
      <c r="Z73" s="4" t="s">
        <v>127</v>
      </c>
      <c r="AA73" s="4"/>
      <c r="AB73" s="4"/>
      <c r="AC73" s="4" t="str">
        <f t="shared" si="3"/>
        <v/>
      </c>
      <c r="AD73" s="4"/>
      <c r="AE73" s="4"/>
      <c r="AF73" s="4"/>
      <c r="AG73" s="4"/>
      <c r="AH73" s="4"/>
      <c r="AI73" s="10" t="s">
        <v>423</v>
      </c>
      <c r="AJ73" s="42" t="s">
        <v>306</v>
      </c>
      <c r="AK73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3" s="5"/>
      <c r="AR73" s="5" t="str">
        <f t="shared" si="4"/>
        <v/>
      </c>
    </row>
    <row r="74" spans="1:44" s="6" customFormat="1" ht="60" customHeight="1">
      <c r="A74" s="5">
        <v>156</v>
      </c>
      <c r="B74" s="4" t="s">
        <v>424</v>
      </c>
      <c r="C74" s="4" t="s">
        <v>425</v>
      </c>
      <c r="D74" s="4"/>
      <c r="E74" s="4" t="s">
        <v>426</v>
      </c>
      <c r="F74" s="4" t="s">
        <v>200</v>
      </c>
      <c r="G74" s="4">
        <v>2022</v>
      </c>
      <c r="H74" s="5"/>
      <c r="I74" s="4"/>
      <c r="J74" s="4"/>
      <c r="K74" s="4"/>
      <c r="L74" s="5"/>
      <c r="M74" s="5" t="s">
        <v>127</v>
      </c>
      <c r="N74" s="5"/>
      <c r="O74" s="5"/>
      <c r="P74" s="5"/>
      <c r="Q74" s="48"/>
      <c r="R74" s="48"/>
      <c r="S74" s="58" t="s">
        <v>127</v>
      </c>
      <c r="T74" s="5"/>
      <c r="U74" s="5"/>
      <c r="V74" s="5"/>
      <c r="W74" s="5"/>
      <c r="X74" s="59" t="s">
        <v>127</v>
      </c>
      <c r="Y74" s="4" t="s">
        <v>127</v>
      </c>
      <c r="Z74" s="4" t="s">
        <v>127</v>
      </c>
      <c r="AA74" s="4"/>
      <c r="AB74" s="4"/>
      <c r="AC74" s="4" t="str">
        <f t="shared" si="3"/>
        <v/>
      </c>
      <c r="AD74" s="4"/>
      <c r="AE74" s="4"/>
      <c r="AF74" s="4"/>
      <c r="AG74" s="4"/>
      <c r="AH74" s="4"/>
      <c r="AI74" s="10" t="s">
        <v>427</v>
      </c>
      <c r="AJ74" s="42" t="s">
        <v>178</v>
      </c>
      <c r="AK7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4" s="5"/>
      <c r="AR74" s="5" t="str">
        <f t="shared" si="4"/>
        <v/>
      </c>
    </row>
    <row r="75" spans="1:44" s="6" customFormat="1" ht="60" customHeight="1">
      <c r="A75" s="5">
        <v>157</v>
      </c>
      <c r="B75" s="4" t="s">
        <v>428</v>
      </c>
      <c r="C75" s="4" t="s">
        <v>172</v>
      </c>
      <c r="D75" s="4"/>
      <c r="E75" s="4" t="s">
        <v>429</v>
      </c>
      <c r="F75" s="4" t="s">
        <v>150</v>
      </c>
      <c r="G75" s="4">
        <v>2021</v>
      </c>
      <c r="H75" s="5"/>
      <c r="I75" s="4"/>
      <c r="J75" s="4"/>
      <c r="K75" s="4"/>
      <c r="L75" s="5"/>
      <c r="M75" s="5" t="s">
        <v>127</v>
      </c>
      <c r="N75" s="5"/>
      <c r="O75" s="5"/>
      <c r="P75" s="5"/>
      <c r="Q75" s="48"/>
      <c r="R75" s="48"/>
      <c r="S75" s="58" t="s">
        <v>127</v>
      </c>
      <c r="T75" s="5"/>
      <c r="U75" s="5"/>
      <c r="V75" s="5"/>
      <c r="W75" s="5"/>
      <c r="X75" s="59" t="s">
        <v>127</v>
      </c>
      <c r="Y75" s="4" t="s">
        <v>127</v>
      </c>
      <c r="Z75" s="4" t="s">
        <v>127</v>
      </c>
      <c r="AA75" s="4"/>
      <c r="AB75" s="4"/>
      <c r="AC75" s="4" t="str">
        <f t="shared" si="3"/>
        <v/>
      </c>
      <c r="AD75" s="4"/>
      <c r="AE75" s="4"/>
      <c r="AF75" s="4"/>
      <c r="AG75" s="4"/>
      <c r="AH75" s="4"/>
      <c r="AI75" s="10" t="s">
        <v>430</v>
      </c>
      <c r="AJ75" s="42" t="s">
        <v>129</v>
      </c>
      <c r="AK7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5" s="5"/>
      <c r="AR75" s="5" t="str">
        <f t="shared" si="4"/>
        <v/>
      </c>
    </row>
    <row r="76" spans="1:44" s="12" customFormat="1" ht="60" customHeight="1">
      <c r="A76" s="5">
        <v>162</v>
      </c>
      <c r="B76" s="4" t="s">
        <v>431</v>
      </c>
      <c r="C76" s="4" t="s">
        <v>131</v>
      </c>
      <c r="D76" s="4"/>
      <c r="E76" s="4" t="s">
        <v>432</v>
      </c>
      <c r="F76" s="4" t="s">
        <v>126</v>
      </c>
      <c r="G76" s="4">
        <v>2021</v>
      </c>
      <c r="H76" s="5"/>
      <c r="I76" s="4"/>
      <c r="J76" s="4"/>
      <c r="K76" s="4"/>
      <c r="L76" s="5"/>
      <c r="M76" s="5" t="s">
        <v>127</v>
      </c>
      <c r="N76" s="5"/>
      <c r="O76" s="5"/>
      <c r="P76" s="5"/>
      <c r="Q76" s="48"/>
      <c r="R76" s="48"/>
      <c r="S76" s="58" t="s">
        <v>127</v>
      </c>
      <c r="T76" s="5"/>
      <c r="U76" s="5"/>
      <c r="V76" s="5"/>
      <c r="W76" s="5"/>
      <c r="X76" s="59" t="s">
        <v>127</v>
      </c>
      <c r="Y76" s="4" t="s">
        <v>127</v>
      </c>
      <c r="Z76" s="4" t="s">
        <v>127</v>
      </c>
      <c r="AA76" s="4"/>
      <c r="AB76" s="4"/>
      <c r="AC76" s="4" t="str">
        <f t="shared" si="3"/>
        <v/>
      </c>
      <c r="AD76" s="4"/>
      <c r="AE76" s="4"/>
      <c r="AF76" s="4"/>
      <c r="AG76" s="4"/>
      <c r="AH76" s="4"/>
      <c r="AI76" s="10" t="s">
        <v>433</v>
      </c>
      <c r="AJ76" s="42" t="s">
        <v>178</v>
      </c>
      <c r="AK7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6" s="5"/>
      <c r="AR76" s="5" t="str">
        <f t="shared" si="4"/>
        <v/>
      </c>
    </row>
    <row r="77" spans="1:44" s="12" customFormat="1" ht="60" customHeight="1">
      <c r="A77" s="5">
        <v>165</v>
      </c>
      <c r="B77" s="4" t="s">
        <v>434</v>
      </c>
      <c r="C77" s="4" t="s">
        <v>172</v>
      </c>
      <c r="D77" s="4"/>
      <c r="E77" s="4" t="s">
        <v>185</v>
      </c>
      <c r="F77" s="5" t="s">
        <v>150</v>
      </c>
      <c r="G77" s="4">
        <v>2022</v>
      </c>
      <c r="H77" s="5"/>
      <c r="I77" s="4"/>
      <c r="J77" s="4"/>
      <c r="K77" s="4"/>
      <c r="L77" s="5"/>
      <c r="M77" s="5" t="s">
        <v>127</v>
      </c>
      <c r="N77" s="5"/>
      <c r="O77" s="5"/>
      <c r="P77" s="5"/>
      <c r="Q77" s="48"/>
      <c r="R77" s="48"/>
      <c r="S77" s="58" t="s">
        <v>127</v>
      </c>
      <c r="T77" s="5"/>
      <c r="U77" s="5"/>
      <c r="V77" s="5"/>
      <c r="W77" s="5"/>
      <c r="X77" s="59" t="s">
        <v>127</v>
      </c>
      <c r="Y77" s="4" t="s">
        <v>127</v>
      </c>
      <c r="Z77" s="4" t="s">
        <v>127</v>
      </c>
      <c r="AA77" s="4"/>
      <c r="AB77" s="4"/>
      <c r="AC77" s="4" t="str">
        <f t="shared" si="3"/>
        <v/>
      </c>
      <c r="AD77" s="4"/>
      <c r="AE77" s="4"/>
      <c r="AF77" s="4"/>
      <c r="AG77" s="4"/>
      <c r="AH77" s="4"/>
      <c r="AI77" s="10" t="s">
        <v>435</v>
      </c>
      <c r="AJ77" s="42" t="s">
        <v>436</v>
      </c>
      <c r="AK7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7" s="5"/>
      <c r="AR77" s="5" t="str">
        <f t="shared" si="4"/>
        <v/>
      </c>
    </row>
    <row r="78" spans="1:44" s="12" customFormat="1" ht="60" customHeight="1">
      <c r="A78" s="5">
        <v>166</v>
      </c>
      <c r="B78" s="4" t="s">
        <v>434</v>
      </c>
      <c r="C78" s="4" t="s">
        <v>172</v>
      </c>
      <c r="D78" s="4"/>
      <c r="E78" s="4" t="s">
        <v>125</v>
      </c>
      <c r="F78" s="4" t="s">
        <v>126</v>
      </c>
      <c r="G78" s="4">
        <v>2021</v>
      </c>
      <c r="H78" s="5"/>
      <c r="I78" s="4"/>
      <c r="J78" s="4"/>
      <c r="K78" s="4"/>
      <c r="L78" s="5"/>
      <c r="M78" s="5" t="s">
        <v>127</v>
      </c>
      <c r="N78" s="5"/>
      <c r="O78" s="5"/>
      <c r="P78" s="5"/>
      <c r="Q78" s="48"/>
      <c r="R78" s="48"/>
      <c r="S78" s="58" t="s">
        <v>127</v>
      </c>
      <c r="T78" s="5"/>
      <c r="U78" s="5"/>
      <c r="V78" s="5"/>
      <c r="W78" s="5"/>
      <c r="X78" s="59" t="s">
        <v>127</v>
      </c>
      <c r="Y78" s="4" t="s">
        <v>127</v>
      </c>
      <c r="Z78" s="4" t="s">
        <v>127</v>
      </c>
      <c r="AA78" s="4"/>
      <c r="AB78" s="4"/>
      <c r="AC78" s="4" t="str">
        <f t="shared" si="3"/>
        <v/>
      </c>
      <c r="AD78" s="4"/>
      <c r="AE78" s="4"/>
      <c r="AF78" s="4"/>
      <c r="AG78" s="4"/>
      <c r="AH78" s="4"/>
      <c r="AI78" s="7" t="s">
        <v>437</v>
      </c>
      <c r="AJ78" s="42" t="s">
        <v>216</v>
      </c>
      <c r="AK7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8" s="5"/>
      <c r="AR78" s="5" t="str">
        <f t="shared" si="4"/>
        <v/>
      </c>
    </row>
    <row r="79" spans="1:44" s="12" customFormat="1" ht="60" customHeight="1">
      <c r="A79" s="5">
        <v>167</v>
      </c>
      <c r="B79" s="4" t="s">
        <v>438</v>
      </c>
      <c r="C79" s="4" t="s">
        <v>439</v>
      </c>
      <c r="D79" s="4"/>
      <c r="E79" s="4" t="s">
        <v>440</v>
      </c>
      <c r="F79" s="4" t="s">
        <v>200</v>
      </c>
      <c r="G79" s="4">
        <v>2023</v>
      </c>
      <c r="H79" s="5"/>
      <c r="I79" s="4"/>
      <c r="J79" s="4"/>
      <c r="K79" s="4"/>
      <c r="L79" s="5"/>
      <c r="M79" s="5" t="s">
        <v>127</v>
      </c>
      <c r="N79" s="5"/>
      <c r="O79" s="5"/>
      <c r="P79" s="5"/>
      <c r="Q79" s="48"/>
      <c r="R79" s="48"/>
      <c r="S79" s="58" t="s">
        <v>127</v>
      </c>
      <c r="T79" s="5"/>
      <c r="U79" s="5"/>
      <c r="V79" s="5"/>
      <c r="W79" s="5"/>
      <c r="X79" s="59" t="s">
        <v>127</v>
      </c>
      <c r="Y79" s="4" t="s">
        <v>127</v>
      </c>
      <c r="Z79" s="4" t="s">
        <v>127</v>
      </c>
      <c r="AA79" s="4"/>
      <c r="AB79" s="4"/>
      <c r="AC79" s="4" t="str">
        <f t="shared" si="3"/>
        <v/>
      </c>
      <c r="AD79" s="4"/>
      <c r="AE79" s="4"/>
      <c r="AF79" s="4"/>
      <c r="AG79" s="4"/>
      <c r="AH79" s="4"/>
      <c r="AI79" s="10" t="s">
        <v>441</v>
      </c>
      <c r="AJ79" s="42" t="s">
        <v>178</v>
      </c>
      <c r="AK7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7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7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7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7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7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79" s="5"/>
      <c r="AR79" s="5" t="str">
        <f t="shared" si="4"/>
        <v/>
      </c>
    </row>
    <row r="80" spans="1:44" s="12" customFormat="1" ht="60" customHeight="1">
      <c r="A80" s="5">
        <v>168</v>
      </c>
      <c r="B80" s="4" t="s">
        <v>442</v>
      </c>
      <c r="C80" s="4" t="s">
        <v>443</v>
      </c>
      <c r="D80" s="4"/>
      <c r="E80" s="4" t="s">
        <v>404</v>
      </c>
      <c r="F80" s="4" t="s">
        <v>200</v>
      </c>
      <c r="G80" s="4">
        <v>2022</v>
      </c>
      <c r="H80" s="5"/>
      <c r="I80" s="4"/>
      <c r="J80" s="4"/>
      <c r="K80" s="4"/>
      <c r="L80" s="5"/>
      <c r="M80" s="5" t="s">
        <v>127</v>
      </c>
      <c r="N80" s="5"/>
      <c r="O80" s="28"/>
      <c r="P80" s="5"/>
      <c r="Q80" s="48"/>
      <c r="R80" s="48"/>
      <c r="S80" s="58" t="s">
        <v>127</v>
      </c>
      <c r="T80" s="5"/>
      <c r="U80" s="5"/>
      <c r="V80" s="5"/>
      <c r="W80" s="5"/>
      <c r="X80" s="59" t="s">
        <v>127</v>
      </c>
      <c r="Y80" s="4" t="s">
        <v>127</v>
      </c>
      <c r="Z80" s="4" t="s">
        <v>127</v>
      </c>
      <c r="AA80" s="4"/>
      <c r="AB80" s="4"/>
      <c r="AC80" s="4" t="str">
        <f t="shared" si="3"/>
        <v/>
      </c>
      <c r="AD80" s="4"/>
      <c r="AE80" s="4"/>
      <c r="AF80" s="4"/>
      <c r="AG80" s="4"/>
      <c r="AH80" s="4"/>
      <c r="AI80" s="10" t="s">
        <v>444</v>
      </c>
      <c r="AJ80" s="42" t="s">
        <v>445</v>
      </c>
      <c r="AK8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0" s="5"/>
      <c r="AR80" s="5" t="str">
        <f t="shared" si="4"/>
        <v/>
      </c>
    </row>
    <row r="81" spans="1:44" s="6" customFormat="1" ht="60" customHeight="1">
      <c r="A81" s="5">
        <v>171</v>
      </c>
      <c r="B81" s="4" t="s">
        <v>446</v>
      </c>
      <c r="C81" s="4" t="s">
        <v>447</v>
      </c>
      <c r="D81" s="4"/>
      <c r="E81" s="4" t="s">
        <v>125</v>
      </c>
      <c r="F81" s="4" t="s">
        <v>126</v>
      </c>
      <c r="G81" s="4">
        <v>2020</v>
      </c>
      <c r="H81" s="5"/>
      <c r="I81" s="4"/>
      <c r="J81" s="4"/>
      <c r="K81" s="4"/>
      <c r="L81" s="5"/>
      <c r="M81" s="5" t="s">
        <v>127</v>
      </c>
      <c r="N81" s="5"/>
      <c r="O81" s="5"/>
      <c r="P81" s="5"/>
      <c r="Q81" s="48"/>
      <c r="R81" s="48"/>
      <c r="S81" s="58" t="s">
        <v>127</v>
      </c>
      <c r="T81" s="5"/>
      <c r="U81" s="5"/>
      <c r="V81" s="5"/>
      <c r="W81" s="5"/>
      <c r="X81" s="59" t="s">
        <v>127</v>
      </c>
      <c r="Y81" s="4" t="s">
        <v>127</v>
      </c>
      <c r="Z81" s="4" t="s">
        <v>127</v>
      </c>
      <c r="AA81" s="4"/>
      <c r="AB81" s="4"/>
      <c r="AC81" s="4" t="str">
        <f t="shared" si="3"/>
        <v/>
      </c>
      <c r="AD81" s="4"/>
      <c r="AE81" s="4"/>
      <c r="AF81" s="4"/>
      <c r="AG81" s="4"/>
      <c r="AH81" s="4"/>
      <c r="AI81" s="10" t="s">
        <v>448</v>
      </c>
      <c r="AJ81" s="42" t="s">
        <v>216</v>
      </c>
      <c r="AK81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1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1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1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1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1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1" s="5"/>
      <c r="AR81" s="5" t="str">
        <f t="shared" si="4"/>
        <v/>
      </c>
    </row>
    <row r="82" spans="1:44" s="12" customFormat="1" ht="60" customHeight="1">
      <c r="A82" s="5">
        <v>172</v>
      </c>
      <c r="B82" s="4" t="s">
        <v>446</v>
      </c>
      <c r="C82" s="4" t="s">
        <v>447</v>
      </c>
      <c r="D82" s="4"/>
      <c r="E82" s="4" t="s">
        <v>125</v>
      </c>
      <c r="F82" s="4" t="s">
        <v>126</v>
      </c>
      <c r="G82" s="4">
        <v>2019</v>
      </c>
      <c r="H82" s="5"/>
      <c r="I82" s="4"/>
      <c r="J82" s="4"/>
      <c r="K82" s="4"/>
      <c r="L82" s="5"/>
      <c r="M82" s="5" t="s">
        <v>127</v>
      </c>
      <c r="N82" s="5"/>
      <c r="O82" s="5"/>
      <c r="P82" s="5"/>
      <c r="Q82" s="48"/>
      <c r="R82" s="48"/>
      <c r="S82" s="58" t="s">
        <v>127</v>
      </c>
      <c r="T82" s="5"/>
      <c r="U82" s="5"/>
      <c r="V82" s="5"/>
      <c r="W82" s="5"/>
      <c r="X82" s="59" t="s">
        <v>127</v>
      </c>
      <c r="Y82" s="4" t="s">
        <v>127</v>
      </c>
      <c r="Z82" s="4" t="s">
        <v>127</v>
      </c>
      <c r="AA82" s="4"/>
      <c r="AB82" s="4"/>
      <c r="AC82" s="4" t="str">
        <f t="shared" si="3"/>
        <v/>
      </c>
      <c r="AD82" s="4"/>
      <c r="AE82" s="4"/>
      <c r="AF82" s="4"/>
      <c r="AG82" s="4"/>
      <c r="AH82" s="4"/>
      <c r="AI82" s="10" t="s">
        <v>449</v>
      </c>
      <c r="AJ82" s="42" t="s">
        <v>399</v>
      </c>
      <c r="AK82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2" s="5"/>
      <c r="AR82" s="5" t="str">
        <f t="shared" si="4"/>
        <v/>
      </c>
    </row>
    <row r="83" spans="1:44" s="12" customFormat="1" ht="60" customHeight="1">
      <c r="A83" s="5">
        <v>176</v>
      </c>
      <c r="B83" s="4" t="s">
        <v>450</v>
      </c>
      <c r="C83" s="4" t="s">
        <v>451</v>
      </c>
      <c r="D83" s="4"/>
      <c r="E83" s="4" t="s">
        <v>416</v>
      </c>
      <c r="F83" s="4" t="s">
        <v>150</v>
      </c>
      <c r="G83" s="4">
        <v>2019</v>
      </c>
      <c r="H83" s="5"/>
      <c r="I83" s="4"/>
      <c r="J83" s="4"/>
      <c r="K83" s="4"/>
      <c r="L83" s="5"/>
      <c r="M83" s="5" t="s">
        <v>127</v>
      </c>
      <c r="N83" s="5"/>
      <c r="O83" s="5"/>
      <c r="P83" s="5"/>
      <c r="Q83" s="48"/>
      <c r="R83" s="48"/>
      <c r="S83" s="58" t="s">
        <v>127</v>
      </c>
      <c r="T83" s="5"/>
      <c r="U83" s="5"/>
      <c r="V83" s="5"/>
      <c r="W83" s="5"/>
      <c r="X83" s="59" t="s">
        <v>127</v>
      </c>
      <c r="Y83" s="4" t="s">
        <v>127</v>
      </c>
      <c r="Z83" s="4" t="s">
        <v>127</v>
      </c>
      <c r="AA83" s="4"/>
      <c r="AB83" s="4"/>
      <c r="AC83" s="4" t="str">
        <f t="shared" si="3"/>
        <v/>
      </c>
      <c r="AD83" s="4"/>
      <c r="AE83" s="4"/>
      <c r="AF83" s="4"/>
      <c r="AG83" s="4"/>
      <c r="AH83" s="4"/>
      <c r="AI83" s="10" t="s">
        <v>452</v>
      </c>
      <c r="AJ83" s="42" t="s">
        <v>453</v>
      </c>
      <c r="AK83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3" s="5"/>
      <c r="AR83" s="5" t="str">
        <f t="shared" si="4"/>
        <v/>
      </c>
    </row>
    <row r="84" spans="1:44" s="6" customFormat="1" ht="60" customHeight="1">
      <c r="A84" s="5">
        <v>177</v>
      </c>
      <c r="B84" s="4" t="s">
        <v>450</v>
      </c>
      <c r="C84" s="4" t="s">
        <v>451</v>
      </c>
      <c r="D84" s="4"/>
      <c r="E84" s="4" t="s">
        <v>416</v>
      </c>
      <c r="F84" s="4" t="s">
        <v>150</v>
      </c>
      <c r="G84" s="4">
        <v>2021</v>
      </c>
      <c r="H84" s="5"/>
      <c r="I84" s="4"/>
      <c r="J84" s="4"/>
      <c r="K84" s="4"/>
      <c r="L84" s="5"/>
      <c r="M84" s="5" t="s">
        <v>127</v>
      </c>
      <c r="N84" s="5"/>
      <c r="O84" s="5"/>
      <c r="P84" s="5"/>
      <c r="Q84" s="48"/>
      <c r="R84" s="48"/>
      <c r="S84" s="58" t="s">
        <v>127</v>
      </c>
      <c r="T84" s="5"/>
      <c r="U84" s="5"/>
      <c r="V84" s="5"/>
      <c r="W84" s="5"/>
      <c r="X84" s="59" t="s">
        <v>127</v>
      </c>
      <c r="Y84" s="4" t="s">
        <v>127</v>
      </c>
      <c r="Z84" s="4" t="s">
        <v>127</v>
      </c>
      <c r="AA84" s="4"/>
      <c r="AB84" s="4"/>
      <c r="AC84" s="4" t="str">
        <f t="shared" si="3"/>
        <v/>
      </c>
      <c r="AD84" s="4"/>
      <c r="AE84" s="4"/>
      <c r="AF84" s="4"/>
      <c r="AG84" s="4"/>
      <c r="AH84" s="4"/>
      <c r="AI84" s="10" t="s">
        <v>454</v>
      </c>
      <c r="AJ84" s="42" t="s">
        <v>178</v>
      </c>
      <c r="AK8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4" s="5"/>
      <c r="AR84" s="5" t="str">
        <f t="shared" si="4"/>
        <v/>
      </c>
    </row>
    <row r="85" spans="1:44" s="6" customFormat="1" ht="60" customHeight="1">
      <c r="A85" s="5">
        <v>179</v>
      </c>
      <c r="B85" s="4" t="s">
        <v>455</v>
      </c>
      <c r="C85" s="4" t="s">
        <v>456</v>
      </c>
      <c r="D85" s="4"/>
      <c r="E85" s="4" t="s">
        <v>185</v>
      </c>
      <c r="F85" s="4" t="s">
        <v>150</v>
      </c>
      <c r="G85" s="4">
        <v>2020</v>
      </c>
      <c r="H85" s="5"/>
      <c r="I85" s="4"/>
      <c r="J85" s="4"/>
      <c r="K85" s="4"/>
      <c r="L85" s="5"/>
      <c r="M85" s="5" t="s">
        <v>127</v>
      </c>
      <c r="N85" s="5"/>
      <c r="O85" s="5"/>
      <c r="P85" s="5"/>
      <c r="Q85" s="48"/>
      <c r="R85" s="48"/>
      <c r="S85" s="58" t="s">
        <v>127</v>
      </c>
      <c r="T85" s="5"/>
      <c r="U85" s="5"/>
      <c r="V85" s="5"/>
      <c r="W85" s="5"/>
      <c r="X85" s="59" t="s">
        <v>127</v>
      </c>
      <c r="Y85" s="4" t="s">
        <v>127</v>
      </c>
      <c r="Z85" s="4" t="s">
        <v>127</v>
      </c>
      <c r="AA85" s="4"/>
      <c r="AB85" s="4"/>
      <c r="AC85" s="4" t="str">
        <f t="shared" si="3"/>
        <v/>
      </c>
      <c r="AD85" s="4"/>
      <c r="AE85" s="4"/>
      <c r="AF85" s="4"/>
      <c r="AG85" s="4"/>
      <c r="AH85" s="4"/>
      <c r="AI85" s="10" t="s">
        <v>457</v>
      </c>
      <c r="AJ85" s="42" t="s">
        <v>458</v>
      </c>
      <c r="AK8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5" s="5"/>
      <c r="AR85" s="5" t="str">
        <f t="shared" si="4"/>
        <v/>
      </c>
    </row>
    <row r="86" spans="1:44" s="6" customFormat="1" ht="60" customHeight="1">
      <c r="A86" s="5">
        <v>181</v>
      </c>
      <c r="B86" s="4" t="s">
        <v>459</v>
      </c>
      <c r="C86" s="4" t="s">
        <v>460</v>
      </c>
      <c r="D86" s="4"/>
      <c r="E86" s="4" t="s">
        <v>461</v>
      </c>
      <c r="F86" s="4" t="s">
        <v>145</v>
      </c>
      <c r="G86" s="4">
        <v>2021</v>
      </c>
      <c r="H86" s="5"/>
      <c r="I86" s="4"/>
      <c r="J86" s="4"/>
      <c r="K86" s="4"/>
      <c r="L86" s="5"/>
      <c r="M86" s="5" t="s">
        <v>127</v>
      </c>
      <c r="N86" s="5"/>
      <c r="O86" s="5"/>
      <c r="P86" s="5"/>
      <c r="Q86" s="48"/>
      <c r="R86" s="48"/>
      <c r="S86" s="58" t="s">
        <v>127</v>
      </c>
      <c r="T86" s="5"/>
      <c r="U86" s="5"/>
      <c r="V86" s="5"/>
      <c r="W86" s="5"/>
      <c r="X86" s="59" t="s">
        <v>127</v>
      </c>
      <c r="Y86" s="4" t="s">
        <v>127</v>
      </c>
      <c r="Z86" s="4" t="s">
        <v>127</v>
      </c>
      <c r="AA86" s="4"/>
      <c r="AB86" s="4"/>
      <c r="AC86" s="4" t="str">
        <f t="shared" si="3"/>
        <v/>
      </c>
      <c r="AD86" s="4"/>
      <c r="AE86" s="4"/>
      <c r="AF86" s="4"/>
      <c r="AG86" s="4"/>
      <c r="AH86" s="4"/>
      <c r="AI86" s="10" t="s">
        <v>462</v>
      </c>
      <c r="AJ86" s="42" t="s">
        <v>178</v>
      </c>
      <c r="AK8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6" s="5"/>
      <c r="AR86" s="5" t="str">
        <f t="shared" si="4"/>
        <v/>
      </c>
    </row>
    <row r="87" spans="1:44" s="12" customFormat="1" ht="60" customHeight="1">
      <c r="A87" s="5">
        <v>182</v>
      </c>
      <c r="B87" s="4" t="s">
        <v>463</v>
      </c>
      <c r="C87" s="4" t="s">
        <v>464</v>
      </c>
      <c r="D87" s="4"/>
      <c r="E87" s="4" t="s">
        <v>465</v>
      </c>
      <c r="F87" s="4" t="s">
        <v>150</v>
      </c>
      <c r="G87" s="4">
        <v>2018</v>
      </c>
      <c r="H87" s="5"/>
      <c r="I87" s="4"/>
      <c r="J87" s="4"/>
      <c r="K87" s="4"/>
      <c r="L87" s="5"/>
      <c r="M87" s="5" t="s">
        <v>127</v>
      </c>
      <c r="N87" s="5"/>
      <c r="O87" s="5"/>
      <c r="P87" s="5"/>
      <c r="Q87" s="48"/>
      <c r="R87" s="48"/>
      <c r="S87" s="58" t="s">
        <v>127</v>
      </c>
      <c r="T87" s="5"/>
      <c r="U87" s="5"/>
      <c r="V87" s="5"/>
      <c r="W87" s="5"/>
      <c r="X87" s="59" t="s">
        <v>127</v>
      </c>
      <c r="Y87" s="4" t="s">
        <v>127</v>
      </c>
      <c r="Z87" s="4" t="s">
        <v>127</v>
      </c>
      <c r="AA87" s="4"/>
      <c r="AB87" s="4"/>
      <c r="AC87" s="4" t="str">
        <f t="shared" si="3"/>
        <v/>
      </c>
      <c r="AD87" s="4"/>
      <c r="AE87" s="4"/>
      <c r="AF87" s="4"/>
      <c r="AG87" s="4"/>
      <c r="AH87" s="4"/>
      <c r="AI87" s="10" t="s">
        <v>466</v>
      </c>
      <c r="AJ87" s="42" t="s">
        <v>129</v>
      </c>
      <c r="AK8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7" s="5"/>
      <c r="AR87" s="5" t="str">
        <f t="shared" si="4"/>
        <v/>
      </c>
    </row>
    <row r="88" spans="1:44" s="6" customFormat="1" ht="60" customHeight="1">
      <c r="A88" s="5">
        <v>184</v>
      </c>
      <c r="B88" s="4" t="s">
        <v>467</v>
      </c>
      <c r="C88" s="4" t="s">
        <v>468</v>
      </c>
      <c r="D88" s="4" t="s">
        <v>469</v>
      </c>
      <c r="E88" s="4" t="s">
        <v>315</v>
      </c>
      <c r="F88" s="4" t="s">
        <v>150</v>
      </c>
      <c r="G88" s="4">
        <v>2022</v>
      </c>
      <c r="H88" s="5"/>
      <c r="I88" s="4"/>
      <c r="J88" s="4"/>
      <c r="K88" s="4"/>
      <c r="L88" s="5"/>
      <c r="M88" s="5"/>
      <c r="N88" s="5"/>
      <c r="O88" s="5"/>
      <c r="P88" s="4"/>
      <c r="Q88" s="51"/>
      <c r="R88" s="51"/>
      <c r="S88" s="58"/>
      <c r="T88" s="5"/>
      <c r="U88" s="5"/>
      <c r="V88" s="5"/>
      <c r="W88" s="5"/>
      <c r="X88" s="59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10" t="s">
        <v>470</v>
      </c>
      <c r="AJ88" s="42" t="s">
        <v>471</v>
      </c>
      <c r="AK8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8" s="5"/>
      <c r="AR88" s="5" t="str">
        <f t="shared" si="4"/>
        <v/>
      </c>
    </row>
    <row r="89" spans="1:44" s="12" customFormat="1" ht="60" customHeight="1">
      <c r="A89" s="5">
        <v>188</v>
      </c>
      <c r="B89" s="4" t="s">
        <v>472</v>
      </c>
      <c r="C89" s="4" t="s">
        <v>473</v>
      </c>
      <c r="D89" s="4"/>
      <c r="E89" s="4" t="s">
        <v>199</v>
      </c>
      <c r="F89" s="4" t="s">
        <v>200</v>
      </c>
      <c r="G89" s="4">
        <v>2019</v>
      </c>
      <c r="H89" s="5"/>
      <c r="I89" s="4"/>
      <c r="J89" s="4"/>
      <c r="K89" s="4"/>
      <c r="L89" s="5"/>
      <c r="M89" s="5" t="s">
        <v>127</v>
      </c>
      <c r="N89" s="5"/>
      <c r="O89" s="5"/>
      <c r="P89" s="5"/>
      <c r="Q89" s="48"/>
      <c r="R89" s="48"/>
      <c r="S89" s="58" t="s">
        <v>127</v>
      </c>
      <c r="T89" s="5"/>
      <c r="U89" s="5"/>
      <c r="V89" s="5"/>
      <c r="W89" s="5"/>
      <c r="X89" s="59" t="s">
        <v>127</v>
      </c>
      <c r="Y89" s="4" t="s">
        <v>127</v>
      </c>
      <c r="Z89" s="4" t="s">
        <v>127</v>
      </c>
      <c r="AA89" s="4"/>
      <c r="AB89" s="4"/>
      <c r="AC89" s="4" t="str">
        <f t="shared" ref="AC89:AC100" si="5">IF(AB89="", "", IF(OR(ISNUMBER(SEARCH("MAE", AB89)), ISNUMBER(SEARCH("MAE_multi", AB89)), ISNUMBER(SEARCH("MAPE", AB89)), ISNUMBER(SEARCH("bias", AB89)), ISNUMBER(SEARCH("bias_multi", AB89))), "Y", "N"))</f>
        <v/>
      </c>
      <c r="AD89" s="4"/>
      <c r="AE89" s="4"/>
      <c r="AF89" s="4"/>
      <c r="AG89" s="4"/>
      <c r="AH89" s="4"/>
      <c r="AI89" s="10" t="s">
        <v>474</v>
      </c>
      <c r="AJ89" s="42" t="s">
        <v>475</v>
      </c>
      <c r="AK8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8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8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8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8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8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89" s="5"/>
      <c r="AR89" s="5" t="str">
        <f t="shared" si="4"/>
        <v/>
      </c>
    </row>
    <row r="90" spans="1:44" s="12" customFormat="1" ht="60" customHeight="1">
      <c r="A90" s="5">
        <v>191</v>
      </c>
      <c r="B90" s="4" t="s">
        <v>476</v>
      </c>
      <c r="C90" s="4" t="s">
        <v>342</v>
      </c>
      <c r="D90" s="4"/>
      <c r="E90" s="4" t="s">
        <v>125</v>
      </c>
      <c r="F90" s="4" t="s">
        <v>126</v>
      </c>
      <c r="G90" s="4">
        <v>2022</v>
      </c>
      <c r="H90" s="5"/>
      <c r="I90" s="4"/>
      <c r="J90" s="4"/>
      <c r="K90" s="4"/>
      <c r="L90" s="5"/>
      <c r="M90" s="5" t="s">
        <v>127</v>
      </c>
      <c r="N90" s="5"/>
      <c r="O90" s="5"/>
      <c r="P90" s="5"/>
      <c r="Q90" s="48"/>
      <c r="R90" s="48"/>
      <c r="S90" s="58" t="s">
        <v>127</v>
      </c>
      <c r="T90" s="5"/>
      <c r="U90" s="5"/>
      <c r="V90" s="5"/>
      <c r="W90" s="5"/>
      <c r="X90" s="59" t="s">
        <v>127</v>
      </c>
      <c r="Y90" s="4" t="s">
        <v>127</v>
      </c>
      <c r="Z90" s="4" t="s">
        <v>127</v>
      </c>
      <c r="AA90" s="4"/>
      <c r="AB90" s="4"/>
      <c r="AC90" s="4" t="str">
        <f t="shared" si="5"/>
        <v/>
      </c>
      <c r="AD90" s="4"/>
      <c r="AE90" s="4"/>
      <c r="AF90" s="4"/>
      <c r="AG90" s="4"/>
      <c r="AH90" s="4"/>
      <c r="AI90" s="10" t="s">
        <v>477</v>
      </c>
      <c r="AJ90" s="42" t="s">
        <v>478</v>
      </c>
      <c r="AK9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0" s="5"/>
      <c r="AR90" s="5" t="str">
        <f t="shared" si="4"/>
        <v/>
      </c>
    </row>
    <row r="91" spans="1:44" s="6" customFormat="1" ht="60" customHeight="1">
      <c r="A91" s="5">
        <v>192</v>
      </c>
      <c r="B91" s="4" t="s">
        <v>479</v>
      </c>
      <c r="C91" s="4" t="s">
        <v>480</v>
      </c>
      <c r="D91" s="4"/>
      <c r="E91" s="4" t="s">
        <v>481</v>
      </c>
      <c r="F91" s="4" t="s">
        <v>482</v>
      </c>
      <c r="G91" s="4">
        <v>2021</v>
      </c>
      <c r="H91" s="5"/>
      <c r="I91" s="4"/>
      <c r="J91" s="4"/>
      <c r="K91" s="4"/>
      <c r="L91" s="5"/>
      <c r="M91" s="5" t="s">
        <v>127</v>
      </c>
      <c r="N91" s="5"/>
      <c r="O91" s="5"/>
      <c r="P91" s="5"/>
      <c r="Q91" s="48"/>
      <c r="R91" s="48"/>
      <c r="S91" s="58" t="s">
        <v>127</v>
      </c>
      <c r="T91" s="5"/>
      <c r="U91" s="5"/>
      <c r="V91" s="5"/>
      <c r="W91" s="5"/>
      <c r="X91" s="59" t="s">
        <v>127</v>
      </c>
      <c r="Y91" s="4" t="s">
        <v>127</v>
      </c>
      <c r="Z91" s="4" t="s">
        <v>127</v>
      </c>
      <c r="AA91" s="4"/>
      <c r="AB91" s="4"/>
      <c r="AC91" s="4" t="str">
        <f t="shared" si="5"/>
        <v/>
      </c>
      <c r="AD91" s="4"/>
      <c r="AE91" s="4"/>
      <c r="AF91" s="4"/>
      <c r="AG91" s="4"/>
      <c r="AH91" s="4"/>
      <c r="AI91" s="10" t="s">
        <v>483</v>
      </c>
      <c r="AJ91" s="42" t="s">
        <v>129</v>
      </c>
      <c r="AK91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1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1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1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1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1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1" s="5"/>
      <c r="AR91" s="5" t="str">
        <f t="shared" si="4"/>
        <v/>
      </c>
    </row>
    <row r="92" spans="1:44" s="6" customFormat="1" ht="60" customHeight="1">
      <c r="A92" s="5">
        <v>193</v>
      </c>
      <c r="B92" s="4" t="s">
        <v>484</v>
      </c>
      <c r="C92" s="4" t="s">
        <v>172</v>
      </c>
      <c r="D92" s="4"/>
      <c r="E92" s="4" t="s">
        <v>354</v>
      </c>
      <c r="F92" s="4" t="s">
        <v>195</v>
      </c>
      <c r="G92" s="4">
        <v>2021</v>
      </c>
      <c r="H92" s="5"/>
      <c r="I92" s="4"/>
      <c r="J92" s="4"/>
      <c r="K92" s="4"/>
      <c r="L92" s="5"/>
      <c r="M92" s="5" t="s">
        <v>127</v>
      </c>
      <c r="N92" s="5"/>
      <c r="O92" s="5"/>
      <c r="P92" s="5"/>
      <c r="Q92" s="48"/>
      <c r="R92" s="48"/>
      <c r="S92" s="58" t="s">
        <v>127</v>
      </c>
      <c r="T92" s="5"/>
      <c r="U92" s="5"/>
      <c r="V92" s="5"/>
      <c r="W92" s="5"/>
      <c r="X92" s="59" t="s">
        <v>127</v>
      </c>
      <c r="Y92" s="4" t="s">
        <v>127</v>
      </c>
      <c r="Z92" s="4" t="s">
        <v>127</v>
      </c>
      <c r="AA92" s="4"/>
      <c r="AB92" s="4"/>
      <c r="AC92" s="4" t="str">
        <f t="shared" si="5"/>
        <v/>
      </c>
      <c r="AD92" s="4"/>
      <c r="AE92" s="4"/>
      <c r="AF92" s="4"/>
      <c r="AG92" s="4"/>
      <c r="AH92" s="4"/>
      <c r="AI92" s="10" t="s">
        <v>485</v>
      </c>
      <c r="AJ92" s="42" t="s">
        <v>332</v>
      </c>
      <c r="AK92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2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2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2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2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2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2" s="5"/>
      <c r="AR92" s="5" t="str">
        <f t="shared" si="4"/>
        <v/>
      </c>
    </row>
    <row r="93" spans="1:44" s="6" customFormat="1" ht="60" customHeight="1">
      <c r="A93" s="5">
        <v>194</v>
      </c>
      <c r="B93" s="4" t="s">
        <v>484</v>
      </c>
      <c r="C93" s="4" t="s">
        <v>172</v>
      </c>
      <c r="D93" s="4"/>
      <c r="E93" s="4" t="s">
        <v>330</v>
      </c>
      <c r="F93" s="4" t="s">
        <v>195</v>
      </c>
      <c r="G93" s="4">
        <v>2021</v>
      </c>
      <c r="H93" s="5"/>
      <c r="I93" s="4"/>
      <c r="J93" s="4"/>
      <c r="K93" s="4"/>
      <c r="L93" s="5"/>
      <c r="M93" s="5" t="s">
        <v>127</v>
      </c>
      <c r="N93" s="5"/>
      <c r="O93" s="5"/>
      <c r="P93" s="5"/>
      <c r="Q93" s="48"/>
      <c r="R93" s="48"/>
      <c r="S93" s="58" t="s">
        <v>127</v>
      </c>
      <c r="T93" s="5"/>
      <c r="U93" s="5"/>
      <c r="V93" s="5"/>
      <c r="W93" s="5"/>
      <c r="X93" s="59" t="s">
        <v>127</v>
      </c>
      <c r="Y93" s="4" t="s">
        <v>127</v>
      </c>
      <c r="Z93" s="4" t="s">
        <v>127</v>
      </c>
      <c r="AA93" s="4"/>
      <c r="AB93" s="4"/>
      <c r="AC93" s="4" t="str">
        <f t="shared" si="5"/>
        <v/>
      </c>
      <c r="AD93" s="4"/>
      <c r="AE93" s="4"/>
      <c r="AF93" s="4"/>
      <c r="AG93" s="4"/>
      <c r="AH93" s="4"/>
      <c r="AI93" s="17" t="s">
        <v>486</v>
      </c>
      <c r="AJ93" s="42" t="s">
        <v>487</v>
      </c>
      <c r="AK93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3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3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3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3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3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3" s="5"/>
      <c r="AR93" s="5" t="str">
        <f t="shared" si="4"/>
        <v/>
      </c>
    </row>
    <row r="94" spans="1:44" s="12" customFormat="1" ht="60" customHeight="1">
      <c r="A94" s="5">
        <v>195</v>
      </c>
      <c r="B94" s="4" t="s">
        <v>488</v>
      </c>
      <c r="C94" s="4" t="s">
        <v>489</v>
      </c>
      <c r="D94" s="4"/>
      <c r="E94" s="4" t="s">
        <v>125</v>
      </c>
      <c r="F94" s="4" t="s">
        <v>126</v>
      </c>
      <c r="G94" s="4">
        <v>2021</v>
      </c>
      <c r="H94" s="5"/>
      <c r="I94" s="4"/>
      <c r="J94" s="4"/>
      <c r="K94" s="4"/>
      <c r="L94" s="5"/>
      <c r="M94" s="5" t="s">
        <v>127</v>
      </c>
      <c r="N94" s="5"/>
      <c r="O94" s="5"/>
      <c r="P94" s="5"/>
      <c r="Q94" s="48"/>
      <c r="R94" s="48"/>
      <c r="S94" s="58" t="s">
        <v>127</v>
      </c>
      <c r="T94" s="5"/>
      <c r="U94" s="5"/>
      <c r="V94" s="5"/>
      <c r="W94" s="5"/>
      <c r="X94" s="59" t="s">
        <v>127</v>
      </c>
      <c r="Y94" s="4" t="s">
        <v>127</v>
      </c>
      <c r="Z94" s="4" t="s">
        <v>127</v>
      </c>
      <c r="AA94" s="4"/>
      <c r="AB94" s="4"/>
      <c r="AC94" s="4" t="str">
        <f t="shared" si="5"/>
        <v/>
      </c>
      <c r="AD94" s="4"/>
      <c r="AE94" s="4"/>
      <c r="AF94" s="4"/>
      <c r="AG94" s="4"/>
      <c r="AH94" s="4"/>
      <c r="AI94" s="10" t="s">
        <v>490</v>
      </c>
      <c r="AJ94" s="42" t="s">
        <v>317</v>
      </c>
      <c r="AK94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4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4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4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4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4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4" s="5"/>
      <c r="AR94" s="5" t="str">
        <f t="shared" si="4"/>
        <v/>
      </c>
    </row>
    <row r="95" spans="1:44" s="6" customFormat="1" ht="60" customHeight="1">
      <c r="A95" s="5">
        <v>204</v>
      </c>
      <c r="B95" s="4" t="s">
        <v>491</v>
      </c>
      <c r="C95" s="4" t="s">
        <v>492</v>
      </c>
      <c r="D95" s="4"/>
      <c r="E95" s="4" t="s">
        <v>493</v>
      </c>
      <c r="F95" s="4" t="s">
        <v>150</v>
      </c>
      <c r="G95" s="4">
        <v>2024</v>
      </c>
      <c r="H95" s="5"/>
      <c r="I95" s="4"/>
      <c r="J95" s="4"/>
      <c r="K95" s="4"/>
      <c r="L95" s="5"/>
      <c r="M95" s="5" t="s">
        <v>127</v>
      </c>
      <c r="N95" s="5"/>
      <c r="O95" s="5"/>
      <c r="P95" s="5"/>
      <c r="Q95" s="48"/>
      <c r="R95" s="48"/>
      <c r="S95" s="58" t="s">
        <v>127</v>
      </c>
      <c r="T95" s="5"/>
      <c r="U95" s="5"/>
      <c r="V95" s="5"/>
      <c r="W95" s="5"/>
      <c r="X95" s="59" t="s">
        <v>127</v>
      </c>
      <c r="Y95" s="4" t="s">
        <v>127</v>
      </c>
      <c r="Z95" s="4" t="s">
        <v>127</v>
      </c>
      <c r="AA95" s="4"/>
      <c r="AB95" s="4"/>
      <c r="AC95" s="4" t="str">
        <f t="shared" si="5"/>
        <v/>
      </c>
      <c r="AD95" s="4"/>
      <c r="AE95" s="4"/>
      <c r="AF95" s="4"/>
      <c r="AG95" s="4"/>
      <c r="AH95" s="4"/>
      <c r="AI95" s="29" t="s">
        <v>494</v>
      </c>
      <c r="AJ95" s="42" t="s">
        <v>306</v>
      </c>
      <c r="AK95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5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5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5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5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5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5" s="5"/>
      <c r="AR95" s="5" t="str">
        <f t="shared" si="4"/>
        <v/>
      </c>
    </row>
    <row r="96" spans="1:44" s="6" customFormat="1" ht="60" customHeight="1">
      <c r="A96" s="5">
        <v>207</v>
      </c>
      <c r="B96" s="4" t="s">
        <v>495</v>
      </c>
      <c r="C96" s="4" t="s">
        <v>496</v>
      </c>
      <c r="D96" s="4"/>
      <c r="E96" s="4" t="s">
        <v>497</v>
      </c>
      <c r="F96" s="4" t="s">
        <v>150</v>
      </c>
      <c r="G96" s="4">
        <v>2023</v>
      </c>
      <c r="H96" s="5"/>
      <c r="I96" s="4"/>
      <c r="J96" s="4"/>
      <c r="K96" s="4"/>
      <c r="L96" s="5"/>
      <c r="M96" s="5" t="s">
        <v>127</v>
      </c>
      <c r="N96" s="5"/>
      <c r="O96" s="5"/>
      <c r="P96" s="5"/>
      <c r="Q96" s="48"/>
      <c r="R96" s="48"/>
      <c r="S96" s="58" t="s">
        <v>127</v>
      </c>
      <c r="T96" s="5"/>
      <c r="U96" s="5"/>
      <c r="V96" s="5"/>
      <c r="W96" s="5"/>
      <c r="X96" s="59" t="s">
        <v>127</v>
      </c>
      <c r="Y96" s="4" t="s">
        <v>127</v>
      </c>
      <c r="Z96" s="4" t="s">
        <v>127</v>
      </c>
      <c r="AA96" s="4"/>
      <c r="AB96" s="4"/>
      <c r="AC96" s="4" t="str">
        <f t="shared" si="5"/>
        <v/>
      </c>
      <c r="AD96" s="4"/>
      <c r="AE96" s="4"/>
      <c r="AF96" s="4"/>
      <c r="AG96" s="4"/>
      <c r="AH96" s="4"/>
      <c r="AI96" s="33" t="s">
        <v>498</v>
      </c>
      <c r="AJ96" s="42" t="s">
        <v>306</v>
      </c>
      <c r="AK96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6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6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6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6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6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6" s="5"/>
      <c r="AR96" s="5" t="str">
        <f t="shared" si="4"/>
        <v/>
      </c>
    </row>
    <row r="97" spans="1:44" s="12" customFormat="1" ht="60" customHeight="1">
      <c r="A97" s="5">
        <v>212</v>
      </c>
      <c r="B97" s="4" t="s">
        <v>499</v>
      </c>
      <c r="C97" s="4" t="s">
        <v>500</v>
      </c>
      <c r="D97" s="4"/>
      <c r="E97" s="4" t="s">
        <v>132</v>
      </c>
      <c r="F97" s="4" t="s">
        <v>126</v>
      </c>
      <c r="G97" s="4">
        <v>2024</v>
      </c>
      <c r="H97" s="4"/>
      <c r="I97" s="4"/>
      <c r="J97" s="4"/>
      <c r="K97" s="4"/>
      <c r="L97" s="5"/>
      <c r="M97" s="5" t="s">
        <v>127</v>
      </c>
      <c r="N97" s="5"/>
      <c r="O97" s="21"/>
      <c r="P97" s="21"/>
      <c r="Q97" s="48"/>
      <c r="R97" s="48"/>
      <c r="S97" s="58" t="s">
        <v>127</v>
      </c>
      <c r="T97" s="5"/>
      <c r="U97" s="5"/>
      <c r="V97" s="5"/>
      <c r="W97" s="5"/>
      <c r="X97" s="59" t="s">
        <v>127</v>
      </c>
      <c r="Y97" s="4" t="s">
        <v>127</v>
      </c>
      <c r="Z97" s="4" t="s">
        <v>127</v>
      </c>
      <c r="AA97" s="4"/>
      <c r="AB97" s="4"/>
      <c r="AC97" s="4" t="str">
        <f t="shared" si="5"/>
        <v/>
      </c>
      <c r="AD97" s="4"/>
      <c r="AE97" s="4"/>
      <c r="AF97" s="4"/>
      <c r="AG97" s="4"/>
      <c r="AH97" s="4"/>
      <c r="AI97" s="20" t="s">
        <v>501</v>
      </c>
      <c r="AJ97" s="42" t="s">
        <v>502</v>
      </c>
      <c r="AK97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7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7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7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7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7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7" s="5"/>
      <c r="AR97" s="5" t="str">
        <f t="shared" si="4"/>
        <v/>
      </c>
    </row>
    <row r="98" spans="1:44" s="6" customFormat="1" ht="60" customHeight="1">
      <c r="A98" s="5">
        <v>215</v>
      </c>
      <c r="B98" s="4" t="s">
        <v>503</v>
      </c>
      <c r="C98" s="4" t="s">
        <v>504</v>
      </c>
      <c r="D98" s="4"/>
      <c r="E98" s="4" t="s">
        <v>199</v>
      </c>
      <c r="F98" s="4" t="s">
        <v>200</v>
      </c>
      <c r="G98" s="4">
        <v>2023</v>
      </c>
      <c r="H98" s="4"/>
      <c r="I98" s="4"/>
      <c r="J98" s="4"/>
      <c r="K98" s="4"/>
      <c r="L98" s="5"/>
      <c r="M98" s="5" t="s">
        <v>127</v>
      </c>
      <c r="N98" s="5"/>
      <c r="O98" s="21"/>
      <c r="P98" s="21"/>
      <c r="Q98" s="48"/>
      <c r="R98" s="48"/>
      <c r="S98" s="58" t="s">
        <v>127</v>
      </c>
      <c r="T98" s="5"/>
      <c r="U98" s="5"/>
      <c r="V98" s="5"/>
      <c r="W98" s="5"/>
      <c r="X98" s="59" t="s">
        <v>127</v>
      </c>
      <c r="Y98" s="4" t="s">
        <v>127</v>
      </c>
      <c r="Z98" s="4" t="s">
        <v>127</v>
      </c>
      <c r="AA98" s="4"/>
      <c r="AB98" s="4"/>
      <c r="AC98" s="4" t="str">
        <f t="shared" si="5"/>
        <v/>
      </c>
      <c r="AD98" s="4"/>
      <c r="AE98" s="4"/>
      <c r="AF98" s="4"/>
      <c r="AG98" s="4"/>
      <c r="AH98" s="4"/>
      <c r="AI98" s="10" t="s">
        <v>505</v>
      </c>
      <c r="AJ98" s="42" t="s">
        <v>216</v>
      </c>
      <c r="AK98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8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8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8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8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8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8" s="5"/>
      <c r="AR98" s="5" t="str">
        <f t="shared" si="4"/>
        <v/>
      </c>
    </row>
    <row r="99" spans="1:44" s="12" customFormat="1" ht="60" customHeight="1">
      <c r="A99" s="5">
        <v>220</v>
      </c>
      <c r="B99" s="4" t="s">
        <v>506</v>
      </c>
      <c r="C99" s="4" t="s">
        <v>480</v>
      </c>
      <c r="D99" s="4"/>
      <c r="E99" s="4" t="s">
        <v>497</v>
      </c>
      <c r="F99" s="4" t="s">
        <v>150</v>
      </c>
      <c r="G99" s="4">
        <v>2024</v>
      </c>
      <c r="H99" s="4"/>
      <c r="I99" s="4"/>
      <c r="J99" s="4"/>
      <c r="K99" s="4"/>
      <c r="L99" s="5"/>
      <c r="M99" s="5" t="s">
        <v>127</v>
      </c>
      <c r="N99" s="5"/>
      <c r="O99" s="21"/>
      <c r="P99" s="21"/>
      <c r="Q99" s="48"/>
      <c r="R99" s="21"/>
      <c r="S99" s="58" t="s">
        <v>127</v>
      </c>
      <c r="T99" s="5"/>
      <c r="U99" s="5"/>
      <c r="V99" s="5"/>
      <c r="W99" s="5"/>
      <c r="X99" s="59" t="s">
        <v>127</v>
      </c>
      <c r="Y99" s="4" t="s">
        <v>127</v>
      </c>
      <c r="Z99" s="4" t="s">
        <v>127</v>
      </c>
      <c r="AA99" s="4"/>
      <c r="AB99" s="4"/>
      <c r="AC99" s="4" t="str">
        <f t="shared" si="5"/>
        <v/>
      </c>
      <c r="AD99" s="4"/>
      <c r="AE99" s="4"/>
      <c r="AF99" s="4"/>
      <c r="AG99" s="4"/>
      <c r="AH99" s="4"/>
      <c r="AI99" s="10" t="s">
        <v>507</v>
      </c>
      <c r="AJ99" s="42" t="s">
        <v>508</v>
      </c>
      <c r="AK99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99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99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99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99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99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99" s="5"/>
      <c r="AR99" s="5" t="str">
        <f t="shared" si="4"/>
        <v/>
      </c>
    </row>
    <row r="100" spans="1:44" s="6" customFormat="1" ht="60" customHeight="1">
      <c r="A100" s="5">
        <v>221</v>
      </c>
      <c r="B100" s="4" t="s">
        <v>509</v>
      </c>
      <c r="C100" s="4" t="s">
        <v>131</v>
      </c>
      <c r="D100" s="4"/>
      <c r="E100" s="4" t="s">
        <v>359</v>
      </c>
      <c r="F100" s="4" t="s">
        <v>510</v>
      </c>
      <c r="G100" s="4">
        <v>2020</v>
      </c>
      <c r="H100" s="5"/>
      <c r="I100" s="4"/>
      <c r="J100" s="4"/>
      <c r="K100" s="4"/>
      <c r="L100" s="5"/>
      <c r="M100" s="5" t="s">
        <v>127</v>
      </c>
      <c r="N100" s="5"/>
      <c r="O100" s="5"/>
      <c r="P100" s="5"/>
      <c r="Q100" s="48"/>
      <c r="R100" s="21"/>
      <c r="S100" s="58" t="s">
        <v>127</v>
      </c>
      <c r="T100" s="5"/>
      <c r="U100" s="5"/>
      <c r="V100" s="5"/>
      <c r="W100" s="5"/>
      <c r="X100" s="59" t="s">
        <v>127</v>
      </c>
      <c r="Y100" s="4" t="s">
        <v>127</v>
      </c>
      <c r="Z100" s="4" t="s">
        <v>127</v>
      </c>
      <c r="AA100" s="4"/>
      <c r="AB100" s="4"/>
      <c r="AC100" s="4" t="str">
        <f t="shared" si="5"/>
        <v/>
      </c>
      <c r="AD100" s="4"/>
      <c r="AE100" s="4"/>
      <c r="AF100" s="4"/>
      <c r="AG100" s="4"/>
      <c r="AH100" s="4"/>
      <c r="AI100" s="10" t="s">
        <v>511</v>
      </c>
      <c r="AJ100" s="42" t="s">
        <v>406</v>
      </c>
      <c r="AK100" s="52" t="str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/>
      </c>
      <c r="AL100" s="5" t="str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/>
      </c>
      <c r="AM100" s="5" t="str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/>
      </c>
      <c r="AN100" s="5" t="str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/>
      </c>
      <c r="AO100" s="5" t="str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/>
      </c>
      <c r="AP100" s="5" t="str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/>
      </c>
      <c r="AQ100" s="5"/>
      <c r="AR100" s="5" t="str">
        <f t="shared" si="4"/>
        <v/>
      </c>
    </row>
    <row r="101" spans="1:44" s="6" customFormat="1" ht="60" customHeight="1">
      <c r="A101" s="9">
        <v>1</v>
      </c>
      <c r="B101" s="3" t="s">
        <v>512</v>
      </c>
      <c r="C101" s="3" t="s">
        <v>513</v>
      </c>
      <c r="D101" s="3" t="s">
        <v>469</v>
      </c>
      <c r="E101" s="3" t="s">
        <v>199</v>
      </c>
      <c r="F101" s="3" t="s">
        <v>200</v>
      </c>
      <c r="G101" s="3">
        <v>2023</v>
      </c>
      <c r="H101" s="3">
        <v>1</v>
      </c>
      <c r="I101" s="3" t="s">
        <v>514</v>
      </c>
      <c r="J101" s="3" t="s">
        <v>515</v>
      </c>
      <c r="K101" s="3" t="s">
        <v>516</v>
      </c>
      <c r="L101" s="9" t="s">
        <v>517</v>
      </c>
      <c r="M101" s="9" t="s">
        <v>518</v>
      </c>
      <c r="N101" s="9" t="s">
        <v>519</v>
      </c>
      <c r="O101" s="9" t="s">
        <v>520</v>
      </c>
      <c r="P101" s="9">
        <v>1</v>
      </c>
      <c r="Q101" s="47" t="s">
        <v>521</v>
      </c>
      <c r="R101" s="47" t="s">
        <v>522</v>
      </c>
      <c r="S101" s="66" t="s">
        <v>518</v>
      </c>
      <c r="T101" s="9" t="s">
        <v>518</v>
      </c>
      <c r="U101" s="9" t="s">
        <v>518</v>
      </c>
      <c r="V101" s="9" t="s">
        <v>518</v>
      </c>
      <c r="W101" s="9" t="s">
        <v>518</v>
      </c>
      <c r="X101" s="67">
        <v>4</v>
      </c>
      <c r="Y101" s="3" t="s">
        <v>518</v>
      </c>
      <c r="Z101" s="3" t="s">
        <v>518</v>
      </c>
      <c r="AA101" s="3" t="s">
        <v>523</v>
      </c>
      <c r="AB101" s="3" t="s">
        <v>524</v>
      </c>
      <c r="AC101" s="3" t="str">
        <f t="shared" ref="AC101:AC132" si="6">IF(AB101="", "", IF(OR(ISNUMBER(SEARCH("MAE", AB101)), ISNUMBER(SEARCH("MAE_multi", AB101)), ISNUMBER(SEARCH("MAPE", AB101)), ISNUMBER(SEARCH("bias", AB101)), ISNUMBER(SEARCH("bias_multi", AB101))), "Y", "N"))</f>
        <v>Y</v>
      </c>
      <c r="AD101" s="3" t="s">
        <v>518</v>
      </c>
      <c r="AE101" s="3" t="s">
        <v>518</v>
      </c>
      <c r="AF101" s="3" t="s">
        <v>518</v>
      </c>
      <c r="AG101" s="3" t="s">
        <v>518</v>
      </c>
      <c r="AH101" s="3" t="s">
        <v>519</v>
      </c>
      <c r="AI101" s="14" t="s">
        <v>525</v>
      </c>
      <c r="AJ101" s="3"/>
      <c r="AK101" s="4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10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0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0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10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0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01" s="9">
        <v>0</v>
      </c>
      <c r="AR101" s="9">
        <f t="shared" ref="AR101:AR132" si="7">IF(OR(ISBLANK(AL101), AL101=""), "", SUM(AL101:AP101))</f>
        <v>11</v>
      </c>
    </row>
    <row r="102" spans="1:44" s="12" customFormat="1" ht="60" customHeight="1">
      <c r="A102" s="9">
        <v>2</v>
      </c>
      <c r="B102" s="3" t="s">
        <v>526</v>
      </c>
      <c r="C102" s="3" t="s">
        <v>527</v>
      </c>
      <c r="D102" s="3" t="s">
        <v>469</v>
      </c>
      <c r="E102" s="3" t="s">
        <v>528</v>
      </c>
      <c r="F102" s="3" t="s">
        <v>529</v>
      </c>
      <c r="G102" s="3">
        <v>2022</v>
      </c>
      <c r="H102" s="3">
        <v>1</v>
      </c>
      <c r="I102" s="3" t="s">
        <v>514</v>
      </c>
      <c r="J102" s="3" t="s">
        <v>530</v>
      </c>
      <c r="K102" s="3" t="s">
        <v>531</v>
      </c>
      <c r="L102" s="9" t="s">
        <v>532</v>
      </c>
      <c r="M102" s="9" t="s">
        <v>518</v>
      </c>
      <c r="N102" s="9" t="s">
        <v>519</v>
      </c>
      <c r="O102" s="9" t="s">
        <v>520</v>
      </c>
      <c r="P102" s="9">
        <v>5</v>
      </c>
      <c r="Q102" s="47" t="s">
        <v>533</v>
      </c>
      <c r="R102" s="47" t="s">
        <v>534</v>
      </c>
      <c r="S102" s="44" t="s">
        <v>518</v>
      </c>
      <c r="T102" s="9" t="s">
        <v>518</v>
      </c>
      <c r="U102" s="9" t="s">
        <v>519</v>
      </c>
      <c r="V102" s="9" t="s">
        <v>518</v>
      </c>
      <c r="W102" s="9" t="s">
        <v>518</v>
      </c>
      <c r="X102" s="34">
        <v>3</v>
      </c>
      <c r="Y102" s="3" t="s">
        <v>518</v>
      </c>
      <c r="Z102" s="57" t="s">
        <v>518</v>
      </c>
      <c r="AA102" s="3" t="s">
        <v>523</v>
      </c>
      <c r="AB102" s="3" t="s">
        <v>535</v>
      </c>
      <c r="AC102" s="3" t="str">
        <f t="shared" si="6"/>
        <v>Y</v>
      </c>
      <c r="AD102" s="3" t="s">
        <v>518</v>
      </c>
      <c r="AE102" s="3" t="s">
        <v>518</v>
      </c>
      <c r="AF102" s="3" t="s">
        <v>518</v>
      </c>
      <c r="AG102" s="3" t="s">
        <v>518</v>
      </c>
      <c r="AH102" s="3" t="s">
        <v>518</v>
      </c>
      <c r="AI102" s="14" t="s">
        <v>536</v>
      </c>
      <c r="AJ102" s="3"/>
      <c r="AK102" s="4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10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0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0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10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0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02" s="9">
        <v>0</v>
      </c>
      <c r="AR102" s="9">
        <f t="shared" si="7"/>
        <v>11</v>
      </c>
    </row>
    <row r="103" spans="1:44" s="12" customFormat="1" ht="60" customHeight="1">
      <c r="A103" s="9">
        <v>3</v>
      </c>
      <c r="B103" s="3" t="s">
        <v>537</v>
      </c>
      <c r="C103" s="3" t="s">
        <v>538</v>
      </c>
      <c r="D103" s="3" t="s">
        <v>469</v>
      </c>
      <c r="E103" s="3" t="s">
        <v>539</v>
      </c>
      <c r="F103" s="3" t="s">
        <v>150</v>
      </c>
      <c r="G103" s="3">
        <v>2023</v>
      </c>
      <c r="H103" s="3">
        <v>1</v>
      </c>
      <c r="I103" s="3" t="s">
        <v>540</v>
      </c>
      <c r="J103" s="3" t="s">
        <v>541</v>
      </c>
      <c r="K103" s="3" t="s">
        <v>542</v>
      </c>
      <c r="L103" s="9" t="s">
        <v>517</v>
      </c>
      <c r="M103" s="9" t="s">
        <v>518</v>
      </c>
      <c r="N103" s="9" t="s">
        <v>519</v>
      </c>
      <c r="O103" s="9" t="s">
        <v>520</v>
      </c>
      <c r="P103" s="9" t="s">
        <v>543</v>
      </c>
      <c r="Q103" s="47" t="s">
        <v>544</v>
      </c>
      <c r="R103" s="47" t="s">
        <v>544</v>
      </c>
      <c r="S103" s="66" t="s">
        <v>518</v>
      </c>
      <c r="T103" s="9" t="s">
        <v>519</v>
      </c>
      <c r="U103" s="9" t="s">
        <v>519</v>
      </c>
      <c r="V103" s="9" t="s">
        <v>518</v>
      </c>
      <c r="W103" s="9" t="s">
        <v>519</v>
      </c>
      <c r="X103" s="67">
        <v>1</v>
      </c>
      <c r="Y103" s="3" t="s">
        <v>519</v>
      </c>
      <c r="Z103" s="3" t="s">
        <v>518</v>
      </c>
      <c r="AA103" s="3" t="s">
        <v>523</v>
      </c>
      <c r="AB103" s="3" t="s">
        <v>520</v>
      </c>
      <c r="AC103" s="3" t="str">
        <f t="shared" si="6"/>
        <v>N</v>
      </c>
      <c r="AD103" s="3" t="s">
        <v>518</v>
      </c>
      <c r="AE103" s="3" t="s">
        <v>519</v>
      </c>
      <c r="AF103" s="3" t="s">
        <v>519</v>
      </c>
      <c r="AG103" s="3" t="s">
        <v>519</v>
      </c>
      <c r="AH103" s="3" t="s">
        <v>519</v>
      </c>
      <c r="AI103" s="14" t="s">
        <v>545</v>
      </c>
      <c r="AJ103" s="8"/>
      <c r="AK103" s="4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0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0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0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0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0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03" s="9">
        <v>0</v>
      </c>
      <c r="AR103" s="9">
        <f t="shared" si="7"/>
        <v>1</v>
      </c>
    </row>
    <row r="104" spans="1:44" s="12" customFormat="1" ht="60" customHeight="1">
      <c r="A104" s="9">
        <v>4</v>
      </c>
      <c r="B104" s="3" t="s">
        <v>546</v>
      </c>
      <c r="C104" s="15" t="s">
        <v>547</v>
      </c>
      <c r="D104" s="15" t="s">
        <v>469</v>
      </c>
      <c r="E104" s="3" t="s">
        <v>548</v>
      </c>
      <c r="F104" s="3" t="s">
        <v>200</v>
      </c>
      <c r="G104" s="15">
        <v>2022</v>
      </c>
      <c r="H104" s="9">
        <v>1</v>
      </c>
      <c r="I104" s="3" t="s">
        <v>514</v>
      </c>
      <c r="J104" s="3" t="s">
        <v>549</v>
      </c>
      <c r="K104" s="3" t="s">
        <v>550</v>
      </c>
      <c r="L104" s="9" t="s">
        <v>532</v>
      </c>
      <c r="M104" s="9" t="s">
        <v>519</v>
      </c>
      <c r="N104" s="9" t="s">
        <v>519</v>
      </c>
      <c r="O104" s="9" t="s">
        <v>520</v>
      </c>
      <c r="P104" s="9" t="s">
        <v>543</v>
      </c>
      <c r="Q104" s="47" t="s">
        <v>551</v>
      </c>
      <c r="R104" s="47" t="s">
        <v>552</v>
      </c>
      <c r="S104" s="44" t="s">
        <v>518</v>
      </c>
      <c r="T104" s="9" t="s">
        <v>518</v>
      </c>
      <c r="U104" s="9" t="s">
        <v>518</v>
      </c>
      <c r="V104" s="9" t="s">
        <v>518</v>
      </c>
      <c r="W104" s="9" t="s">
        <v>518</v>
      </c>
      <c r="X104" s="34">
        <v>4</v>
      </c>
      <c r="Y104" s="3" t="s">
        <v>518</v>
      </c>
      <c r="Z104" s="3" t="s">
        <v>519</v>
      </c>
      <c r="AA104" s="3" t="s">
        <v>523</v>
      </c>
      <c r="AB104" s="3" t="s">
        <v>553</v>
      </c>
      <c r="AC104" s="3" t="str">
        <f t="shared" si="6"/>
        <v>Y</v>
      </c>
      <c r="AD104" s="3" t="s">
        <v>518</v>
      </c>
      <c r="AE104" s="3" t="s">
        <v>519</v>
      </c>
      <c r="AF104" s="3" t="s">
        <v>518</v>
      </c>
      <c r="AG104" s="3" t="s">
        <v>518</v>
      </c>
      <c r="AH104" s="3" t="s">
        <v>518</v>
      </c>
      <c r="AI104" s="14" t="s">
        <v>554</v>
      </c>
      <c r="AJ104" s="8"/>
      <c r="AK104" s="4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0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0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0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0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0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04" s="9">
        <v>0</v>
      </c>
      <c r="AR104" s="9">
        <f t="shared" si="7"/>
        <v>10</v>
      </c>
    </row>
    <row r="105" spans="1:44" s="12" customFormat="1" ht="60" customHeight="1">
      <c r="A105" s="3">
        <v>6</v>
      </c>
      <c r="B105" s="3" t="s">
        <v>555</v>
      </c>
      <c r="C105" s="15" t="s">
        <v>447</v>
      </c>
      <c r="D105" s="15" t="s">
        <v>469</v>
      </c>
      <c r="E105" s="3" t="s">
        <v>234</v>
      </c>
      <c r="F105" s="3" t="s">
        <v>235</v>
      </c>
      <c r="G105" s="15">
        <v>2023</v>
      </c>
      <c r="H105" s="3">
        <v>2</v>
      </c>
      <c r="I105" s="3" t="s">
        <v>137</v>
      </c>
      <c r="J105" s="3" t="s">
        <v>556</v>
      </c>
      <c r="K105" s="3" t="s">
        <v>557</v>
      </c>
      <c r="L105" s="3" t="s">
        <v>517</v>
      </c>
      <c r="M105" s="9" t="s">
        <v>518</v>
      </c>
      <c r="N105" s="3" t="s">
        <v>519</v>
      </c>
      <c r="O105" s="9" t="s">
        <v>520</v>
      </c>
      <c r="P105" s="3" t="s">
        <v>543</v>
      </c>
      <c r="Q105" s="47" t="s">
        <v>558</v>
      </c>
      <c r="R105" s="47" t="s">
        <v>559</v>
      </c>
      <c r="S105" s="44" t="s">
        <v>518</v>
      </c>
      <c r="T105" s="9" t="s">
        <v>519</v>
      </c>
      <c r="U105" s="9" t="s">
        <v>518</v>
      </c>
      <c r="V105" s="9" t="s">
        <v>518</v>
      </c>
      <c r="W105" s="9" t="s">
        <v>518</v>
      </c>
      <c r="X105" s="34">
        <v>3</v>
      </c>
      <c r="Y105" s="3" t="s">
        <v>518</v>
      </c>
      <c r="Z105" s="3" t="s">
        <v>518</v>
      </c>
      <c r="AA105" s="3" t="s">
        <v>523</v>
      </c>
      <c r="AB105" s="3" t="s">
        <v>560</v>
      </c>
      <c r="AC105" s="3" t="str">
        <f t="shared" si="6"/>
        <v>Y</v>
      </c>
      <c r="AD105" s="3" t="s">
        <v>518</v>
      </c>
      <c r="AE105" s="3" t="s">
        <v>518</v>
      </c>
      <c r="AF105" s="3" t="s">
        <v>518</v>
      </c>
      <c r="AG105" s="3" t="s">
        <v>519</v>
      </c>
      <c r="AH105" s="3" t="s">
        <v>519</v>
      </c>
      <c r="AI105" s="14" t="s">
        <v>561</v>
      </c>
      <c r="AJ105" s="8"/>
      <c r="AK105" s="4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10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0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0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10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0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05" s="9">
        <v>0</v>
      </c>
      <c r="AR105" s="9">
        <f t="shared" si="7"/>
        <v>10</v>
      </c>
    </row>
    <row r="106" spans="1:44" s="6" customFormat="1" ht="60" customHeight="1">
      <c r="A106" s="9">
        <v>8</v>
      </c>
      <c r="B106" s="3" t="s">
        <v>562</v>
      </c>
      <c r="C106" s="15" t="s">
        <v>563</v>
      </c>
      <c r="D106" s="15" t="s">
        <v>469</v>
      </c>
      <c r="E106" s="3" t="s">
        <v>125</v>
      </c>
      <c r="F106" s="3" t="s">
        <v>126</v>
      </c>
      <c r="G106" s="15">
        <v>2019</v>
      </c>
      <c r="H106" s="9">
        <v>89</v>
      </c>
      <c r="I106" s="3" t="s">
        <v>137</v>
      </c>
      <c r="J106" s="3" t="s">
        <v>564</v>
      </c>
      <c r="K106" s="3" t="s">
        <v>557</v>
      </c>
      <c r="L106" s="9" t="s">
        <v>532</v>
      </c>
      <c r="M106" s="9" t="s">
        <v>518</v>
      </c>
      <c r="N106" s="9" t="s">
        <v>519</v>
      </c>
      <c r="O106" s="9" t="s">
        <v>565</v>
      </c>
      <c r="P106" s="9">
        <v>3</v>
      </c>
      <c r="Q106" s="83" t="s">
        <v>566</v>
      </c>
      <c r="R106" s="83" t="s">
        <v>567</v>
      </c>
      <c r="S106" s="44" t="s">
        <v>518</v>
      </c>
      <c r="T106" s="9" t="s">
        <v>519</v>
      </c>
      <c r="U106" s="9" t="s">
        <v>518</v>
      </c>
      <c r="V106" s="9" t="s">
        <v>518</v>
      </c>
      <c r="W106" s="9" t="s">
        <v>519</v>
      </c>
      <c r="X106" s="34">
        <v>2</v>
      </c>
      <c r="Y106" s="3" t="s">
        <v>519</v>
      </c>
      <c r="Z106" s="3" t="s">
        <v>518</v>
      </c>
      <c r="AA106" s="3" t="s">
        <v>568</v>
      </c>
      <c r="AB106" s="3" t="s">
        <v>569</v>
      </c>
      <c r="AC106" s="3" t="str">
        <f t="shared" si="6"/>
        <v>Y</v>
      </c>
      <c r="AD106" s="3" t="s">
        <v>518</v>
      </c>
      <c r="AE106" s="3" t="s">
        <v>518</v>
      </c>
      <c r="AF106" s="3" t="s">
        <v>519</v>
      </c>
      <c r="AG106" s="3" t="s">
        <v>519</v>
      </c>
      <c r="AH106" s="3" t="s">
        <v>519</v>
      </c>
      <c r="AI106" s="14" t="s">
        <v>570</v>
      </c>
      <c r="AJ106" s="8"/>
      <c r="AK10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0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0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0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0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0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06" s="9">
        <v>0</v>
      </c>
      <c r="AR106" s="9">
        <f t="shared" si="7"/>
        <v>9</v>
      </c>
    </row>
    <row r="107" spans="1:44" s="6" customFormat="1" ht="60" customHeight="1">
      <c r="A107" s="9">
        <v>9</v>
      </c>
      <c r="B107" s="3" t="s">
        <v>571</v>
      </c>
      <c r="C107" s="15" t="s">
        <v>572</v>
      </c>
      <c r="D107" s="15" t="s">
        <v>469</v>
      </c>
      <c r="E107" s="3" t="s">
        <v>573</v>
      </c>
      <c r="F107" s="3" t="s">
        <v>145</v>
      </c>
      <c r="G107" s="15">
        <v>2022</v>
      </c>
      <c r="H107" s="9">
        <v>1</v>
      </c>
      <c r="I107" s="3" t="s">
        <v>137</v>
      </c>
      <c r="J107" s="3" t="s">
        <v>574</v>
      </c>
      <c r="K107" s="3" t="s">
        <v>575</v>
      </c>
      <c r="L107" s="9" t="s">
        <v>517</v>
      </c>
      <c r="M107" s="9" t="s">
        <v>518</v>
      </c>
      <c r="N107" s="9" t="s">
        <v>519</v>
      </c>
      <c r="O107" s="9" t="s">
        <v>520</v>
      </c>
      <c r="P107" s="9">
        <v>0</v>
      </c>
      <c r="Q107" s="47" t="s">
        <v>576</v>
      </c>
      <c r="R107" s="47" t="s">
        <v>577</v>
      </c>
      <c r="S107" s="66" t="s">
        <v>518</v>
      </c>
      <c r="T107" s="9" t="s">
        <v>519</v>
      </c>
      <c r="U107" s="9" t="s">
        <v>518</v>
      </c>
      <c r="V107" s="9" t="s">
        <v>518</v>
      </c>
      <c r="W107" s="9" t="s">
        <v>519</v>
      </c>
      <c r="X107" s="67">
        <v>2</v>
      </c>
      <c r="Y107" s="3" t="s">
        <v>519</v>
      </c>
      <c r="Z107" s="3" t="s">
        <v>519</v>
      </c>
      <c r="AA107" s="3" t="s">
        <v>543</v>
      </c>
      <c r="AB107" s="3" t="s">
        <v>578</v>
      </c>
      <c r="AC107" s="3" t="str">
        <f t="shared" si="6"/>
        <v>Y</v>
      </c>
      <c r="AD107" s="3" t="s">
        <v>519</v>
      </c>
      <c r="AE107" s="3" t="s">
        <v>519</v>
      </c>
      <c r="AF107" s="3" t="s">
        <v>519</v>
      </c>
      <c r="AG107" s="3" t="s">
        <v>518</v>
      </c>
      <c r="AH107" s="3" t="s">
        <v>518</v>
      </c>
      <c r="AI107" s="14" t="s">
        <v>579</v>
      </c>
      <c r="AJ107" s="8"/>
      <c r="AK10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0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0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0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07" s="9">
        <v>0</v>
      </c>
      <c r="AP10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07" s="9">
        <v>0</v>
      </c>
      <c r="AR107" s="9">
        <f t="shared" si="7"/>
        <v>4</v>
      </c>
    </row>
    <row r="108" spans="1:44" s="6" customFormat="1" ht="60" customHeight="1">
      <c r="A108" s="9">
        <v>10</v>
      </c>
      <c r="B108" s="3" t="s">
        <v>571</v>
      </c>
      <c r="C108" s="15" t="s">
        <v>572</v>
      </c>
      <c r="D108" s="15" t="s">
        <v>469</v>
      </c>
      <c r="E108" s="3" t="s">
        <v>573</v>
      </c>
      <c r="F108" s="3" t="s">
        <v>145</v>
      </c>
      <c r="G108" s="15">
        <v>2022</v>
      </c>
      <c r="H108" s="9">
        <v>1</v>
      </c>
      <c r="I108" s="3" t="s">
        <v>137</v>
      </c>
      <c r="J108" s="3" t="s">
        <v>574</v>
      </c>
      <c r="K108" s="3" t="s">
        <v>575</v>
      </c>
      <c r="L108" s="9" t="s">
        <v>517</v>
      </c>
      <c r="M108" s="9" t="s">
        <v>518</v>
      </c>
      <c r="N108" s="9" t="s">
        <v>519</v>
      </c>
      <c r="O108" s="9" t="s">
        <v>520</v>
      </c>
      <c r="P108" s="9">
        <v>0</v>
      </c>
      <c r="Q108" s="50" t="s">
        <v>576</v>
      </c>
      <c r="R108" s="50" t="s">
        <v>580</v>
      </c>
      <c r="S108" s="44" t="s">
        <v>518</v>
      </c>
      <c r="T108" s="9" t="s">
        <v>518</v>
      </c>
      <c r="U108" s="9" t="s">
        <v>518</v>
      </c>
      <c r="V108" s="9" t="s">
        <v>518</v>
      </c>
      <c r="W108" s="9" t="s">
        <v>518</v>
      </c>
      <c r="X108" s="34">
        <v>4</v>
      </c>
      <c r="Y108" s="3" t="s">
        <v>519</v>
      </c>
      <c r="Z108" s="3" t="s">
        <v>519</v>
      </c>
      <c r="AA108" s="3" t="s">
        <v>543</v>
      </c>
      <c r="AB108" s="3" t="s">
        <v>581</v>
      </c>
      <c r="AC108" s="3" t="str">
        <f t="shared" si="6"/>
        <v>Y</v>
      </c>
      <c r="AD108" s="3" t="s">
        <v>519</v>
      </c>
      <c r="AE108" s="3" t="s">
        <v>519</v>
      </c>
      <c r="AF108" s="3" t="s">
        <v>519</v>
      </c>
      <c r="AG108" s="3" t="s">
        <v>518</v>
      </c>
      <c r="AH108" s="3" t="s">
        <v>519</v>
      </c>
      <c r="AI108" s="14" t="s">
        <v>582</v>
      </c>
      <c r="AJ108" s="8"/>
      <c r="AK10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0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0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0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0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0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08" s="9">
        <v>0</v>
      </c>
      <c r="AR108" s="9">
        <f t="shared" si="7"/>
        <v>6</v>
      </c>
    </row>
    <row r="109" spans="1:44" s="6" customFormat="1" ht="60" customHeight="1">
      <c r="A109" s="9">
        <v>11</v>
      </c>
      <c r="B109" s="3" t="s">
        <v>583</v>
      </c>
      <c r="C109" s="15" t="s">
        <v>584</v>
      </c>
      <c r="D109" s="15" t="s">
        <v>469</v>
      </c>
      <c r="E109" s="3" t="s">
        <v>132</v>
      </c>
      <c r="F109" s="3" t="s">
        <v>126</v>
      </c>
      <c r="G109" s="15">
        <v>2022</v>
      </c>
      <c r="H109" s="9">
        <v>5</v>
      </c>
      <c r="I109" s="3" t="s">
        <v>514</v>
      </c>
      <c r="J109" s="3" t="s">
        <v>585</v>
      </c>
      <c r="K109" s="3" t="s">
        <v>586</v>
      </c>
      <c r="L109" s="9" t="s">
        <v>517</v>
      </c>
      <c r="M109" s="9" t="s">
        <v>518</v>
      </c>
      <c r="N109" s="9" t="s">
        <v>519</v>
      </c>
      <c r="O109" s="9" t="s">
        <v>565</v>
      </c>
      <c r="P109" s="9">
        <v>5</v>
      </c>
      <c r="Q109" s="47" t="s">
        <v>587</v>
      </c>
      <c r="R109" s="47" t="s">
        <v>588</v>
      </c>
      <c r="S109" s="66" t="s">
        <v>518</v>
      </c>
      <c r="T109" s="9" t="s">
        <v>518</v>
      </c>
      <c r="U109" s="9" t="s">
        <v>518</v>
      </c>
      <c r="V109" s="9" t="s">
        <v>518</v>
      </c>
      <c r="W109" s="9" t="s">
        <v>518</v>
      </c>
      <c r="X109" s="67">
        <v>4</v>
      </c>
      <c r="Y109" s="3" t="s">
        <v>519</v>
      </c>
      <c r="Z109" s="3" t="s">
        <v>518</v>
      </c>
      <c r="AA109" s="3" t="s">
        <v>568</v>
      </c>
      <c r="AB109" s="3" t="s">
        <v>578</v>
      </c>
      <c r="AC109" s="3" t="str">
        <f t="shared" si="6"/>
        <v>Y</v>
      </c>
      <c r="AD109" s="3" t="s">
        <v>518</v>
      </c>
      <c r="AE109" s="3" t="s">
        <v>518</v>
      </c>
      <c r="AF109" s="3" t="s">
        <v>518</v>
      </c>
      <c r="AG109" s="3" t="s">
        <v>518</v>
      </c>
      <c r="AH109" s="3" t="s">
        <v>518</v>
      </c>
      <c r="AI109" s="14" t="s">
        <v>589</v>
      </c>
      <c r="AJ109" s="8"/>
      <c r="AK10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0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0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0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0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0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09" s="9">
        <v>0</v>
      </c>
      <c r="AR109" s="9">
        <f t="shared" si="7"/>
        <v>12</v>
      </c>
    </row>
    <row r="110" spans="1:44" s="12" customFormat="1" ht="60" customHeight="1">
      <c r="A110" s="9">
        <v>12</v>
      </c>
      <c r="B110" s="3" t="s">
        <v>590</v>
      </c>
      <c r="C110" s="15" t="s">
        <v>591</v>
      </c>
      <c r="D110" s="15" t="s">
        <v>469</v>
      </c>
      <c r="E110" s="3" t="s">
        <v>160</v>
      </c>
      <c r="F110" s="3" t="s">
        <v>126</v>
      </c>
      <c r="G110" s="15">
        <v>2021</v>
      </c>
      <c r="H110" s="9">
        <v>5</v>
      </c>
      <c r="I110" s="3" t="s">
        <v>137</v>
      </c>
      <c r="J110" s="3" t="s">
        <v>592</v>
      </c>
      <c r="K110" s="3" t="s">
        <v>593</v>
      </c>
      <c r="L110" s="9" t="s">
        <v>532</v>
      </c>
      <c r="M110" s="9" t="s">
        <v>518</v>
      </c>
      <c r="N110" s="9" t="s">
        <v>518</v>
      </c>
      <c r="O110" s="9" t="s">
        <v>594</v>
      </c>
      <c r="P110" s="9">
        <v>3</v>
      </c>
      <c r="Q110" s="47" t="s">
        <v>595</v>
      </c>
      <c r="R110" s="47" t="s">
        <v>596</v>
      </c>
      <c r="S110" s="44" t="s">
        <v>518</v>
      </c>
      <c r="T110" s="9" t="s">
        <v>518</v>
      </c>
      <c r="U110" s="9" t="s">
        <v>518</v>
      </c>
      <c r="V110" s="9" t="s">
        <v>518</v>
      </c>
      <c r="W110" s="9" t="s">
        <v>518</v>
      </c>
      <c r="X110" s="34">
        <v>4</v>
      </c>
      <c r="Y110" s="3" t="s">
        <v>518</v>
      </c>
      <c r="Z110" s="3" t="s">
        <v>518</v>
      </c>
      <c r="AA110" s="3" t="s">
        <v>568</v>
      </c>
      <c r="AB110" s="3" t="s">
        <v>597</v>
      </c>
      <c r="AC110" s="3" t="str">
        <f t="shared" si="6"/>
        <v>Y</v>
      </c>
      <c r="AD110" s="3" t="s">
        <v>518</v>
      </c>
      <c r="AE110" s="3" t="s">
        <v>518</v>
      </c>
      <c r="AF110" s="3" t="s">
        <v>518</v>
      </c>
      <c r="AG110" s="3" t="s">
        <v>518</v>
      </c>
      <c r="AH110" s="3" t="s">
        <v>519</v>
      </c>
      <c r="AI110" s="14" t="s">
        <v>598</v>
      </c>
      <c r="AJ110" s="8"/>
      <c r="AK11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11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1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1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11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1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10" s="9">
        <v>0</v>
      </c>
      <c r="AR110" s="9">
        <f t="shared" si="7"/>
        <v>12</v>
      </c>
    </row>
    <row r="111" spans="1:44" s="6" customFormat="1" ht="60" customHeight="1">
      <c r="A111" s="9">
        <v>13</v>
      </c>
      <c r="B111" s="3" t="s">
        <v>590</v>
      </c>
      <c r="C111" s="15" t="s">
        <v>591</v>
      </c>
      <c r="D111" s="15" t="s">
        <v>469</v>
      </c>
      <c r="E111" s="3" t="s">
        <v>125</v>
      </c>
      <c r="F111" s="3" t="s">
        <v>126</v>
      </c>
      <c r="G111" s="15">
        <v>2023</v>
      </c>
      <c r="H111" s="9">
        <v>139</v>
      </c>
      <c r="I111" s="3" t="s">
        <v>137</v>
      </c>
      <c r="J111" s="3" t="s">
        <v>564</v>
      </c>
      <c r="K111" s="3" t="s">
        <v>599</v>
      </c>
      <c r="L111" s="9" t="s">
        <v>517</v>
      </c>
      <c r="M111" s="9" t="s">
        <v>518</v>
      </c>
      <c r="N111" s="9" t="s">
        <v>518</v>
      </c>
      <c r="O111" s="3" t="s">
        <v>600</v>
      </c>
      <c r="P111" s="9">
        <v>3</v>
      </c>
      <c r="Q111" s="50" t="s">
        <v>543</v>
      </c>
      <c r="R111" s="50" t="s">
        <v>543</v>
      </c>
      <c r="S111" s="66" t="s">
        <v>519</v>
      </c>
      <c r="T111" s="9" t="s">
        <v>518</v>
      </c>
      <c r="U111" s="9" t="s">
        <v>518</v>
      </c>
      <c r="V111" s="9" t="s">
        <v>518</v>
      </c>
      <c r="W111" s="9" t="s">
        <v>518</v>
      </c>
      <c r="X111" s="67">
        <v>4</v>
      </c>
      <c r="Y111" s="3" t="s">
        <v>518</v>
      </c>
      <c r="Z111" s="3" t="s">
        <v>519</v>
      </c>
      <c r="AA111" s="3" t="s">
        <v>568</v>
      </c>
      <c r="AB111" s="3" t="s">
        <v>601</v>
      </c>
      <c r="AC111" s="3" t="str">
        <f t="shared" si="6"/>
        <v>Y</v>
      </c>
      <c r="AD111" s="3" t="s">
        <v>518</v>
      </c>
      <c r="AE111" s="3" t="s">
        <v>518</v>
      </c>
      <c r="AF111" s="3" t="s">
        <v>518</v>
      </c>
      <c r="AG111" s="3" t="s">
        <v>518</v>
      </c>
      <c r="AH111" s="3" t="s">
        <v>518</v>
      </c>
      <c r="AI111" s="19" t="s">
        <v>602</v>
      </c>
      <c r="AJ111" s="8"/>
      <c r="AK11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1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1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1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1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1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11" s="9">
        <v>0</v>
      </c>
      <c r="AR111" s="9">
        <f t="shared" si="7"/>
        <v>13</v>
      </c>
    </row>
    <row r="112" spans="1:44" s="6" customFormat="1" ht="60" customHeight="1">
      <c r="A112" s="9">
        <v>14</v>
      </c>
      <c r="B112" s="3" t="s">
        <v>603</v>
      </c>
      <c r="C112" s="15" t="s">
        <v>604</v>
      </c>
      <c r="D112" s="15" t="s">
        <v>469</v>
      </c>
      <c r="E112" s="3" t="s">
        <v>125</v>
      </c>
      <c r="F112" s="3" t="s">
        <v>126</v>
      </c>
      <c r="G112" s="15">
        <v>2023</v>
      </c>
      <c r="H112" s="9">
        <v>1</v>
      </c>
      <c r="I112" s="3" t="s">
        <v>514</v>
      </c>
      <c r="J112" s="3" t="s">
        <v>605</v>
      </c>
      <c r="K112" s="3" t="s">
        <v>606</v>
      </c>
      <c r="L112" s="9" t="s">
        <v>517</v>
      </c>
      <c r="M112" s="9" t="s">
        <v>518</v>
      </c>
      <c r="N112" s="9" t="s">
        <v>519</v>
      </c>
      <c r="O112" s="9" t="s">
        <v>520</v>
      </c>
      <c r="P112" s="9">
        <v>1</v>
      </c>
      <c r="Q112" s="47" t="s">
        <v>607</v>
      </c>
      <c r="R112" s="47" t="s">
        <v>607</v>
      </c>
      <c r="S112" s="44" t="s">
        <v>518</v>
      </c>
      <c r="T112" s="9" t="s">
        <v>518</v>
      </c>
      <c r="U112" s="9" t="s">
        <v>519</v>
      </c>
      <c r="V112" s="9" t="s">
        <v>519</v>
      </c>
      <c r="W112" s="9" t="s">
        <v>519</v>
      </c>
      <c r="X112" s="34">
        <v>1</v>
      </c>
      <c r="Y112" s="3" t="s">
        <v>518</v>
      </c>
      <c r="Z112" s="3" t="s">
        <v>518</v>
      </c>
      <c r="AA112" s="3" t="s">
        <v>543</v>
      </c>
      <c r="AB112" s="3" t="s">
        <v>608</v>
      </c>
      <c r="AC112" s="3" t="str">
        <f t="shared" si="6"/>
        <v>Y</v>
      </c>
      <c r="AD112" s="3" t="s">
        <v>518</v>
      </c>
      <c r="AE112" s="3" t="s">
        <v>518</v>
      </c>
      <c r="AF112" s="3" t="s">
        <v>518</v>
      </c>
      <c r="AG112" s="3" t="s">
        <v>518</v>
      </c>
      <c r="AH112" s="3" t="s">
        <v>518</v>
      </c>
      <c r="AI112" s="14" t="s">
        <v>609</v>
      </c>
      <c r="AJ112" s="8"/>
      <c r="AK11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11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1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1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11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1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12" s="9">
        <v>0</v>
      </c>
      <c r="AR112" s="9">
        <f t="shared" si="7"/>
        <v>9</v>
      </c>
    </row>
    <row r="113" spans="1:44" s="12" customFormat="1" ht="60" customHeight="1">
      <c r="A113" s="9">
        <v>16</v>
      </c>
      <c r="B113" s="3" t="s">
        <v>610</v>
      </c>
      <c r="C113" s="15" t="s">
        <v>611</v>
      </c>
      <c r="D113" s="15" t="s">
        <v>469</v>
      </c>
      <c r="E113" s="3" t="s">
        <v>125</v>
      </c>
      <c r="F113" s="3" t="s">
        <v>126</v>
      </c>
      <c r="G113" s="15">
        <v>2022</v>
      </c>
      <c r="H113" s="18">
        <v>1</v>
      </c>
      <c r="I113" s="3" t="s">
        <v>137</v>
      </c>
      <c r="J113" s="3" t="s">
        <v>612</v>
      </c>
      <c r="K113" s="3" t="s">
        <v>613</v>
      </c>
      <c r="L113" s="9" t="s">
        <v>517</v>
      </c>
      <c r="M113" s="9" t="s">
        <v>518</v>
      </c>
      <c r="N113" s="9" t="s">
        <v>518</v>
      </c>
      <c r="O113" s="9" t="s">
        <v>614</v>
      </c>
      <c r="P113" s="9">
        <v>2</v>
      </c>
      <c r="Q113" s="47" t="s">
        <v>615</v>
      </c>
      <c r="R113" s="47" t="s">
        <v>616</v>
      </c>
      <c r="S113" s="44" t="s">
        <v>518</v>
      </c>
      <c r="T113" s="9" t="s">
        <v>518</v>
      </c>
      <c r="U113" s="9" t="s">
        <v>518</v>
      </c>
      <c r="V113" s="9" t="s">
        <v>518</v>
      </c>
      <c r="W113" s="9" t="s">
        <v>518</v>
      </c>
      <c r="X113" s="34">
        <v>4</v>
      </c>
      <c r="Y113" s="3" t="s">
        <v>519</v>
      </c>
      <c r="Z113" s="3" t="s">
        <v>518</v>
      </c>
      <c r="AA113" s="3" t="s">
        <v>568</v>
      </c>
      <c r="AB113" s="3" t="s">
        <v>617</v>
      </c>
      <c r="AC113" s="3" t="str">
        <f t="shared" si="6"/>
        <v>Y</v>
      </c>
      <c r="AD113" s="3" t="s">
        <v>518</v>
      </c>
      <c r="AE113" s="3" t="s">
        <v>518</v>
      </c>
      <c r="AF113" s="3" t="s">
        <v>518</v>
      </c>
      <c r="AG113" s="3" t="s">
        <v>518</v>
      </c>
      <c r="AH113" s="3" t="s">
        <v>518</v>
      </c>
      <c r="AI113" s="19" t="s">
        <v>618</v>
      </c>
      <c r="AJ113" s="8"/>
      <c r="AK11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1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1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1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1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1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13" s="9">
        <v>0</v>
      </c>
      <c r="AR113" s="9">
        <f t="shared" si="7"/>
        <v>11</v>
      </c>
    </row>
    <row r="114" spans="1:44" s="12" customFormat="1" ht="60" customHeight="1">
      <c r="A114" s="9">
        <v>21</v>
      </c>
      <c r="B114" s="3" t="s">
        <v>619</v>
      </c>
      <c r="C114" s="3" t="s">
        <v>620</v>
      </c>
      <c r="D114" s="3" t="s">
        <v>469</v>
      </c>
      <c r="E114" s="3" t="s">
        <v>621</v>
      </c>
      <c r="F114" s="3" t="s">
        <v>126</v>
      </c>
      <c r="G114" s="3">
        <v>2023</v>
      </c>
      <c r="H114" s="9">
        <v>1</v>
      </c>
      <c r="I114" s="3" t="s">
        <v>514</v>
      </c>
      <c r="J114" s="3" t="s">
        <v>622</v>
      </c>
      <c r="K114" s="3" t="s">
        <v>623</v>
      </c>
      <c r="L114" s="9" t="s">
        <v>532</v>
      </c>
      <c r="M114" s="9" t="s">
        <v>518</v>
      </c>
      <c r="N114" s="9" t="s">
        <v>519</v>
      </c>
      <c r="O114" s="9" t="s">
        <v>520</v>
      </c>
      <c r="P114" s="9">
        <v>2</v>
      </c>
      <c r="Q114" s="47" t="s">
        <v>624</v>
      </c>
      <c r="R114" s="47" t="s">
        <v>625</v>
      </c>
      <c r="S114" s="66" t="s">
        <v>518</v>
      </c>
      <c r="T114" s="9" t="s">
        <v>518</v>
      </c>
      <c r="U114" s="9" t="s">
        <v>518</v>
      </c>
      <c r="V114" s="9" t="s">
        <v>518</v>
      </c>
      <c r="W114" s="9" t="s">
        <v>518</v>
      </c>
      <c r="X114" s="67">
        <v>4</v>
      </c>
      <c r="Y114" s="3" t="s">
        <v>519</v>
      </c>
      <c r="Z114" s="3" t="s">
        <v>519</v>
      </c>
      <c r="AA114" s="3" t="s">
        <v>568</v>
      </c>
      <c r="AB114" s="3" t="s">
        <v>626</v>
      </c>
      <c r="AC114" s="3" t="str">
        <f t="shared" si="6"/>
        <v>N</v>
      </c>
      <c r="AD114" s="3" t="s">
        <v>518</v>
      </c>
      <c r="AE114" s="3" t="s">
        <v>518</v>
      </c>
      <c r="AF114" s="3" t="s">
        <v>519</v>
      </c>
      <c r="AG114" s="3" t="s">
        <v>518</v>
      </c>
      <c r="AH114" s="3" t="s">
        <v>519</v>
      </c>
      <c r="AI114" s="19" t="s">
        <v>627</v>
      </c>
      <c r="AJ114" s="8"/>
      <c r="AK11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1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1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1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1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1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14" s="9">
        <v>0</v>
      </c>
      <c r="AR114" s="9">
        <f t="shared" si="7"/>
        <v>4</v>
      </c>
    </row>
    <row r="115" spans="1:44" s="6" customFormat="1" ht="60" customHeight="1">
      <c r="A115" s="9">
        <v>22</v>
      </c>
      <c r="B115" s="3" t="s">
        <v>628</v>
      </c>
      <c r="C115" s="3" t="s">
        <v>629</v>
      </c>
      <c r="D115" s="3" t="s">
        <v>469</v>
      </c>
      <c r="E115" s="3" t="s">
        <v>199</v>
      </c>
      <c r="F115" s="3" t="s">
        <v>200</v>
      </c>
      <c r="G115" s="3">
        <v>2022</v>
      </c>
      <c r="H115" s="9">
        <v>1</v>
      </c>
      <c r="I115" s="3" t="s">
        <v>540</v>
      </c>
      <c r="J115" s="3" t="s">
        <v>630</v>
      </c>
      <c r="K115" s="3" t="s">
        <v>631</v>
      </c>
      <c r="L115" s="9" t="s">
        <v>517</v>
      </c>
      <c r="M115" s="9" t="s">
        <v>518</v>
      </c>
      <c r="N115" s="9" t="s">
        <v>519</v>
      </c>
      <c r="O115" s="9" t="s">
        <v>520</v>
      </c>
      <c r="P115" s="9">
        <v>0</v>
      </c>
      <c r="Q115" s="47" t="s">
        <v>632</v>
      </c>
      <c r="R115" s="47" t="s">
        <v>633</v>
      </c>
      <c r="S115" s="44" t="s">
        <v>518</v>
      </c>
      <c r="T115" s="9" t="s">
        <v>519</v>
      </c>
      <c r="U115" s="9" t="s">
        <v>518</v>
      </c>
      <c r="V115" s="9" t="s">
        <v>518</v>
      </c>
      <c r="W115" s="9" t="s">
        <v>519</v>
      </c>
      <c r="X115" s="34">
        <v>2</v>
      </c>
      <c r="Y115" s="3" t="s">
        <v>518</v>
      </c>
      <c r="Z115" s="3" t="s">
        <v>518</v>
      </c>
      <c r="AA115" s="3" t="s">
        <v>523</v>
      </c>
      <c r="AB115" s="3" t="s">
        <v>634</v>
      </c>
      <c r="AC115" s="3" t="str">
        <f t="shared" si="6"/>
        <v>Y</v>
      </c>
      <c r="AD115" s="3" t="s">
        <v>519</v>
      </c>
      <c r="AE115" s="3" t="s">
        <v>518</v>
      </c>
      <c r="AF115" s="3" t="s">
        <v>518</v>
      </c>
      <c r="AG115" s="3" t="s">
        <v>518</v>
      </c>
      <c r="AH115" s="3" t="s">
        <v>519</v>
      </c>
      <c r="AI115" s="19" t="s">
        <v>635</v>
      </c>
      <c r="AJ115" s="8"/>
      <c r="AK11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1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1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1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1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1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15" s="9">
        <v>0</v>
      </c>
      <c r="AR115" s="9">
        <f t="shared" si="7"/>
        <v>8</v>
      </c>
    </row>
    <row r="116" spans="1:44" s="6" customFormat="1" ht="60" customHeight="1">
      <c r="A116" s="9">
        <v>23</v>
      </c>
      <c r="B116" s="3" t="s">
        <v>636</v>
      </c>
      <c r="C116" s="3" t="s">
        <v>637</v>
      </c>
      <c r="D116" s="3" t="s">
        <v>469</v>
      </c>
      <c r="E116" s="3" t="s">
        <v>250</v>
      </c>
      <c r="F116" s="3" t="s">
        <v>126</v>
      </c>
      <c r="G116" s="3">
        <v>2022</v>
      </c>
      <c r="H116" s="9">
        <v>1</v>
      </c>
      <c r="I116" s="3" t="s">
        <v>514</v>
      </c>
      <c r="J116" s="3" t="s">
        <v>638</v>
      </c>
      <c r="K116" s="3" t="s">
        <v>639</v>
      </c>
      <c r="L116" s="9" t="s">
        <v>532</v>
      </c>
      <c r="M116" s="9" t="s">
        <v>518</v>
      </c>
      <c r="N116" s="9" t="s">
        <v>519</v>
      </c>
      <c r="O116" s="9" t="s">
        <v>520</v>
      </c>
      <c r="P116" s="9">
        <v>0</v>
      </c>
      <c r="Q116" s="47" t="s">
        <v>640</v>
      </c>
      <c r="R116" s="47" t="s">
        <v>641</v>
      </c>
      <c r="S116" s="66" t="s">
        <v>518</v>
      </c>
      <c r="T116" s="9" t="s">
        <v>518</v>
      </c>
      <c r="U116" s="9" t="s">
        <v>518</v>
      </c>
      <c r="V116" s="9" t="s">
        <v>518</v>
      </c>
      <c r="W116" s="9" t="s">
        <v>518</v>
      </c>
      <c r="X116" s="67">
        <v>4</v>
      </c>
      <c r="Y116" s="3" t="s">
        <v>519</v>
      </c>
      <c r="Z116" s="3" t="s">
        <v>518</v>
      </c>
      <c r="AA116" s="3" t="s">
        <v>568</v>
      </c>
      <c r="AB116" s="3" t="s">
        <v>642</v>
      </c>
      <c r="AC116" s="3" t="str">
        <f t="shared" si="6"/>
        <v>N</v>
      </c>
      <c r="AD116" s="3" t="s">
        <v>518</v>
      </c>
      <c r="AE116" s="3" t="s">
        <v>519</v>
      </c>
      <c r="AF116" s="3" t="s">
        <v>518</v>
      </c>
      <c r="AG116" s="3" t="s">
        <v>518</v>
      </c>
      <c r="AH116" s="3" t="s">
        <v>519</v>
      </c>
      <c r="AI116" s="14" t="s">
        <v>643</v>
      </c>
      <c r="AJ116" s="8"/>
      <c r="AK11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1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1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1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1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1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16" s="9">
        <v>0</v>
      </c>
      <c r="AR116" s="9">
        <f t="shared" si="7"/>
        <v>6</v>
      </c>
    </row>
    <row r="117" spans="1:44" s="12" customFormat="1" ht="60" customHeight="1">
      <c r="A117" s="9">
        <v>24</v>
      </c>
      <c r="B117" s="3" t="s">
        <v>644</v>
      </c>
      <c r="C117" s="3" t="s">
        <v>645</v>
      </c>
      <c r="D117" s="3" t="s">
        <v>469</v>
      </c>
      <c r="E117" s="3" t="s">
        <v>646</v>
      </c>
      <c r="F117" s="3" t="s">
        <v>647</v>
      </c>
      <c r="G117" s="3">
        <v>2020</v>
      </c>
      <c r="H117" s="9">
        <v>1</v>
      </c>
      <c r="I117" s="3" t="s">
        <v>137</v>
      </c>
      <c r="J117" s="3" t="s">
        <v>648</v>
      </c>
      <c r="K117" s="3" t="s">
        <v>586</v>
      </c>
      <c r="L117" s="9" t="s">
        <v>532</v>
      </c>
      <c r="M117" s="9" t="s">
        <v>518</v>
      </c>
      <c r="N117" s="9" t="s">
        <v>519</v>
      </c>
      <c r="O117" s="9" t="s">
        <v>520</v>
      </c>
      <c r="P117" s="9">
        <v>0</v>
      </c>
      <c r="Q117" s="47" t="s">
        <v>649</v>
      </c>
      <c r="R117" s="47" t="s">
        <v>650</v>
      </c>
      <c r="S117" s="44" t="s">
        <v>518</v>
      </c>
      <c r="T117" s="9" t="s">
        <v>519</v>
      </c>
      <c r="U117" s="9" t="s">
        <v>518</v>
      </c>
      <c r="V117" s="9" t="s">
        <v>518</v>
      </c>
      <c r="W117" s="9" t="s">
        <v>518</v>
      </c>
      <c r="X117" s="34">
        <v>3</v>
      </c>
      <c r="Y117" s="3" t="s">
        <v>519</v>
      </c>
      <c r="Z117" s="3" t="s">
        <v>518</v>
      </c>
      <c r="AA117" s="3" t="s">
        <v>523</v>
      </c>
      <c r="AB117" s="3" t="s">
        <v>651</v>
      </c>
      <c r="AC117" s="3" t="str">
        <f t="shared" si="6"/>
        <v>N</v>
      </c>
      <c r="AD117" s="3" t="s">
        <v>519</v>
      </c>
      <c r="AE117" s="3" t="s">
        <v>519</v>
      </c>
      <c r="AF117" s="3" t="s">
        <v>519</v>
      </c>
      <c r="AG117" s="3" t="s">
        <v>518</v>
      </c>
      <c r="AH117" s="3" t="s">
        <v>519</v>
      </c>
      <c r="AI117" s="19" t="s">
        <v>652</v>
      </c>
      <c r="AJ117" s="8"/>
      <c r="AK11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1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1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1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1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1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17" s="9">
        <v>0</v>
      </c>
      <c r="AR117" s="9">
        <f t="shared" si="7"/>
        <v>3</v>
      </c>
    </row>
    <row r="118" spans="1:44" s="12" customFormat="1" ht="60" customHeight="1">
      <c r="A118" s="9">
        <v>25</v>
      </c>
      <c r="B118" s="3" t="s">
        <v>653</v>
      </c>
      <c r="C118" s="15" t="s">
        <v>654</v>
      </c>
      <c r="D118" s="15" t="s">
        <v>469</v>
      </c>
      <c r="E118" s="3" t="s">
        <v>539</v>
      </c>
      <c r="F118" s="3" t="s">
        <v>150</v>
      </c>
      <c r="G118" s="15">
        <v>2021</v>
      </c>
      <c r="H118" s="9">
        <v>1</v>
      </c>
      <c r="I118" s="3" t="s">
        <v>137</v>
      </c>
      <c r="J118" s="3" t="s">
        <v>655</v>
      </c>
      <c r="K118" s="3" t="s">
        <v>656</v>
      </c>
      <c r="L118" s="9" t="s">
        <v>532</v>
      </c>
      <c r="M118" s="9" t="s">
        <v>518</v>
      </c>
      <c r="N118" s="9" t="s">
        <v>518</v>
      </c>
      <c r="O118" s="9" t="s">
        <v>657</v>
      </c>
      <c r="P118" s="9">
        <v>1</v>
      </c>
      <c r="Q118" s="47" t="s">
        <v>576</v>
      </c>
      <c r="R118" s="47" t="s">
        <v>533</v>
      </c>
      <c r="S118" s="66" t="s">
        <v>518</v>
      </c>
      <c r="T118" s="9" t="s">
        <v>519</v>
      </c>
      <c r="U118" s="9" t="s">
        <v>518</v>
      </c>
      <c r="V118" s="9" t="s">
        <v>518</v>
      </c>
      <c r="W118" s="9" t="s">
        <v>518</v>
      </c>
      <c r="X118" s="67">
        <v>3</v>
      </c>
      <c r="Y118" s="3" t="s">
        <v>519</v>
      </c>
      <c r="Z118" s="3" t="s">
        <v>518</v>
      </c>
      <c r="AA118" s="3" t="s">
        <v>568</v>
      </c>
      <c r="AB118" s="3" t="s">
        <v>658</v>
      </c>
      <c r="AC118" s="3" t="str">
        <f t="shared" si="6"/>
        <v>Y</v>
      </c>
      <c r="AD118" s="3" t="s">
        <v>518</v>
      </c>
      <c r="AE118" s="3" t="s">
        <v>519</v>
      </c>
      <c r="AF118" s="3" t="s">
        <v>518</v>
      </c>
      <c r="AG118" s="3" t="s">
        <v>519</v>
      </c>
      <c r="AH118" s="3" t="s">
        <v>519</v>
      </c>
      <c r="AI118" s="14" t="s">
        <v>659</v>
      </c>
      <c r="AJ118" s="8"/>
      <c r="AK11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1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1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1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1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1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18" s="9">
        <v>0</v>
      </c>
      <c r="AR118" s="9">
        <f t="shared" si="7"/>
        <v>7</v>
      </c>
    </row>
    <row r="119" spans="1:44" s="6" customFormat="1" ht="60" customHeight="1">
      <c r="A119" s="9">
        <v>26</v>
      </c>
      <c r="B119" s="3" t="s">
        <v>660</v>
      </c>
      <c r="C119" s="3" t="s">
        <v>249</v>
      </c>
      <c r="D119" s="3" t="s">
        <v>661</v>
      </c>
      <c r="E119" s="3" t="s">
        <v>354</v>
      </c>
      <c r="F119" s="3" t="s">
        <v>195</v>
      </c>
      <c r="G119" s="3">
        <v>2019</v>
      </c>
      <c r="H119" s="9">
        <v>2</v>
      </c>
      <c r="I119" s="3" t="s">
        <v>514</v>
      </c>
      <c r="J119" s="3" t="s">
        <v>662</v>
      </c>
      <c r="K119" s="3" t="s">
        <v>663</v>
      </c>
      <c r="L119" s="9" t="s">
        <v>532</v>
      </c>
      <c r="M119" s="9" t="s">
        <v>519</v>
      </c>
      <c r="N119" s="9" t="s">
        <v>519</v>
      </c>
      <c r="O119" s="9" t="s">
        <v>520</v>
      </c>
      <c r="P119" s="9">
        <v>0</v>
      </c>
      <c r="Q119" s="47" t="s">
        <v>649</v>
      </c>
      <c r="R119" s="47" t="s">
        <v>521</v>
      </c>
      <c r="S119" s="44" t="s">
        <v>518</v>
      </c>
      <c r="T119" s="9" t="s">
        <v>519</v>
      </c>
      <c r="U119" s="9" t="s">
        <v>519</v>
      </c>
      <c r="V119" s="9" t="s">
        <v>518</v>
      </c>
      <c r="W119" s="9" t="s">
        <v>518</v>
      </c>
      <c r="X119" s="34">
        <v>2</v>
      </c>
      <c r="Y119" s="3" t="s">
        <v>519</v>
      </c>
      <c r="Z119" s="3" t="s">
        <v>518</v>
      </c>
      <c r="AA119" s="3" t="s">
        <v>523</v>
      </c>
      <c r="AB119" s="3" t="s">
        <v>664</v>
      </c>
      <c r="AC119" s="3" t="str">
        <f t="shared" si="6"/>
        <v>N</v>
      </c>
      <c r="AD119" s="3" t="s">
        <v>518</v>
      </c>
      <c r="AE119" s="3" t="s">
        <v>518</v>
      </c>
      <c r="AF119" s="3" t="s">
        <v>519</v>
      </c>
      <c r="AG119" s="3" t="s">
        <v>518</v>
      </c>
      <c r="AH119" s="3" t="s">
        <v>519</v>
      </c>
      <c r="AI119" s="19" t="s">
        <v>665</v>
      </c>
      <c r="AJ119" s="8"/>
      <c r="AK11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1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1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1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1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1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19" s="9">
        <v>0</v>
      </c>
      <c r="AR119" s="9">
        <f t="shared" si="7"/>
        <v>3</v>
      </c>
    </row>
    <row r="120" spans="1:44" s="6" customFormat="1" ht="60" customHeight="1">
      <c r="A120" s="9">
        <v>27</v>
      </c>
      <c r="B120" s="3" t="s">
        <v>660</v>
      </c>
      <c r="C120" s="3" t="s">
        <v>249</v>
      </c>
      <c r="D120" s="3" t="s">
        <v>661</v>
      </c>
      <c r="E120" s="3" t="s">
        <v>132</v>
      </c>
      <c r="F120" s="3" t="s">
        <v>126</v>
      </c>
      <c r="G120" s="3">
        <v>2020</v>
      </c>
      <c r="H120" s="9">
        <v>1</v>
      </c>
      <c r="I120" s="3" t="s">
        <v>137</v>
      </c>
      <c r="J120" s="3" t="s">
        <v>666</v>
      </c>
      <c r="K120" s="3" t="s">
        <v>667</v>
      </c>
      <c r="L120" s="9" t="s">
        <v>532</v>
      </c>
      <c r="M120" s="9" t="s">
        <v>518</v>
      </c>
      <c r="N120" s="9" t="s">
        <v>519</v>
      </c>
      <c r="O120" s="9" t="s">
        <v>520</v>
      </c>
      <c r="P120" s="3" t="s">
        <v>543</v>
      </c>
      <c r="Q120" s="47" t="s">
        <v>668</v>
      </c>
      <c r="R120" s="47" t="s">
        <v>533</v>
      </c>
      <c r="S120" s="66" t="s">
        <v>518</v>
      </c>
      <c r="T120" s="9" t="s">
        <v>519</v>
      </c>
      <c r="U120" s="9" t="s">
        <v>518</v>
      </c>
      <c r="V120" s="9" t="s">
        <v>518</v>
      </c>
      <c r="W120" s="9" t="s">
        <v>518</v>
      </c>
      <c r="X120" s="67">
        <v>3</v>
      </c>
      <c r="Y120" s="3" t="s">
        <v>519</v>
      </c>
      <c r="Z120" s="3" t="s">
        <v>518</v>
      </c>
      <c r="AA120" s="3" t="s">
        <v>669</v>
      </c>
      <c r="AB120" s="3" t="s">
        <v>520</v>
      </c>
      <c r="AC120" s="3" t="str">
        <f t="shared" si="6"/>
        <v>N</v>
      </c>
      <c r="AD120" s="3" t="s">
        <v>518</v>
      </c>
      <c r="AE120" s="3" t="s">
        <v>519</v>
      </c>
      <c r="AF120" s="3" t="s">
        <v>519</v>
      </c>
      <c r="AG120" s="9" t="s">
        <v>518</v>
      </c>
      <c r="AH120" s="9" t="s">
        <v>518</v>
      </c>
      <c r="AI120" s="19" t="s">
        <v>670</v>
      </c>
      <c r="AJ120" s="43"/>
      <c r="AK12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2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2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2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20" s="9">
        <v>0</v>
      </c>
      <c r="AP12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20" s="9">
        <v>0</v>
      </c>
      <c r="AR120" s="9">
        <f t="shared" si="7"/>
        <v>3</v>
      </c>
    </row>
    <row r="121" spans="1:44" s="6" customFormat="1" ht="60" customHeight="1">
      <c r="A121" s="9">
        <v>29</v>
      </c>
      <c r="B121" s="3" t="s">
        <v>671</v>
      </c>
      <c r="C121" s="3" t="s">
        <v>672</v>
      </c>
      <c r="D121" s="3" t="s">
        <v>469</v>
      </c>
      <c r="E121" s="3" t="s">
        <v>125</v>
      </c>
      <c r="F121" s="3" t="s">
        <v>126</v>
      </c>
      <c r="G121" s="3">
        <v>2020</v>
      </c>
      <c r="H121" s="9">
        <v>1</v>
      </c>
      <c r="I121" s="3" t="s">
        <v>137</v>
      </c>
      <c r="J121" s="3" t="s">
        <v>673</v>
      </c>
      <c r="K121" s="3" t="s">
        <v>674</v>
      </c>
      <c r="L121" s="3" t="s">
        <v>543</v>
      </c>
      <c r="M121" s="9" t="s">
        <v>519</v>
      </c>
      <c r="N121" s="9" t="s">
        <v>519</v>
      </c>
      <c r="O121" s="9" t="s">
        <v>520</v>
      </c>
      <c r="P121" s="9">
        <v>4</v>
      </c>
      <c r="Q121" s="47" t="s">
        <v>675</v>
      </c>
      <c r="R121" s="47" t="s">
        <v>675</v>
      </c>
      <c r="S121" s="66" t="s">
        <v>518</v>
      </c>
      <c r="T121" s="9" t="s">
        <v>518</v>
      </c>
      <c r="U121" s="9" t="s">
        <v>519</v>
      </c>
      <c r="V121" s="9" t="s">
        <v>519</v>
      </c>
      <c r="W121" s="9" t="s">
        <v>519</v>
      </c>
      <c r="X121" s="67">
        <v>1</v>
      </c>
      <c r="Y121" s="3" t="s">
        <v>519</v>
      </c>
      <c r="Z121" s="3" t="s">
        <v>518</v>
      </c>
      <c r="AA121" s="3" t="s">
        <v>523</v>
      </c>
      <c r="AB121" s="3" t="s">
        <v>676</v>
      </c>
      <c r="AC121" s="3" t="str">
        <f t="shared" si="6"/>
        <v>N</v>
      </c>
      <c r="AD121" s="3" t="s">
        <v>518</v>
      </c>
      <c r="AE121" s="3" t="s">
        <v>518</v>
      </c>
      <c r="AF121" s="3" t="s">
        <v>518</v>
      </c>
      <c r="AG121" s="3" t="s">
        <v>518</v>
      </c>
      <c r="AH121" s="3" t="s">
        <v>519</v>
      </c>
      <c r="AI121" s="14" t="s">
        <v>677</v>
      </c>
      <c r="AJ121" s="8"/>
      <c r="AK12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2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2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2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2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2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21" s="9">
        <v>0</v>
      </c>
      <c r="AR121" s="9">
        <f t="shared" si="7"/>
        <v>3</v>
      </c>
    </row>
    <row r="122" spans="1:44" s="12" customFormat="1" ht="60" customHeight="1">
      <c r="A122" s="9">
        <v>31</v>
      </c>
      <c r="B122" s="3" t="s">
        <v>678</v>
      </c>
      <c r="C122" s="3" t="s">
        <v>679</v>
      </c>
      <c r="D122" s="3" t="s">
        <v>469</v>
      </c>
      <c r="E122" s="3" t="s">
        <v>680</v>
      </c>
      <c r="F122" s="98" t="s">
        <v>681</v>
      </c>
      <c r="G122" s="3">
        <v>2022</v>
      </c>
      <c r="H122" s="9">
        <v>1</v>
      </c>
      <c r="I122" s="3" t="s">
        <v>682</v>
      </c>
      <c r="J122" s="3" t="s">
        <v>683</v>
      </c>
      <c r="K122" s="3" t="s">
        <v>586</v>
      </c>
      <c r="L122" s="9" t="s">
        <v>517</v>
      </c>
      <c r="M122" s="9" t="s">
        <v>518</v>
      </c>
      <c r="N122" s="9" t="s">
        <v>519</v>
      </c>
      <c r="O122" s="9" t="s">
        <v>520</v>
      </c>
      <c r="P122" s="9">
        <v>0</v>
      </c>
      <c r="Q122" s="47">
        <v>43374</v>
      </c>
      <c r="R122" s="47">
        <v>43374</v>
      </c>
      <c r="S122" s="66" t="s">
        <v>518</v>
      </c>
      <c r="T122" s="9" t="s">
        <v>519</v>
      </c>
      <c r="U122" s="9" t="s">
        <v>519</v>
      </c>
      <c r="V122" s="9" t="s">
        <v>519</v>
      </c>
      <c r="W122" s="9" t="s">
        <v>518</v>
      </c>
      <c r="X122" s="67">
        <v>1</v>
      </c>
      <c r="Y122" s="3" t="s">
        <v>518</v>
      </c>
      <c r="Z122" s="3" t="s">
        <v>518</v>
      </c>
      <c r="AA122" s="3" t="s">
        <v>523</v>
      </c>
      <c r="AB122" s="3" t="s">
        <v>684</v>
      </c>
      <c r="AC122" s="3" t="str">
        <f t="shared" si="6"/>
        <v>Y</v>
      </c>
      <c r="AD122" s="3" t="s">
        <v>518</v>
      </c>
      <c r="AE122" s="3" t="s">
        <v>519</v>
      </c>
      <c r="AF122" s="3" t="s">
        <v>518</v>
      </c>
      <c r="AG122" s="3" t="s">
        <v>518</v>
      </c>
      <c r="AH122" s="3" t="s">
        <v>519</v>
      </c>
      <c r="AI122" s="19" t="s">
        <v>685</v>
      </c>
      <c r="AJ122" s="8"/>
      <c r="AK12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2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2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2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2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2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22" s="9">
        <v>0</v>
      </c>
      <c r="AR122" s="9">
        <f t="shared" si="7"/>
        <v>7</v>
      </c>
    </row>
    <row r="123" spans="1:44" s="6" customFormat="1" ht="60" customHeight="1">
      <c r="A123" s="9">
        <v>32</v>
      </c>
      <c r="B123" s="3" t="s">
        <v>686</v>
      </c>
      <c r="C123" s="3" t="s">
        <v>687</v>
      </c>
      <c r="D123" s="3" t="s">
        <v>661</v>
      </c>
      <c r="E123" s="3" t="s">
        <v>185</v>
      </c>
      <c r="F123" s="3" t="s">
        <v>150</v>
      </c>
      <c r="G123" s="3">
        <v>2021</v>
      </c>
      <c r="H123" s="9">
        <v>1</v>
      </c>
      <c r="I123" s="3" t="s">
        <v>137</v>
      </c>
      <c r="J123" s="3" t="s">
        <v>688</v>
      </c>
      <c r="K123" s="3" t="s">
        <v>689</v>
      </c>
      <c r="L123" s="9" t="s">
        <v>532</v>
      </c>
      <c r="M123" s="9" t="s">
        <v>519</v>
      </c>
      <c r="N123" s="9" t="s">
        <v>519</v>
      </c>
      <c r="O123" s="9" t="s">
        <v>520</v>
      </c>
      <c r="P123" s="41" t="s">
        <v>543</v>
      </c>
      <c r="Q123" s="47" t="s">
        <v>690</v>
      </c>
      <c r="R123" s="47" t="s">
        <v>691</v>
      </c>
      <c r="S123" s="44" t="s">
        <v>518</v>
      </c>
      <c r="T123" s="9" t="s">
        <v>519</v>
      </c>
      <c r="U123" s="9" t="s">
        <v>519</v>
      </c>
      <c r="V123" s="9" t="s">
        <v>519</v>
      </c>
      <c r="W123" s="9" t="s">
        <v>518</v>
      </c>
      <c r="X123" s="34">
        <v>1</v>
      </c>
      <c r="Y123" s="3" t="s">
        <v>519</v>
      </c>
      <c r="Z123" s="3" t="s">
        <v>519</v>
      </c>
      <c r="AA123" s="3" t="s">
        <v>543</v>
      </c>
      <c r="AB123" s="3" t="s">
        <v>520</v>
      </c>
      <c r="AC123" s="3" t="str">
        <f t="shared" si="6"/>
        <v>N</v>
      </c>
      <c r="AD123" s="3" t="s">
        <v>518</v>
      </c>
      <c r="AE123" s="3" t="s">
        <v>519</v>
      </c>
      <c r="AF123" s="3" t="s">
        <v>519</v>
      </c>
      <c r="AG123" s="3" t="s">
        <v>518</v>
      </c>
      <c r="AH123" s="3" t="s">
        <v>519</v>
      </c>
      <c r="AI123" s="14" t="s">
        <v>692</v>
      </c>
      <c r="AJ123" s="8"/>
      <c r="AK12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2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2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2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2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2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23" s="9">
        <v>0</v>
      </c>
      <c r="AR123" s="9">
        <f t="shared" si="7"/>
        <v>0</v>
      </c>
    </row>
    <row r="124" spans="1:44" s="3" customFormat="1" ht="60" customHeight="1">
      <c r="A124" s="9">
        <v>37</v>
      </c>
      <c r="B124" s="3" t="s">
        <v>175</v>
      </c>
      <c r="C124" s="3" t="s">
        <v>172</v>
      </c>
      <c r="D124" s="3" t="s">
        <v>469</v>
      </c>
      <c r="E124" s="3" t="s">
        <v>693</v>
      </c>
      <c r="F124" s="3" t="s">
        <v>145</v>
      </c>
      <c r="G124" s="3">
        <v>2022</v>
      </c>
      <c r="H124" s="9">
        <v>6</v>
      </c>
      <c r="I124" s="3" t="s">
        <v>137</v>
      </c>
      <c r="J124" s="3" t="s">
        <v>564</v>
      </c>
      <c r="K124" s="3" t="s">
        <v>694</v>
      </c>
      <c r="L124" s="9" t="s">
        <v>517</v>
      </c>
      <c r="M124" s="9" t="s">
        <v>518</v>
      </c>
      <c r="N124" s="9" t="s">
        <v>519</v>
      </c>
      <c r="O124" s="9" t="s">
        <v>520</v>
      </c>
      <c r="P124" s="9">
        <v>3</v>
      </c>
      <c r="Q124" s="47" t="s">
        <v>695</v>
      </c>
      <c r="R124" s="47" t="s">
        <v>696</v>
      </c>
      <c r="S124" s="66" t="s">
        <v>518</v>
      </c>
      <c r="T124" s="9" t="s">
        <v>520</v>
      </c>
      <c r="U124" s="9" t="s">
        <v>520</v>
      </c>
      <c r="V124" s="9" t="s">
        <v>520</v>
      </c>
      <c r="W124" s="9" t="s">
        <v>520</v>
      </c>
      <c r="X124" s="67" t="s">
        <v>543</v>
      </c>
      <c r="Y124" s="3" t="s">
        <v>518</v>
      </c>
      <c r="Z124" s="3" t="s">
        <v>518</v>
      </c>
      <c r="AA124" s="3" t="s">
        <v>523</v>
      </c>
      <c r="AB124" s="3" t="s">
        <v>697</v>
      </c>
      <c r="AC124" s="3" t="str">
        <f t="shared" si="6"/>
        <v>Y</v>
      </c>
      <c r="AD124" s="3" t="s">
        <v>519</v>
      </c>
      <c r="AE124" s="3" t="s">
        <v>519</v>
      </c>
      <c r="AF124" s="3" t="s">
        <v>518</v>
      </c>
      <c r="AG124" s="3" t="s">
        <v>518</v>
      </c>
      <c r="AH124" s="3" t="s">
        <v>518</v>
      </c>
      <c r="AI124" s="14" t="s">
        <v>698</v>
      </c>
      <c r="AJ124" s="8"/>
      <c r="AK12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2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2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2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2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2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24" s="9">
        <v>0</v>
      </c>
      <c r="AR124" s="9">
        <f t="shared" si="7"/>
        <v>8</v>
      </c>
    </row>
    <row r="125" spans="1:44" s="12" customFormat="1" ht="60" customHeight="1">
      <c r="A125" s="9">
        <v>39</v>
      </c>
      <c r="B125" s="3" t="s">
        <v>699</v>
      </c>
      <c r="C125" s="3" t="s">
        <v>700</v>
      </c>
      <c r="D125" s="65" t="s">
        <v>469</v>
      </c>
      <c r="E125" s="3" t="s">
        <v>701</v>
      </c>
      <c r="F125" s="3" t="s">
        <v>195</v>
      </c>
      <c r="G125" s="3">
        <v>2019</v>
      </c>
      <c r="H125" s="9">
        <v>2</v>
      </c>
      <c r="I125" s="3" t="s">
        <v>137</v>
      </c>
      <c r="J125" s="3" t="s">
        <v>702</v>
      </c>
      <c r="K125" s="3" t="s">
        <v>667</v>
      </c>
      <c r="L125" s="9" t="s">
        <v>532</v>
      </c>
      <c r="M125" s="9" t="s">
        <v>518</v>
      </c>
      <c r="N125" s="9" t="s">
        <v>519</v>
      </c>
      <c r="O125" s="9" t="s">
        <v>520</v>
      </c>
      <c r="P125" s="9">
        <v>0</v>
      </c>
      <c r="Q125" s="83" t="s">
        <v>566</v>
      </c>
      <c r="R125" s="83" t="s">
        <v>567</v>
      </c>
      <c r="S125" s="66" t="s">
        <v>518</v>
      </c>
      <c r="T125" s="9" t="s">
        <v>520</v>
      </c>
      <c r="U125" s="9" t="s">
        <v>520</v>
      </c>
      <c r="V125" s="9" t="s">
        <v>520</v>
      </c>
      <c r="W125" s="9" t="s">
        <v>520</v>
      </c>
      <c r="X125" s="67" t="s">
        <v>543</v>
      </c>
      <c r="Y125" s="3" t="s">
        <v>519</v>
      </c>
      <c r="Z125" s="3" t="s">
        <v>518</v>
      </c>
      <c r="AA125" s="3" t="s">
        <v>523</v>
      </c>
      <c r="AB125" s="3" t="s">
        <v>703</v>
      </c>
      <c r="AC125" s="3" t="str">
        <f t="shared" si="6"/>
        <v>Y</v>
      </c>
      <c r="AD125" s="3" t="s">
        <v>519</v>
      </c>
      <c r="AE125" s="3" t="s">
        <v>519</v>
      </c>
      <c r="AF125" s="3" t="s">
        <v>519</v>
      </c>
      <c r="AG125" s="3" t="s">
        <v>518</v>
      </c>
      <c r="AH125" s="3" t="s">
        <v>519</v>
      </c>
      <c r="AI125" s="19" t="s">
        <v>704</v>
      </c>
      <c r="AJ125" s="8"/>
      <c r="AK12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2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2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2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2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2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25" s="9">
        <v>0</v>
      </c>
      <c r="AR125" s="9">
        <f t="shared" si="7"/>
        <v>5</v>
      </c>
    </row>
    <row r="126" spans="1:44" s="12" customFormat="1" ht="60" customHeight="1">
      <c r="A126" s="9">
        <v>40</v>
      </c>
      <c r="B126" s="3" t="s">
        <v>705</v>
      </c>
      <c r="C126" s="3" t="s">
        <v>706</v>
      </c>
      <c r="D126" s="3" t="s">
        <v>469</v>
      </c>
      <c r="E126" s="3" t="s">
        <v>707</v>
      </c>
      <c r="F126" s="3" t="s">
        <v>195</v>
      </c>
      <c r="G126" s="3">
        <v>2023</v>
      </c>
      <c r="H126" s="9">
        <v>1</v>
      </c>
      <c r="I126" s="3" t="s">
        <v>137</v>
      </c>
      <c r="J126" s="3" t="s">
        <v>708</v>
      </c>
      <c r="K126" s="3" t="s">
        <v>709</v>
      </c>
      <c r="L126" s="9" t="s">
        <v>532</v>
      </c>
      <c r="M126" s="9" t="s">
        <v>518</v>
      </c>
      <c r="N126" s="9" t="s">
        <v>519</v>
      </c>
      <c r="O126" s="9" t="s">
        <v>520</v>
      </c>
      <c r="P126" s="9">
        <v>3</v>
      </c>
      <c r="Q126" s="83" t="s">
        <v>710</v>
      </c>
      <c r="R126" s="83" t="s">
        <v>711</v>
      </c>
      <c r="S126" s="44" t="s">
        <v>518</v>
      </c>
      <c r="T126" s="9" t="s">
        <v>520</v>
      </c>
      <c r="U126" s="9" t="s">
        <v>520</v>
      </c>
      <c r="V126" s="9" t="s">
        <v>520</v>
      </c>
      <c r="W126" s="9" t="s">
        <v>520</v>
      </c>
      <c r="X126" s="34" t="s">
        <v>543</v>
      </c>
      <c r="Y126" s="3" t="s">
        <v>518</v>
      </c>
      <c r="Z126" s="3" t="s">
        <v>518</v>
      </c>
      <c r="AA126" s="3" t="s">
        <v>568</v>
      </c>
      <c r="AB126" s="3" t="s">
        <v>712</v>
      </c>
      <c r="AC126" s="3" t="str">
        <f t="shared" si="6"/>
        <v>Y</v>
      </c>
      <c r="AD126" s="3" t="s">
        <v>518</v>
      </c>
      <c r="AE126" s="3" t="s">
        <v>518</v>
      </c>
      <c r="AF126" s="3" t="s">
        <v>518</v>
      </c>
      <c r="AG126" s="3" t="s">
        <v>518</v>
      </c>
      <c r="AH126" s="3" t="s">
        <v>518</v>
      </c>
      <c r="AI126" s="19" t="s">
        <v>713</v>
      </c>
      <c r="AJ126" s="8"/>
      <c r="AK12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12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2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2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12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2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26" s="9">
        <v>0</v>
      </c>
      <c r="AR126" s="9">
        <f t="shared" si="7"/>
        <v>9</v>
      </c>
    </row>
    <row r="127" spans="1:44" s="12" customFormat="1" ht="60" customHeight="1">
      <c r="A127" s="9">
        <v>41</v>
      </c>
      <c r="B127" s="3" t="s">
        <v>714</v>
      </c>
      <c r="C127" s="3" t="s">
        <v>715</v>
      </c>
      <c r="D127" s="3" t="s">
        <v>469</v>
      </c>
      <c r="E127" s="3" t="s">
        <v>318</v>
      </c>
      <c r="F127" s="3" t="s">
        <v>145</v>
      </c>
      <c r="G127" s="3">
        <v>2021</v>
      </c>
      <c r="H127" s="9">
        <v>4</v>
      </c>
      <c r="I127" s="3" t="s">
        <v>716</v>
      </c>
      <c r="J127" s="3" t="s">
        <v>717</v>
      </c>
      <c r="K127" s="3" t="s">
        <v>694</v>
      </c>
      <c r="L127" s="9" t="s">
        <v>517</v>
      </c>
      <c r="M127" s="9" t="s">
        <v>518</v>
      </c>
      <c r="N127" s="9" t="s">
        <v>519</v>
      </c>
      <c r="O127" s="9" t="s">
        <v>520</v>
      </c>
      <c r="P127" s="9">
        <v>1</v>
      </c>
      <c r="Q127" s="47" t="s">
        <v>718</v>
      </c>
      <c r="R127" s="47" t="s">
        <v>522</v>
      </c>
      <c r="S127" s="66" t="s">
        <v>518</v>
      </c>
      <c r="T127" s="9" t="s">
        <v>518</v>
      </c>
      <c r="U127" s="9" t="s">
        <v>519</v>
      </c>
      <c r="V127" s="9" t="s">
        <v>518</v>
      </c>
      <c r="W127" s="9" t="s">
        <v>518</v>
      </c>
      <c r="X127" s="67">
        <v>3</v>
      </c>
      <c r="Y127" s="3" t="s">
        <v>518</v>
      </c>
      <c r="Z127" s="3" t="s">
        <v>518</v>
      </c>
      <c r="AA127" s="3" t="s">
        <v>523</v>
      </c>
      <c r="AB127" s="3" t="s">
        <v>719</v>
      </c>
      <c r="AC127" s="3" t="str">
        <f t="shared" si="6"/>
        <v>N</v>
      </c>
      <c r="AD127" s="3" t="s">
        <v>518</v>
      </c>
      <c r="AE127" s="3" t="s">
        <v>519</v>
      </c>
      <c r="AF127" s="3" t="s">
        <v>518</v>
      </c>
      <c r="AG127" s="3" t="s">
        <v>518</v>
      </c>
      <c r="AH127" s="3" t="s">
        <v>519</v>
      </c>
      <c r="AI127" s="14" t="s">
        <v>720</v>
      </c>
      <c r="AJ127" s="8"/>
      <c r="AK12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2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2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2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2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2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27" s="9">
        <v>0</v>
      </c>
      <c r="AR127" s="9">
        <f t="shared" si="7"/>
        <v>7</v>
      </c>
    </row>
    <row r="128" spans="1:44" s="12" customFormat="1" ht="60" customHeight="1">
      <c r="A128" s="9">
        <v>43</v>
      </c>
      <c r="B128" s="3" t="s">
        <v>183</v>
      </c>
      <c r="C128" s="3" t="s">
        <v>721</v>
      </c>
      <c r="D128" s="3" t="s">
        <v>469</v>
      </c>
      <c r="E128" s="3" t="s">
        <v>722</v>
      </c>
      <c r="F128" s="3" t="s">
        <v>214</v>
      </c>
      <c r="G128" s="3">
        <v>2017</v>
      </c>
      <c r="H128" s="9">
        <v>1</v>
      </c>
      <c r="I128" s="3" t="s">
        <v>137</v>
      </c>
      <c r="J128" s="3" t="s">
        <v>723</v>
      </c>
      <c r="K128" s="3" t="s">
        <v>656</v>
      </c>
      <c r="L128" s="9" t="s">
        <v>532</v>
      </c>
      <c r="M128" s="9" t="s">
        <v>518</v>
      </c>
      <c r="N128" s="9" t="s">
        <v>519</v>
      </c>
      <c r="O128" s="9" t="s">
        <v>520</v>
      </c>
      <c r="P128" s="9">
        <v>1614</v>
      </c>
      <c r="Q128" s="47" t="s">
        <v>724</v>
      </c>
      <c r="R128" s="47" t="s">
        <v>725</v>
      </c>
      <c r="S128" s="66" t="s">
        <v>518</v>
      </c>
      <c r="T128" s="9" t="s">
        <v>519</v>
      </c>
      <c r="U128" s="9" t="s">
        <v>518</v>
      </c>
      <c r="V128" s="9" t="s">
        <v>519</v>
      </c>
      <c r="W128" s="9" t="s">
        <v>518</v>
      </c>
      <c r="X128" s="67">
        <v>2</v>
      </c>
      <c r="Y128" s="3" t="s">
        <v>519</v>
      </c>
      <c r="Z128" s="3" t="s">
        <v>518</v>
      </c>
      <c r="AA128" s="3" t="s">
        <v>523</v>
      </c>
      <c r="AB128" s="3" t="s">
        <v>726</v>
      </c>
      <c r="AC128" s="3" t="str">
        <f t="shared" si="6"/>
        <v>Y</v>
      </c>
      <c r="AD128" s="3" t="s">
        <v>518</v>
      </c>
      <c r="AE128" s="3" t="s">
        <v>519</v>
      </c>
      <c r="AF128" s="3" t="s">
        <v>518</v>
      </c>
      <c r="AG128" s="3" t="s">
        <v>518</v>
      </c>
      <c r="AH128" s="3" t="s">
        <v>519</v>
      </c>
      <c r="AI128" s="84" t="s">
        <v>727</v>
      </c>
      <c r="AJ128" s="8"/>
      <c r="AK12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2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2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2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2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2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28" s="9">
        <v>0</v>
      </c>
      <c r="AR128" s="9">
        <f t="shared" si="7"/>
        <v>7</v>
      </c>
    </row>
    <row r="129" spans="1:44" s="6" customFormat="1" ht="60" customHeight="1">
      <c r="A129" s="9">
        <v>44</v>
      </c>
      <c r="B129" s="3" t="s">
        <v>728</v>
      </c>
      <c r="C129" s="3" t="s">
        <v>729</v>
      </c>
      <c r="D129" s="3" t="s">
        <v>519</v>
      </c>
      <c r="E129" s="3" t="s">
        <v>730</v>
      </c>
      <c r="F129" s="3" t="s">
        <v>214</v>
      </c>
      <c r="G129" s="3">
        <v>2021</v>
      </c>
      <c r="H129" s="9">
        <v>1</v>
      </c>
      <c r="I129" s="3" t="s">
        <v>137</v>
      </c>
      <c r="J129" s="3" t="s">
        <v>731</v>
      </c>
      <c r="K129" s="3" t="s">
        <v>694</v>
      </c>
      <c r="L129" s="9" t="s">
        <v>532</v>
      </c>
      <c r="M129" s="9" t="s">
        <v>518</v>
      </c>
      <c r="N129" s="9" t="s">
        <v>519</v>
      </c>
      <c r="O129" s="9" t="s">
        <v>520</v>
      </c>
      <c r="P129" s="9" t="s">
        <v>543</v>
      </c>
      <c r="Q129" s="47" t="s">
        <v>732</v>
      </c>
      <c r="R129" s="47" t="s">
        <v>632</v>
      </c>
      <c r="S129" s="44" t="s">
        <v>518</v>
      </c>
      <c r="T129" s="9" t="s">
        <v>520</v>
      </c>
      <c r="U129" s="9" t="s">
        <v>520</v>
      </c>
      <c r="V129" s="9" t="s">
        <v>520</v>
      </c>
      <c r="W129" s="9" t="s">
        <v>520</v>
      </c>
      <c r="X129" s="34" t="s">
        <v>543</v>
      </c>
      <c r="Y129" s="3" t="s">
        <v>519</v>
      </c>
      <c r="Z129" s="3" t="s">
        <v>519</v>
      </c>
      <c r="AA129" s="3" t="s">
        <v>543</v>
      </c>
      <c r="AB129" s="3" t="s">
        <v>733</v>
      </c>
      <c r="AC129" s="3" t="str">
        <f t="shared" si="6"/>
        <v>N</v>
      </c>
      <c r="AD129" s="3" t="s">
        <v>519</v>
      </c>
      <c r="AE129" s="3" t="s">
        <v>519</v>
      </c>
      <c r="AF129" s="3" t="s">
        <v>519</v>
      </c>
      <c r="AG129" s="3" t="s">
        <v>518</v>
      </c>
      <c r="AH129" s="3" t="s">
        <v>519</v>
      </c>
      <c r="AI129" s="14" t="s">
        <v>734</v>
      </c>
      <c r="AJ129" s="8"/>
      <c r="AK12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2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2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2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2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2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29" s="9">
        <v>0</v>
      </c>
      <c r="AR129" s="9">
        <f t="shared" si="7"/>
        <v>0</v>
      </c>
    </row>
    <row r="130" spans="1:44" s="12" customFormat="1" ht="60" customHeight="1">
      <c r="A130" s="9">
        <v>45</v>
      </c>
      <c r="B130" s="3" t="s">
        <v>735</v>
      </c>
      <c r="C130" s="3" t="s">
        <v>736</v>
      </c>
      <c r="D130" s="3" t="s">
        <v>469</v>
      </c>
      <c r="E130" s="3" t="s">
        <v>621</v>
      </c>
      <c r="F130" s="3" t="s">
        <v>126</v>
      </c>
      <c r="G130" s="3">
        <v>2021</v>
      </c>
      <c r="H130" s="9">
        <v>5</v>
      </c>
      <c r="I130" s="3" t="s">
        <v>737</v>
      </c>
      <c r="J130" s="3" t="s">
        <v>738</v>
      </c>
      <c r="K130" s="3" t="s">
        <v>739</v>
      </c>
      <c r="L130" s="9" t="s">
        <v>532</v>
      </c>
      <c r="M130" s="9" t="s">
        <v>519</v>
      </c>
      <c r="N130" s="9" t="s">
        <v>518</v>
      </c>
      <c r="O130" s="3" t="s">
        <v>740</v>
      </c>
      <c r="P130" s="9">
        <v>2</v>
      </c>
      <c r="Q130" s="47" t="s">
        <v>588</v>
      </c>
      <c r="R130" s="47" t="s">
        <v>741</v>
      </c>
      <c r="S130" s="66" t="s">
        <v>518</v>
      </c>
      <c r="T130" s="9" t="s">
        <v>518</v>
      </c>
      <c r="U130" s="9" t="s">
        <v>519</v>
      </c>
      <c r="V130" s="9" t="s">
        <v>519</v>
      </c>
      <c r="W130" s="9" t="s">
        <v>519</v>
      </c>
      <c r="X130" s="67">
        <v>1</v>
      </c>
      <c r="Y130" s="3" t="s">
        <v>519</v>
      </c>
      <c r="Z130" s="3" t="s">
        <v>519</v>
      </c>
      <c r="AA130" s="3" t="s">
        <v>568</v>
      </c>
      <c r="AB130" s="3" t="s">
        <v>742</v>
      </c>
      <c r="AC130" s="3" t="str">
        <f t="shared" si="6"/>
        <v>N</v>
      </c>
      <c r="AD130" s="3" t="s">
        <v>518</v>
      </c>
      <c r="AE130" s="3" t="s">
        <v>518</v>
      </c>
      <c r="AF130" s="3" t="s">
        <v>518</v>
      </c>
      <c r="AG130" s="3" t="s">
        <v>518</v>
      </c>
      <c r="AH130" s="3" t="s">
        <v>519</v>
      </c>
      <c r="AI130" s="19" t="s">
        <v>743</v>
      </c>
      <c r="AJ130" s="8"/>
      <c r="AK13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3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3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3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3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3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30" s="9">
        <v>0</v>
      </c>
      <c r="AR130" s="9">
        <f t="shared" si="7"/>
        <v>4</v>
      </c>
    </row>
    <row r="131" spans="1:44" s="6" customFormat="1" ht="60" customHeight="1">
      <c r="A131" s="9">
        <v>46</v>
      </c>
      <c r="B131" s="3" t="s">
        <v>744</v>
      </c>
      <c r="C131" s="3" t="s">
        <v>736</v>
      </c>
      <c r="D131" s="3" t="s">
        <v>469</v>
      </c>
      <c r="E131" s="3" t="s">
        <v>745</v>
      </c>
      <c r="F131" s="3" t="s">
        <v>200</v>
      </c>
      <c r="G131" s="3">
        <v>2023</v>
      </c>
      <c r="H131" s="9">
        <v>11</v>
      </c>
      <c r="I131" s="3" t="s">
        <v>514</v>
      </c>
      <c r="J131" s="3" t="s">
        <v>564</v>
      </c>
      <c r="K131" s="3" t="s">
        <v>739</v>
      </c>
      <c r="L131" s="9" t="s">
        <v>517</v>
      </c>
      <c r="M131" s="9" t="s">
        <v>518</v>
      </c>
      <c r="N131" s="9" t="s">
        <v>518</v>
      </c>
      <c r="O131" s="85" t="s">
        <v>746</v>
      </c>
      <c r="P131" s="9">
        <v>3</v>
      </c>
      <c r="Q131" s="47" t="s">
        <v>747</v>
      </c>
      <c r="R131" s="47" t="s">
        <v>691</v>
      </c>
      <c r="S131" s="44" t="s">
        <v>518</v>
      </c>
      <c r="T131" s="9" t="s">
        <v>518</v>
      </c>
      <c r="U131" s="9" t="s">
        <v>518</v>
      </c>
      <c r="V131" s="9" t="s">
        <v>519</v>
      </c>
      <c r="W131" s="9" t="s">
        <v>518</v>
      </c>
      <c r="X131" s="34">
        <v>3</v>
      </c>
      <c r="Y131" s="3" t="s">
        <v>518</v>
      </c>
      <c r="Z131" s="3" t="s">
        <v>519</v>
      </c>
      <c r="AA131" s="3" t="s">
        <v>568</v>
      </c>
      <c r="AB131" s="3" t="s">
        <v>578</v>
      </c>
      <c r="AC131" s="3" t="str">
        <f t="shared" si="6"/>
        <v>Y</v>
      </c>
      <c r="AD131" s="3" t="s">
        <v>518</v>
      </c>
      <c r="AE131" s="3" t="s">
        <v>518</v>
      </c>
      <c r="AF131" s="3" t="s">
        <v>518</v>
      </c>
      <c r="AG131" s="3" t="s">
        <v>518</v>
      </c>
      <c r="AH131" s="3" t="s">
        <v>518</v>
      </c>
      <c r="AI131" s="19" t="s">
        <v>748</v>
      </c>
      <c r="AJ131" s="8"/>
      <c r="AK13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3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2</v>
      </c>
      <c r="AM13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3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3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3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31" s="9">
        <v>0</v>
      </c>
      <c r="AR131" s="9">
        <f t="shared" si="7"/>
        <v>12</v>
      </c>
    </row>
    <row r="132" spans="1:44" s="6" customFormat="1" ht="60" customHeight="1">
      <c r="A132" s="9">
        <v>47</v>
      </c>
      <c r="B132" s="3" t="s">
        <v>749</v>
      </c>
      <c r="C132" s="3" t="s">
        <v>736</v>
      </c>
      <c r="D132" s="3" t="s">
        <v>469</v>
      </c>
      <c r="E132" s="3" t="s">
        <v>750</v>
      </c>
      <c r="F132" s="3" t="s">
        <v>200</v>
      </c>
      <c r="G132" s="3">
        <v>2022</v>
      </c>
      <c r="H132" s="9">
        <v>3</v>
      </c>
      <c r="I132" s="3" t="s">
        <v>514</v>
      </c>
      <c r="J132" s="3" t="s">
        <v>751</v>
      </c>
      <c r="K132" s="3" t="s">
        <v>739</v>
      </c>
      <c r="L132" s="9" t="s">
        <v>517</v>
      </c>
      <c r="M132" s="9" t="s">
        <v>518</v>
      </c>
      <c r="N132" s="9" t="s">
        <v>518</v>
      </c>
      <c r="O132" s="9" t="s">
        <v>746</v>
      </c>
      <c r="P132" s="9">
        <v>3</v>
      </c>
      <c r="Q132" s="47" t="s">
        <v>747</v>
      </c>
      <c r="R132" s="47" t="s">
        <v>691</v>
      </c>
      <c r="S132" s="66" t="s">
        <v>518</v>
      </c>
      <c r="T132" s="9" t="s">
        <v>518</v>
      </c>
      <c r="U132" s="9" t="s">
        <v>518</v>
      </c>
      <c r="V132" s="9" t="s">
        <v>520</v>
      </c>
      <c r="W132" s="9" t="s">
        <v>518</v>
      </c>
      <c r="X132" s="67">
        <v>3</v>
      </c>
      <c r="Y132" s="3" t="s">
        <v>518</v>
      </c>
      <c r="Z132" s="3" t="s">
        <v>519</v>
      </c>
      <c r="AA132" s="3" t="s">
        <v>523</v>
      </c>
      <c r="AB132" s="3" t="s">
        <v>752</v>
      </c>
      <c r="AC132" s="3" t="str">
        <f t="shared" si="6"/>
        <v>Y</v>
      </c>
      <c r="AD132" s="3" t="s">
        <v>519</v>
      </c>
      <c r="AE132" s="3" t="s">
        <v>518</v>
      </c>
      <c r="AF132" s="3" t="s">
        <v>518</v>
      </c>
      <c r="AG132" s="3" t="s">
        <v>518</v>
      </c>
      <c r="AH132" s="3" t="s">
        <v>519</v>
      </c>
      <c r="AI132" s="19" t="s">
        <v>753</v>
      </c>
      <c r="AJ132" s="8"/>
      <c r="AK13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3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3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3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3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3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32" s="9">
        <v>0</v>
      </c>
      <c r="AR132" s="9">
        <f t="shared" si="7"/>
        <v>9</v>
      </c>
    </row>
    <row r="133" spans="1:44" s="12" customFormat="1" ht="60" customHeight="1">
      <c r="A133" s="9">
        <v>51</v>
      </c>
      <c r="B133" s="3" t="s">
        <v>754</v>
      </c>
      <c r="C133" s="3" t="s">
        <v>755</v>
      </c>
      <c r="D133" s="3" t="s">
        <v>469</v>
      </c>
      <c r="E133" s="3" t="s">
        <v>756</v>
      </c>
      <c r="F133" s="3" t="s">
        <v>126</v>
      </c>
      <c r="G133" s="3">
        <v>2023</v>
      </c>
      <c r="H133" s="9">
        <v>4</v>
      </c>
      <c r="I133" s="3" t="s">
        <v>514</v>
      </c>
      <c r="J133" s="3" t="s">
        <v>757</v>
      </c>
      <c r="K133" s="3" t="s">
        <v>694</v>
      </c>
      <c r="L133" s="9" t="s">
        <v>532</v>
      </c>
      <c r="M133" s="9" t="s">
        <v>518</v>
      </c>
      <c r="N133" s="9" t="s">
        <v>519</v>
      </c>
      <c r="O133" s="9" t="s">
        <v>520</v>
      </c>
      <c r="P133" s="9">
        <v>0</v>
      </c>
      <c r="Q133" s="47" t="s">
        <v>732</v>
      </c>
      <c r="R133" s="47" t="s">
        <v>758</v>
      </c>
      <c r="S133" s="66" t="s">
        <v>518</v>
      </c>
      <c r="T133" s="9" t="s">
        <v>519</v>
      </c>
      <c r="U133" s="9" t="s">
        <v>518</v>
      </c>
      <c r="V133" s="9" t="s">
        <v>518</v>
      </c>
      <c r="W133" s="9" t="s">
        <v>518</v>
      </c>
      <c r="X133" s="67">
        <v>3</v>
      </c>
      <c r="Y133" s="3" t="s">
        <v>519</v>
      </c>
      <c r="Z133" s="3" t="s">
        <v>518</v>
      </c>
      <c r="AA133" s="3" t="s">
        <v>523</v>
      </c>
      <c r="AB133" s="3" t="s">
        <v>759</v>
      </c>
      <c r="AC133" s="3" t="str">
        <f t="shared" ref="AC133:AC164" si="8">IF(AB133="", "", IF(OR(ISNUMBER(SEARCH("MAE", AB133)), ISNUMBER(SEARCH("MAE_multi", AB133)), ISNUMBER(SEARCH("MAPE", AB133)), ISNUMBER(SEARCH("bias", AB133)), ISNUMBER(SEARCH("bias_multi", AB133))), "Y", "N"))</f>
        <v>Y</v>
      </c>
      <c r="AD133" s="3" t="s">
        <v>518</v>
      </c>
      <c r="AE133" s="3" t="s">
        <v>519</v>
      </c>
      <c r="AF133" s="3" t="s">
        <v>518</v>
      </c>
      <c r="AG133" s="3" t="s">
        <v>518</v>
      </c>
      <c r="AH133" s="3" t="s">
        <v>519</v>
      </c>
      <c r="AI133" s="19" t="s">
        <v>760</v>
      </c>
      <c r="AJ133" s="8"/>
      <c r="AK13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3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3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3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3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3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33" s="9">
        <v>0</v>
      </c>
      <c r="AR133" s="9">
        <f t="shared" ref="AR133:AR164" si="9">IF(OR(ISBLANK(AL133), AL133=""), "", SUM(AL133:AP133))</f>
        <v>9</v>
      </c>
    </row>
    <row r="134" spans="1:44" s="6" customFormat="1" ht="60" customHeight="1">
      <c r="A134" s="9">
        <v>56</v>
      </c>
      <c r="B134" s="3" t="s">
        <v>761</v>
      </c>
      <c r="C134" s="3" t="s">
        <v>762</v>
      </c>
      <c r="D134" s="3" t="s">
        <v>661</v>
      </c>
      <c r="E134" s="3" t="s">
        <v>646</v>
      </c>
      <c r="F134" s="3" t="s">
        <v>647</v>
      </c>
      <c r="G134" s="3">
        <v>2020</v>
      </c>
      <c r="H134" s="9">
        <v>1</v>
      </c>
      <c r="I134" s="3" t="s">
        <v>514</v>
      </c>
      <c r="J134" s="3" t="s">
        <v>763</v>
      </c>
      <c r="K134" s="3" t="s">
        <v>764</v>
      </c>
      <c r="L134" s="9" t="s">
        <v>517</v>
      </c>
      <c r="M134" s="9" t="s">
        <v>519</v>
      </c>
      <c r="N134" s="9" t="s">
        <v>519</v>
      </c>
      <c r="O134" s="9" t="s">
        <v>520</v>
      </c>
      <c r="P134" s="9">
        <v>1</v>
      </c>
      <c r="Q134" s="47" t="s">
        <v>765</v>
      </c>
      <c r="R134" s="47" t="s">
        <v>766</v>
      </c>
      <c r="S134" s="44" t="s">
        <v>518</v>
      </c>
      <c r="T134" s="9" t="s">
        <v>518</v>
      </c>
      <c r="U134" s="9" t="s">
        <v>518</v>
      </c>
      <c r="V134" s="9" t="s">
        <v>519</v>
      </c>
      <c r="W134" s="9" t="s">
        <v>518</v>
      </c>
      <c r="X134" s="34">
        <v>3</v>
      </c>
      <c r="Y134" s="3" t="s">
        <v>519</v>
      </c>
      <c r="Z134" s="3" t="s">
        <v>518</v>
      </c>
      <c r="AA134" s="3" t="s">
        <v>523</v>
      </c>
      <c r="AB134" s="3" t="s">
        <v>733</v>
      </c>
      <c r="AC134" s="3" t="str">
        <f t="shared" si="8"/>
        <v>N</v>
      </c>
      <c r="AD134" s="3" t="s">
        <v>519</v>
      </c>
      <c r="AE134" s="3" t="s">
        <v>519</v>
      </c>
      <c r="AF134" s="3" t="s">
        <v>519</v>
      </c>
      <c r="AG134" s="3" t="s">
        <v>518</v>
      </c>
      <c r="AH134" s="3" t="s">
        <v>519</v>
      </c>
      <c r="AI134" s="14" t="s">
        <v>767</v>
      </c>
      <c r="AJ134" s="8"/>
      <c r="AK13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3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3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3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3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3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34" s="9">
        <v>0</v>
      </c>
      <c r="AR134" s="9">
        <f t="shared" si="9"/>
        <v>2</v>
      </c>
    </row>
    <row r="135" spans="1:44" s="6" customFormat="1" ht="60" customHeight="1">
      <c r="A135" s="9">
        <v>59</v>
      </c>
      <c r="B135" s="3" t="s">
        <v>768</v>
      </c>
      <c r="C135" s="3" t="s">
        <v>769</v>
      </c>
      <c r="D135" s="3" t="s">
        <v>469</v>
      </c>
      <c r="E135" s="3" t="s">
        <v>125</v>
      </c>
      <c r="F135" s="3" t="s">
        <v>126</v>
      </c>
      <c r="G135" s="3">
        <v>2021</v>
      </c>
      <c r="H135" s="9">
        <v>3</v>
      </c>
      <c r="I135" s="3" t="s">
        <v>137</v>
      </c>
      <c r="J135" s="3" t="s">
        <v>770</v>
      </c>
      <c r="K135" s="3" t="s">
        <v>656</v>
      </c>
      <c r="L135" s="9" t="s">
        <v>517</v>
      </c>
      <c r="M135" s="9" t="s">
        <v>518</v>
      </c>
      <c r="N135" s="9" t="s">
        <v>519</v>
      </c>
      <c r="O135" s="9" t="s">
        <v>520</v>
      </c>
      <c r="P135" s="3" t="s">
        <v>543</v>
      </c>
      <c r="Q135" s="47" t="s">
        <v>771</v>
      </c>
      <c r="R135" s="47" t="s">
        <v>772</v>
      </c>
      <c r="S135" s="66" t="s">
        <v>518</v>
      </c>
      <c r="T135" s="9" t="s">
        <v>519</v>
      </c>
      <c r="U135" s="9" t="s">
        <v>519</v>
      </c>
      <c r="V135" s="9" t="s">
        <v>518</v>
      </c>
      <c r="W135" s="9" t="s">
        <v>519</v>
      </c>
      <c r="X135" s="67">
        <v>1</v>
      </c>
      <c r="Y135" s="3" t="s">
        <v>519</v>
      </c>
      <c r="Z135" s="3" t="s">
        <v>519</v>
      </c>
      <c r="AA135" s="3" t="s">
        <v>568</v>
      </c>
      <c r="AB135" s="3" t="s">
        <v>773</v>
      </c>
      <c r="AC135" s="3" t="str">
        <f t="shared" si="8"/>
        <v>N</v>
      </c>
      <c r="AD135" s="3" t="s">
        <v>518</v>
      </c>
      <c r="AE135" s="3" t="s">
        <v>519</v>
      </c>
      <c r="AF135" s="3" t="s">
        <v>518</v>
      </c>
      <c r="AG135" s="3" t="s">
        <v>518</v>
      </c>
      <c r="AH135" s="3" t="s">
        <v>519</v>
      </c>
      <c r="AI135" s="14" t="s">
        <v>774</v>
      </c>
      <c r="AJ135" s="8"/>
      <c r="AK13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3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3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3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3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3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35" s="9">
        <v>0</v>
      </c>
      <c r="AR135" s="9">
        <f t="shared" si="9"/>
        <v>4</v>
      </c>
    </row>
    <row r="136" spans="1:44" s="12" customFormat="1" ht="60" customHeight="1">
      <c r="A136" s="9">
        <v>60</v>
      </c>
      <c r="B136" s="3" t="s">
        <v>775</v>
      </c>
      <c r="C136" s="3" t="s">
        <v>776</v>
      </c>
      <c r="D136" s="3" t="s">
        <v>469</v>
      </c>
      <c r="E136" s="3" t="s">
        <v>132</v>
      </c>
      <c r="F136" s="3" t="s">
        <v>126</v>
      </c>
      <c r="G136" s="3">
        <v>2019</v>
      </c>
      <c r="H136" s="9">
        <v>1</v>
      </c>
      <c r="I136" s="3" t="s">
        <v>514</v>
      </c>
      <c r="J136" s="3" t="s">
        <v>777</v>
      </c>
      <c r="K136" s="3" t="s">
        <v>778</v>
      </c>
      <c r="L136" s="3" t="s">
        <v>543</v>
      </c>
      <c r="M136" s="9" t="s">
        <v>519</v>
      </c>
      <c r="N136" s="9" t="s">
        <v>519</v>
      </c>
      <c r="O136" s="9" t="s">
        <v>520</v>
      </c>
      <c r="P136" s="9">
        <v>0</v>
      </c>
      <c r="Q136" s="47" t="s">
        <v>772</v>
      </c>
      <c r="R136" s="47" t="s">
        <v>779</v>
      </c>
      <c r="S136" s="44" t="s">
        <v>518</v>
      </c>
      <c r="T136" s="9" t="s">
        <v>518</v>
      </c>
      <c r="U136" s="9" t="s">
        <v>518</v>
      </c>
      <c r="V136" s="9" t="s">
        <v>518</v>
      </c>
      <c r="W136" s="9" t="s">
        <v>518</v>
      </c>
      <c r="X136" s="34">
        <v>4</v>
      </c>
      <c r="Y136" s="3" t="s">
        <v>519</v>
      </c>
      <c r="Z136" s="3" t="s">
        <v>518</v>
      </c>
      <c r="AA136" s="3" t="s">
        <v>523</v>
      </c>
      <c r="AB136" s="3" t="s">
        <v>733</v>
      </c>
      <c r="AC136" s="3" t="str">
        <f t="shared" si="8"/>
        <v>N</v>
      </c>
      <c r="AD136" s="3" t="s">
        <v>518</v>
      </c>
      <c r="AE136" s="3" t="s">
        <v>519</v>
      </c>
      <c r="AF136" s="3" t="s">
        <v>518</v>
      </c>
      <c r="AG136" s="9" t="s">
        <v>519</v>
      </c>
      <c r="AH136" s="9" t="s">
        <v>519</v>
      </c>
      <c r="AI136" s="14" t="s">
        <v>780</v>
      </c>
      <c r="AJ136" s="8"/>
      <c r="AK13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3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3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3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3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3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36" s="9">
        <v>0</v>
      </c>
      <c r="AR136" s="9">
        <f t="shared" si="9"/>
        <v>5</v>
      </c>
    </row>
    <row r="137" spans="1:44" s="6" customFormat="1" ht="60" customHeight="1">
      <c r="A137" s="9">
        <v>62</v>
      </c>
      <c r="B137" s="3" t="s">
        <v>781</v>
      </c>
      <c r="C137" s="3" t="s">
        <v>249</v>
      </c>
      <c r="D137" s="3" t="s">
        <v>661</v>
      </c>
      <c r="E137" s="3" t="s">
        <v>782</v>
      </c>
      <c r="F137" s="3" t="s">
        <v>200</v>
      </c>
      <c r="G137" s="3">
        <v>2020</v>
      </c>
      <c r="H137" s="9">
        <v>29</v>
      </c>
      <c r="I137" s="3" t="s">
        <v>137</v>
      </c>
      <c r="J137" s="3" t="s">
        <v>564</v>
      </c>
      <c r="K137" s="3" t="s">
        <v>783</v>
      </c>
      <c r="L137" s="9" t="s">
        <v>517</v>
      </c>
      <c r="M137" s="9" t="s">
        <v>518</v>
      </c>
      <c r="N137" s="9" t="s">
        <v>519</v>
      </c>
      <c r="O137" s="9" t="s">
        <v>520</v>
      </c>
      <c r="P137" s="9">
        <v>14</v>
      </c>
      <c r="Q137" s="47" t="s">
        <v>784</v>
      </c>
      <c r="R137" s="47" t="s">
        <v>785</v>
      </c>
      <c r="S137" s="44" t="s">
        <v>518</v>
      </c>
      <c r="T137" s="9" t="s">
        <v>519</v>
      </c>
      <c r="U137" s="9" t="s">
        <v>519</v>
      </c>
      <c r="V137" s="9" t="s">
        <v>518</v>
      </c>
      <c r="W137" s="9" t="s">
        <v>519</v>
      </c>
      <c r="X137" s="34">
        <v>1</v>
      </c>
      <c r="Y137" s="3" t="s">
        <v>519</v>
      </c>
      <c r="Z137" s="3" t="s">
        <v>519</v>
      </c>
      <c r="AA137" s="3" t="s">
        <v>523</v>
      </c>
      <c r="AB137" s="3" t="s">
        <v>786</v>
      </c>
      <c r="AC137" s="3" t="str">
        <f t="shared" si="8"/>
        <v>N</v>
      </c>
      <c r="AD137" s="3" t="s">
        <v>519</v>
      </c>
      <c r="AE137" s="3" t="s">
        <v>519</v>
      </c>
      <c r="AF137" s="3" t="s">
        <v>518</v>
      </c>
      <c r="AG137" s="3" t="s">
        <v>519</v>
      </c>
      <c r="AH137" s="3" t="s">
        <v>519</v>
      </c>
      <c r="AI137" s="14" t="s">
        <v>787</v>
      </c>
      <c r="AJ137" s="8"/>
      <c r="AK13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3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2</v>
      </c>
      <c r="AM13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3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3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3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37" s="9">
        <v>0</v>
      </c>
      <c r="AR137" s="9">
        <f t="shared" si="9"/>
        <v>3</v>
      </c>
    </row>
    <row r="138" spans="1:44" s="12" customFormat="1" ht="60" customHeight="1">
      <c r="A138" s="9">
        <v>67</v>
      </c>
      <c r="B138" s="3" t="s">
        <v>788</v>
      </c>
      <c r="C138" s="3" t="s">
        <v>789</v>
      </c>
      <c r="D138" s="3" t="s">
        <v>469</v>
      </c>
      <c r="E138" s="3" t="s">
        <v>132</v>
      </c>
      <c r="F138" s="3" t="s">
        <v>126</v>
      </c>
      <c r="G138" s="3">
        <v>2022</v>
      </c>
      <c r="H138" s="9">
        <v>357</v>
      </c>
      <c r="I138" s="3" t="s">
        <v>137</v>
      </c>
      <c r="J138" s="3" t="s">
        <v>564</v>
      </c>
      <c r="K138" s="3" t="s">
        <v>790</v>
      </c>
      <c r="L138" s="9" t="s">
        <v>532</v>
      </c>
      <c r="M138" s="9" t="s">
        <v>518</v>
      </c>
      <c r="N138" s="9" t="s">
        <v>519</v>
      </c>
      <c r="O138" s="9" t="s">
        <v>565</v>
      </c>
      <c r="P138" s="9">
        <v>3</v>
      </c>
      <c r="Q138" s="47" t="s">
        <v>791</v>
      </c>
      <c r="R138" s="47" t="s">
        <v>792</v>
      </c>
      <c r="S138" s="66" t="s">
        <v>518</v>
      </c>
      <c r="T138" s="9" t="s">
        <v>519</v>
      </c>
      <c r="U138" s="9" t="s">
        <v>518</v>
      </c>
      <c r="V138" s="9" t="s">
        <v>518</v>
      </c>
      <c r="W138" s="9" t="s">
        <v>518</v>
      </c>
      <c r="X138" s="67">
        <v>3</v>
      </c>
      <c r="Y138" s="3" t="s">
        <v>519</v>
      </c>
      <c r="Z138" s="3" t="s">
        <v>519</v>
      </c>
      <c r="AA138" s="3" t="s">
        <v>568</v>
      </c>
      <c r="AB138" s="3" t="s">
        <v>642</v>
      </c>
      <c r="AC138" s="3" t="str">
        <f t="shared" si="8"/>
        <v>N</v>
      </c>
      <c r="AD138" s="3" t="s">
        <v>518</v>
      </c>
      <c r="AE138" s="3" t="s">
        <v>519</v>
      </c>
      <c r="AF138" s="3" t="s">
        <v>519</v>
      </c>
      <c r="AG138" s="3" t="s">
        <v>519</v>
      </c>
      <c r="AH138" s="3" t="s">
        <v>519</v>
      </c>
      <c r="AI138" s="19" t="s">
        <v>793</v>
      </c>
      <c r="AJ138" s="8"/>
      <c r="AK13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3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3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3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3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3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38" s="9">
        <v>0</v>
      </c>
      <c r="AR138" s="9">
        <f t="shared" si="9"/>
        <v>6</v>
      </c>
    </row>
    <row r="139" spans="1:44" s="6" customFormat="1" ht="60" customHeight="1">
      <c r="A139" s="9">
        <v>68</v>
      </c>
      <c r="B139" s="3" t="s">
        <v>788</v>
      </c>
      <c r="C139" s="3" t="s">
        <v>789</v>
      </c>
      <c r="D139" s="3" t="s">
        <v>469</v>
      </c>
      <c r="E139" s="3" t="s">
        <v>794</v>
      </c>
      <c r="F139" s="3" t="s">
        <v>195</v>
      </c>
      <c r="G139" s="3">
        <v>2022</v>
      </c>
      <c r="H139" s="9">
        <v>136</v>
      </c>
      <c r="I139" s="3" t="s">
        <v>137</v>
      </c>
      <c r="J139" s="3" t="s">
        <v>564</v>
      </c>
      <c r="K139" s="3" t="s">
        <v>790</v>
      </c>
      <c r="L139" s="9" t="s">
        <v>532</v>
      </c>
      <c r="M139" s="9" t="s">
        <v>518</v>
      </c>
      <c r="N139" s="9" t="s">
        <v>519</v>
      </c>
      <c r="O139" s="9" t="s">
        <v>520</v>
      </c>
      <c r="P139" s="9" t="s">
        <v>543</v>
      </c>
      <c r="Q139" s="50" t="s">
        <v>543</v>
      </c>
      <c r="R139" s="50" t="s">
        <v>543</v>
      </c>
      <c r="S139" s="44" t="s">
        <v>519</v>
      </c>
      <c r="T139" s="9" t="s">
        <v>520</v>
      </c>
      <c r="U139" s="9" t="s">
        <v>520</v>
      </c>
      <c r="V139" s="9" t="s">
        <v>520</v>
      </c>
      <c r="W139" s="9" t="s">
        <v>520</v>
      </c>
      <c r="X139" s="34" t="s">
        <v>543</v>
      </c>
      <c r="Y139" s="3" t="s">
        <v>519</v>
      </c>
      <c r="Z139" s="3" t="s">
        <v>518</v>
      </c>
      <c r="AA139" s="13" t="s">
        <v>543</v>
      </c>
      <c r="AB139" s="3" t="s">
        <v>795</v>
      </c>
      <c r="AC139" s="3" t="str">
        <f t="shared" si="8"/>
        <v>Y</v>
      </c>
      <c r="AD139" s="3" t="s">
        <v>519</v>
      </c>
      <c r="AE139" s="3" t="s">
        <v>518</v>
      </c>
      <c r="AF139" s="3" t="s">
        <v>518</v>
      </c>
      <c r="AG139" s="3" t="s">
        <v>519</v>
      </c>
      <c r="AH139" s="3" t="s">
        <v>519</v>
      </c>
      <c r="AI139" s="14" t="s">
        <v>796</v>
      </c>
      <c r="AJ139" s="8"/>
      <c r="AK13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3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3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3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3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3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39" s="9">
        <v>0</v>
      </c>
      <c r="AR139" s="9">
        <f t="shared" si="9"/>
        <v>8</v>
      </c>
    </row>
    <row r="140" spans="1:44" s="6" customFormat="1" ht="60" customHeight="1">
      <c r="A140" s="9">
        <v>69</v>
      </c>
      <c r="B140" s="3" t="s">
        <v>797</v>
      </c>
      <c r="C140" s="3" t="s">
        <v>798</v>
      </c>
      <c r="D140" s="3" t="s">
        <v>469</v>
      </c>
      <c r="E140" s="3" t="s">
        <v>799</v>
      </c>
      <c r="F140" s="3" t="s">
        <v>800</v>
      </c>
      <c r="G140" s="3">
        <v>2022</v>
      </c>
      <c r="H140" s="9">
        <v>1</v>
      </c>
      <c r="I140" s="3" t="s">
        <v>514</v>
      </c>
      <c r="J140" s="3" t="s">
        <v>801</v>
      </c>
      <c r="K140" s="3" t="s">
        <v>802</v>
      </c>
      <c r="L140" s="9" t="s">
        <v>517</v>
      </c>
      <c r="M140" s="9" t="s">
        <v>518</v>
      </c>
      <c r="N140" s="9" t="s">
        <v>519</v>
      </c>
      <c r="O140" s="9" t="s">
        <v>520</v>
      </c>
      <c r="P140" s="3" t="s">
        <v>543</v>
      </c>
      <c r="Q140" s="47" t="s">
        <v>792</v>
      </c>
      <c r="R140" s="47" t="s">
        <v>803</v>
      </c>
      <c r="S140" s="66" t="s">
        <v>518</v>
      </c>
      <c r="T140" s="9" t="s">
        <v>518</v>
      </c>
      <c r="U140" s="9" t="s">
        <v>519</v>
      </c>
      <c r="V140" s="9" t="s">
        <v>519</v>
      </c>
      <c r="W140" s="9" t="s">
        <v>518</v>
      </c>
      <c r="X140" s="67">
        <v>2</v>
      </c>
      <c r="Y140" s="3" t="s">
        <v>519</v>
      </c>
      <c r="Z140" s="3" t="s">
        <v>518</v>
      </c>
      <c r="AA140" s="3" t="s">
        <v>523</v>
      </c>
      <c r="AB140" s="3" t="s">
        <v>733</v>
      </c>
      <c r="AC140" s="3" t="str">
        <f t="shared" si="8"/>
        <v>N</v>
      </c>
      <c r="AD140" s="3" t="s">
        <v>518</v>
      </c>
      <c r="AE140" s="3" t="s">
        <v>519</v>
      </c>
      <c r="AF140" s="3" t="s">
        <v>518</v>
      </c>
      <c r="AG140" s="3" t="s">
        <v>518</v>
      </c>
      <c r="AH140" s="3" t="s">
        <v>519</v>
      </c>
      <c r="AI140" s="115" t="s">
        <v>804</v>
      </c>
      <c r="AJ140" s="8"/>
      <c r="AK14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4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4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4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4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4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40" s="9">
        <v>0</v>
      </c>
      <c r="AR140" s="9">
        <f t="shared" si="9"/>
        <v>4</v>
      </c>
    </row>
    <row r="141" spans="1:44" s="6" customFormat="1" ht="60" customHeight="1">
      <c r="A141" s="9">
        <v>71</v>
      </c>
      <c r="B141" s="3" t="s">
        <v>805</v>
      </c>
      <c r="C141" s="3" t="s">
        <v>806</v>
      </c>
      <c r="D141" s="3" t="s">
        <v>469</v>
      </c>
      <c r="E141" s="3" t="s">
        <v>315</v>
      </c>
      <c r="F141" s="3" t="s">
        <v>150</v>
      </c>
      <c r="G141" s="3">
        <v>2023</v>
      </c>
      <c r="H141" s="9">
        <v>1</v>
      </c>
      <c r="I141" s="3" t="s">
        <v>137</v>
      </c>
      <c r="J141" s="3" t="s">
        <v>807</v>
      </c>
      <c r="K141" s="3" t="s">
        <v>709</v>
      </c>
      <c r="L141" s="9" t="s">
        <v>517</v>
      </c>
      <c r="M141" s="9" t="s">
        <v>519</v>
      </c>
      <c r="N141" s="9" t="s">
        <v>518</v>
      </c>
      <c r="O141" s="3" t="s">
        <v>808</v>
      </c>
      <c r="P141" s="9" t="s">
        <v>809</v>
      </c>
      <c r="Q141" s="47" t="s">
        <v>810</v>
      </c>
      <c r="R141" s="47" t="s">
        <v>588</v>
      </c>
      <c r="S141" s="66" t="s">
        <v>518</v>
      </c>
      <c r="T141" s="9" t="s">
        <v>518</v>
      </c>
      <c r="U141" s="9" t="s">
        <v>518</v>
      </c>
      <c r="V141" s="9" t="s">
        <v>518</v>
      </c>
      <c r="W141" s="9" t="s">
        <v>518</v>
      </c>
      <c r="X141" s="67">
        <v>4</v>
      </c>
      <c r="Y141" s="3" t="s">
        <v>519</v>
      </c>
      <c r="Z141" s="3" t="s">
        <v>519</v>
      </c>
      <c r="AA141" s="3" t="s">
        <v>568</v>
      </c>
      <c r="AB141" s="3" t="s">
        <v>811</v>
      </c>
      <c r="AC141" s="3" t="str">
        <f t="shared" si="8"/>
        <v>Y</v>
      </c>
      <c r="AD141" s="3" t="s">
        <v>519</v>
      </c>
      <c r="AE141" s="3" t="s">
        <v>519</v>
      </c>
      <c r="AF141" s="3" t="s">
        <v>518</v>
      </c>
      <c r="AG141" s="3" t="s">
        <v>518</v>
      </c>
      <c r="AH141" s="3" t="s">
        <v>518</v>
      </c>
      <c r="AI141" s="14" t="s">
        <v>812</v>
      </c>
      <c r="AJ141" s="8"/>
      <c r="AK14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1</v>
      </c>
      <c r="AL14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4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4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4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4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41" s="9">
        <v>0</v>
      </c>
      <c r="AR141" s="9">
        <f t="shared" si="9"/>
        <v>9</v>
      </c>
    </row>
    <row r="142" spans="1:44" s="12" customFormat="1" ht="60" customHeight="1">
      <c r="A142" s="9">
        <v>72</v>
      </c>
      <c r="B142" s="3" t="s">
        <v>813</v>
      </c>
      <c r="C142" s="3" t="s">
        <v>814</v>
      </c>
      <c r="D142" s="3" t="s">
        <v>469</v>
      </c>
      <c r="E142" s="3" t="s">
        <v>149</v>
      </c>
      <c r="F142" s="3" t="s">
        <v>150</v>
      </c>
      <c r="G142" s="3">
        <v>2022</v>
      </c>
      <c r="H142" s="9">
        <v>1</v>
      </c>
      <c r="I142" s="3" t="s">
        <v>137</v>
      </c>
      <c r="J142" s="3" t="s">
        <v>815</v>
      </c>
      <c r="K142" s="3" t="s">
        <v>694</v>
      </c>
      <c r="L142" s="9" t="s">
        <v>517</v>
      </c>
      <c r="M142" s="9" t="s">
        <v>519</v>
      </c>
      <c r="N142" s="9" t="s">
        <v>519</v>
      </c>
      <c r="O142" s="9" t="s">
        <v>520</v>
      </c>
      <c r="P142" s="9">
        <v>1</v>
      </c>
      <c r="Q142" s="47">
        <v>43678</v>
      </c>
      <c r="R142" s="47">
        <v>43678</v>
      </c>
      <c r="S142" s="44" t="s">
        <v>518</v>
      </c>
      <c r="T142" s="9" t="s">
        <v>519</v>
      </c>
      <c r="U142" s="9" t="s">
        <v>519</v>
      </c>
      <c r="V142" s="9" t="s">
        <v>518</v>
      </c>
      <c r="W142" s="9" t="s">
        <v>519</v>
      </c>
      <c r="X142" s="34">
        <v>1</v>
      </c>
      <c r="Y142" s="3" t="s">
        <v>519</v>
      </c>
      <c r="Z142" s="3" t="s">
        <v>518</v>
      </c>
      <c r="AA142" s="3" t="s">
        <v>568</v>
      </c>
      <c r="AB142" s="3" t="s">
        <v>816</v>
      </c>
      <c r="AC142" s="3" t="str">
        <f t="shared" si="8"/>
        <v>Y</v>
      </c>
      <c r="AD142" s="3" t="s">
        <v>519</v>
      </c>
      <c r="AE142" s="3" t="s">
        <v>519</v>
      </c>
      <c r="AF142" s="3" t="s">
        <v>518</v>
      </c>
      <c r="AG142" s="3" t="s">
        <v>519</v>
      </c>
      <c r="AH142" s="3" t="s">
        <v>519</v>
      </c>
      <c r="AI142" s="14" t="s">
        <v>817</v>
      </c>
      <c r="AJ142" s="8"/>
      <c r="AK14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4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4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4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4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4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42" s="9">
        <v>0</v>
      </c>
      <c r="AR142" s="9">
        <f t="shared" si="9"/>
        <v>4</v>
      </c>
    </row>
    <row r="143" spans="1:44" s="12" customFormat="1" ht="60" customHeight="1">
      <c r="A143" s="9">
        <v>75</v>
      </c>
      <c r="B143" s="3" t="s">
        <v>818</v>
      </c>
      <c r="C143" s="3" t="s">
        <v>819</v>
      </c>
      <c r="D143" s="3" t="s">
        <v>469</v>
      </c>
      <c r="E143" s="3" t="s">
        <v>404</v>
      </c>
      <c r="F143" s="3" t="s">
        <v>200</v>
      </c>
      <c r="G143" s="3">
        <v>2020</v>
      </c>
      <c r="H143" s="9">
        <v>1</v>
      </c>
      <c r="I143" s="3" t="s">
        <v>514</v>
      </c>
      <c r="J143" s="3" t="s">
        <v>820</v>
      </c>
      <c r="K143" s="3" t="s">
        <v>821</v>
      </c>
      <c r="L143" s="9" t="s">
        <v>517</v>
      </c>
      <c r="M143" s="9" t="s">
        <v>518</v>
      </c>
      <c r="N143" s="9" t="s">
        <v>519</v>
      </c>
      <c r="O143" s="9" t="s">
        <v>520</v>
      </c>
      <c r="P143" s="9">
        <v>5</v>
      </c>
      <c r="Q143" s="47">
        <v>42461</v>
      </c>
      <c r="R143" s="47">
        <v>43132</v>
      </c>
      <c r="S143" s="66" t="s">
        <v>518</v>
      </c>
      <c r="T143" s="9" t="s">
        <v>518</v>
      </c>
      <c r="U143" s="9" t="s">
        <v>518</v>
      </c>
      <c r="V143" s="9" t="s">
        <v>518</v>
      </c>
      <c r="W143" s="9" t="s">
        <v>518</v>
      </c>
      <c r="X143" s="67">
        <v>4</v>
      </c>
      <c r="Y143" s="3" t="s">
        <v>518</v>
      </c>
      <c r="Z143" s="3" t="s">
        <v>518</v>
      </c>
      <c r="AA143" s="3" t="s">
        <v>523</v>
      </c>
      <c r="AB143" s="3" t="s">
        <v>822</v>
      </c>
      <c r="AC143" s="3" t="str">
        <f t="shared" si="8"/>
        <v>Y</v>
      </c>
      <c r="AD143" s="3" t="s">
        <v>519</v>
      </c>
      <c r="AE143" s="3" t="s">
        <v>519</v>
      </c>
      <c r="AF143" s="3" t="s">
        <v>518</v>
      </c>
      <c r="AG143" s="3" t="s">
        <v>518</v>
      </c>
      <c r="AH143" s="3" t="s">
        <v>518</v>
      </c>
      <c r="AI143" s="19" t="s">
        <v>823</v>
      </c>
      <c r="AJ143" s="8"/>
      <c r="AK14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4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4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4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4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4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43" s="9">
        <v>0</v>
      </c>
      <c r="AR143" s="9">
        <f t="shared" si="9"/>
        <v>10</v>
      </c>
    </row>
    <row r="144" spans="1:44" s="12" customFormat="1" ht="60" customHeight="1">
      <c r="A144" s="9">
        <v>76</v>
      </c>
      <c r="B144" s="3" t="s">
        <v>824</v>
      </c>
      <c r="C144" s="3" t="s">
        <v>825</v>
      </c>
      <c r="D144" s="3" t="s">
        <v>469</v>
      </c>
      <c r="E144" s="3" t="s">
        <v>826</v>
      </c>
      <c r="F144" s="3" t="s">
        <v>145</v>
      </c>
      <c r="G144" s="3">
        <v>2021</v>
      </c>
      <c r="H144" s="9">
        <v>2</v>
      </c>
      <c r="I144" s="3" t="s">
        <v>137</v>
      </c>
      <c r="J144" s="3" t="s">
        <v>827</v>
      </c>
      <c r="K144" s="3" t="s">
        <v>828</v>
      </c>
      <c r="L144" s="9" t="s">
        <v>517</v>
      </c>
      <c r="M144" s="9" t="s">
        <v>518</v>
      </c>
      <c r="N144" s="9" t="s">
        <v>519</v>
      </c>
      <c r="O144" s="9" t="s">
        <v>520</v>
      </c>
      <c r="P144" s="9">
        <v>4</v>
      </c>
      <c r="Q144" s="47">
        <v>42491</v>
      </c>
      <c r="R144" s="47">
        <v>42856</v>
      </c>
      <c r="S144" s="44" t="s">
        <v>518</v>
      </c>
      <c r="T144" s="9" t="s">
        <v>519</v>
      </c>
      <c r="U144" s="9" t="s">
        <v>518</v>
      </c>
      <c r="V144" s="9" t="s">
        <v>518</v>
      </c>
      <c r="W144" s="9" t="s">
        <v>519</v>
      </c>
      <c r="X144" s="34">
        <v>2</v>
      </c>
      <c r="Y144" s="3" t="s">
        <v>519</v>
      </c>
      <c r="Z144" s="3" t="s">
        <v>518</v>
      </c>
      <c r="AA144" s="3" t="s">
        <v>543</v>
      </c>
      <c r="AB144" s="3" t="s">
        <v>829</v>
      </c>
      <c r="AC144" s="3" t="str">
        <f t="shared" si="8"/>
        <v>N</v>
      </c>
      <c r="AD144" s="3" t="s">
        <v>518</v>
      </c>
      <c r="AE144" s="3" t="s">
        <v>519</v>
      </c>
      <c r="AF144" s="3" t="s">
        <v>519</v>
      </c>
      <c r="AG144" s="3" t="s">
        <v>518</v>
      </c>
      <c r="AH144" s="3" t="s">
        <v>519</v>
      </c>
      <c r="AI144" s="19" t="s">
        <v>830</v>
      </c>
      <c r="AJ144" s="8"/>
      <c r="AK14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4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4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4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4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4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44" s="9">
        <v>0</v>
      </c>
      <c r="AR144" s="9">
        <f t="shared" si="9"/>
        <v>3</v>
      </c>
    </row>
    <row r="145" spans="1:44" s="12" customFormat="1" ht="60" customHeight="1">
      <c r="A145" s="9">
        <v>77</v>
      </c>
      <c r="B145" s="3" t="s">
        <v>831</v>
      </c>
      <c r="C145" s="3" t="s">
        <v>312</v>
      </c>
      <c r="D145" s="3" t="s">
        <v>469</v>
      </c>
      <c r="E145" s="3" t="s">
        <v>125</v>
      </c>
      <c r="F145" s="3" t="s">
        <v>126</v>
      </c>
      <c r="G145" s="3">
        <v>2022</v>
      </c>
      <c r="H145" s="9">
        <v>1</v>
      </c>
      <c r="I145" s="3" t="s">
        <v>137</v>
      </c>
      <c r="J145" s="3" t="s">
        <v>832</v>
      </c>
      <c r="K145" s="3" t="s">
        <v>694</v>
      </c>
      <c r="L145" s="9" t="s">
        <v>517</v>
      </c>
      <c r="M145" s="9" t="s">
        <v>519</v>
      </c>
      <c r="N145" s="9" t="s">
        <v>519</v>
      </c>
      <c r="O145" s="9" t="s">
        <v>520</v>
      </c>
      <c r="P145" s="9">
        <v>3</v>
      </c>
      <c r="Q145" s="47">
        <v>43313</v>
      </c>
      <c r="R145" s="47">
        <v>44136</v>
      </c>
      <c r="S145" s="66" t="s">
        <v>518</v>
      </c>
      <c r="T145" s="9" t="s">
        <v>518</v>
      </c>
      <c r="U145" s="9" t="s">
        <v>519</v>
      </c>
      <c r="V145" s="9" t="s">
        <v>518</v>
      </c>
      <c r="W145" s="9" t="s">
        <v>518</v>
      </c>
      <c r="X145" s="67">
        <v>3</v>
      </c>
      <c r="Y145" s="3" t="s">
        <v>518</v>
      </c>
      <c r="Z145" s="3" t="s">
        <v>518</v>
      </c>
      <c r="AA145" s="3" t="s">
        <v>523</v>
      </c>
      <c r="AB145" s="3" t="s">
        <v>833</v>
      </c>
      <c r="AC145" s="3" t="str">
        <f t="shared" si="8"/>
        <v>Y</v>
      </c>
      <c r="AD145" s="3" t="s">
        <v>518</v>
      </c>
      <c r="AE145" s="3" t="s">
        <v>519</v>
      </c>
      <c r="AF145" s="3" t="s">
        <v>518</v>
      </c>
      <c r="AG145" s="3" t="s">
        <v>518</v>
      </c>
      <c r="AH145" s="3" t="s">
        <v>519</v>
      </c>
      <c r="AI145" s="19" t="s">
        <v>834</v>
      </c>
      <c r="AJ145" s="8"/>
      <c r="AK14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4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4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4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4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4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45" s="9">
        <v>0</v>
      </c>
      <c r="AR145" s="9">
        <f t="shared" si="9"/>
        <v>8</v>
      </c>
    </row>
    <row r="146" spans="1:44" s="12" customFormat="1" ht="60" customHeight="1">
      <c r="A146" s="9">
        <v>78</v>
      </c>
      <c r="B146" s="3" t="s">
        <v>835</v>
      </c>
      <c r="C146" s="3" t="s">
        <v>836</v>
      </c>
      <c r="D146" s="3" t="s">
        <v>469</v>
      </c>
      <c r="E146" s="3" t="s">
        <v>837</v>
      </c>
      <c r="F146" s="3" t="s">
        <v>838</v>
      </c>
      <c r="G146" s="3">
        <v>2022</v>
      </c>
      <c r="H146" s="9">
        <v>1</v>
      </c>
      <c r="I146" s="3" t="s">
        <v>137</v>
      </c>
      <c r="J146" s="3" t="s">
        <v>839</v>
      </c>
      <c r="K146" s="3" t="s">
        <v>840</v>
      </c>
      <c r="L146" s="9" t="s">
        <v>517</v>
      </c>
      <c r="M146" s="9" t="s">
        <v>518</v>
      </c>
      <c r="N146" s="9" t="s">
        <v>519</v>
      </c>
      <c r="O146" s="9" t="s">
        <v>520</v>
      </c>
      <c r="P146" s="3" t="s">
        <v>543</v>
      </c>
      <c r="Q146" s="47">
        <v>42217</v>
      </c>
      <c r="R146" s="47" t="s">
        <v>649</v>
      </c>
      <c r="S146" s="44" t="s">
        <v>518</v>
      </c>
      <c r="T146" s="9" t="s">
        <v>519</v>
      </c>
      <c r="U146" s="9" t="s">
        <v>519</v>
      </c>
      <c r="V146" s="9" t="s">
        <v>518</v>
      </c>
      <c r="W146" s="9" t="s">
        <v>518</v>
      </c>
      <c r="X146" s="34">
        <v>2</v>
      </c>
      <c r="Y146" s="3" t="s">
        <v>519</v>
      </c>
      <c r="Z146" s="3" t="s">
        <v>518</v>
      </c>
      <c r="AA146" s="3" t="s">
        <v>523</v>
      </c>
      <c r="AB146" s="3" t="s">
        <v>733</v>
      </c>
      <c r="AC146" s="3" t="str">
        <f t="shared" si="8"/>
        <v>N</v>
      </c>
      <c r="AD146" s="3" t="s">
        <v>518</v>
      </c>
      <c r="AE146" s="3" t="s">
        <v>519</v>
      </c>
      <c r="AF146" s="3" t="s">
        <v>518</v>
      </c>
      <c r="AG146" s="3" t="s">
        <v>518</v>
      </c>
      <c r="AH146" s="3" t="s">
        <v>519</v>
      </c>
      <c r="AI146" s="19" t="s">
        <v>841</v>
      </c>
      <c r="AJ146" s="8"/>
      <c r="AK14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4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4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4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4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4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46" s="9">
        <v>0</v>
      </c>
      <c r="AR146" s="9">
        <f t="shared" si="9"/>
        <v>4</v>
      </c>
    </row>
    <row r="147" spans="1:44" s="6" customFormat="1" ht="60" customHeight="1">
      <c r="A147" s="9">
        <v>79</v>
      </c>
      <c r="B147" s="3" t="s">
        <v>842</v>
      </c>
      <c r="C147" s="3" t="s">
        <v>843</v>
      </c>
      <c r="D147" s="3" t="s">
        <v>469</v>
      </c>
      <c r="E147" s="3" t="s">
        <v>844</v>
      </c>
      <c r="F147" s="3" t="s">
        <v>482</v>
      </c>
      <c r="G147" s="3">
        <v>2023</v>
      </c>
      <c r="H147" s="9">
        <v>1</v>
      </c>
      <c r="I147" s="3" t="s">
        <v>137</v>
      </c>
      <c r="J147" s="3" t="s">
        <v>845</v>
      </c>
      <c r="K147" s="3" t="s">
        <v>846</v>
      </c>
      <c r="L147" s="9" t="s">
        <v>517</v>
      </c>
      <c r="M147" s="9" t="s">
        <v>519</v>
      </c>
      <c r="N147" s="9" t="s">
        <v>519</v>
      </c>
      <c r="O147" s="9" t="s">
        <v>520</v>
      </c>
      <c r="P147" s="9">
        <v>2</v>
      </c>
      <c r="Q147" s="47">
        <v>42248</v>
      </c>
      <c r="R147" s="47" t="s">
        <v>521</v>
      </c>
      <c r="S147" s="66" t="s">
        <v>518</v>
      </c>
      <c r="T147" s="9" t="s">
        <v>518</v>
      </c>
      <c r="U147" s="9" t="s">
        <v>518</v>
      </c>
      <c r="V147" s="9" t="s">
        <v>518</v>
      </c>
      <c r="W147" s="9" t="s">
        <v>518</v>
      </c>
      <c r="X147" s="67">
        <v>4</v>
      </c>
      <c r="Y147" s="3" t="s">
        <v>518</v>
      </c>
      <c r="Z147" s="3" t="s">
        <v>519</v>
      </c>
      <c r="AA147" s="3" t="s">
        <v>523</v>
      </c>
      <c r="AB147" s="3" t="s">
        <v>733</v>
      </c>
      <c r="AC147" s="3" t="str">
        <f t="shared" si="8"/>
        <v>N</v>
      </c>
      <c r="AD147" s="3" t="s">
        <v>518</v>
      </c>
      <c r="AE147" s="3" t="s">
        <v>519</v>
      </c>
      <c r="AF147" s="3" t="s">
        <v>519</v>
      </c>
      <c r="AG147" s="3" t="s">
        <v>518</v>
      </c>
      <c r="AH147" s="3" t="s">
        <v>519</v>
      </c>
      <c r="AI147" s="14" t="s">
        <v>847</v>
      </c>
      <c r="AJ147" s="8"/>
      <c r="AK14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4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4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4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4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4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47" s="9">
        <v>0</v>
      </c>
      <c r="AR147" s="9">
        <f t="shared" si="9"/>
        <v>4</v>
      </c>
    </row>
    <row r="148" spans="1:44" s="6" customFormat="1" ht="60" customHeight="1">
      <c r="A148" s="9">
        <v>81</v>
      </c>
      <c r="B148" s="3" t="s">
        <v>848</v>
      </c>
      <c r="C148" s="3" t="s">
        <v>849</v>
      </c>
      <c r="D148" s="3" t="s">
        <v>469</v>
      </c>
      <c r="E148" s="3" t="s">
        <v>185</v>
      </c>
      <c r="F148" s="3" t="s">
        <v>150</v>
      </c>
      <c r="G148" s="3">
        <v>2019</v>
      </c>
      <c r="H148" s="9">
        <v>1</v>
      </c>
      <c r="I148" s="3" t="s">
        <v>137</v>
      </c>
      <c r="J148" s="3" t="s">
        <v>850</v>
      </c>
      <c r="K148" s="3" t="s">
        <v>613</v>
      </c>
      <c r="L148" s="9" t="s">
        <v>517</v>
      </c>
      <c r="M148" s="9" t="s">
        <v>519</v>
      </c>
      <c r="N148" s="9" t="s">
        <v>518</v>
      </c>
      <c r="O148" s="24" t="s">
        <v>851</v>
      </c>
      <c r="P148" s="3" t="s">
        <v>543</v>
      </c>
      <c r="Q148" s="47">
        <v>42430</v>
      </c>
      <c r="R148" s="47" t="s">
        <v>852</v>
      </c>
      <c r="S148" s="66" t="s">
        <v>518</v>
      </c>
      <c r="T148" s="9" t="s">
        <v>518</v>
      </c>
      <c r="U148" s="9" t="s">
        <v>518</v>
      </c>
      <c r="V148" s="9" t="s">
        <v>518</v>
      </c>
      <c r="W148" s="9" t="s">
        <v>518</v>
      </c>
      <c r="X148" s="67">
        <v>4</v>
      </c>
      <c r="Y148" s="3" t="s">
        <v>519</v>
      </c>
      <c r="Z148" s="3" t="s">
        <v>518</v>
      </c>
      <c r="AA148" s="3" t="s">
        <v>568</v>
      </c>
      <c r="AB148" s="3" t="s">
        <v>853</v>
      </c>
      <c r="AC148" s="3" t="str">
        <f t="shared" si="8"/>
        <v>N</v>
      </c>
      <c r="AD148" s="3" t="s">
        <v>519</v>
      </c>
      <c r="AE148" s="3" t="s">
        <v>519</v>
      </c>
      <c r="AF148" s="3" t="s">
        <v>519</v>
      </c>
      <c r="AG148" s="3" t="s">
        <v>518</v>
      </c>
      <c r="AH148" s="3" t="s">
        <v>519</v>
      </c>
      <c r="AI148" s="14" t="s">
        <v>854</v>
      </c>
      <c r="AJ148" s="8"/>
      <c r="AK14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4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4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4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4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4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48" s="9">
        <v>0</v>
      </c>
      <c r="AR148" s="9">
        <f t="shared" si="9"/>
        <v>3</v>
      </c>
    </row>
    <row r="149" spans="1:44" s="6" customFormat="1" ht="60" customHeight="1">
      <c r="A149" s="9">
        <v>82</v>
      </c>
      <c r="B149" s="3" t="s">
        <v>855</v>
      </c>
      <c r="C149" s="3" t="s">
        <v>572</v>
      </c>
      <c r="D149" s="3" t="s">
        <v>469</v>
      </c>
      <c r="E149" s="3" t="s">
        <v>125</v>
      </c>
      <c r="F149" s="3" t="s">
        <v>126</v>
      </c>
      <c r="G149" s="3">
        <v>2022</v>
      </c>
      <c r="H149" s="9">
        <v>1</v>
      </c>
      <c r="I149" s="3" t="s">
        <v>137</v>
      </c>
      <c r="J149" s="3" t="s">
        <v>856</v>
      </c>
      <c r="K149" s="3" t="s">
        <v>575</v>
      </c>
      <c r="L149" s="9" t="s">
        <v>517</v>
      </c>
      <c r="M149" s="9" t="s">
        <v>519</v>
      </c>
      <c r="N149" s="9" t="s">
        <v>519</v>
      </c>
      <c r="O149" s="9" t="s">
        <v>520</v>
      </c>
      <c r="P149" s="9" t="s">
        <v>809</v>
      </c>
      <c r="Q149" s="47">
        <v>42795</v>
      </c>
      <c r="R149" s="47">
        <v>43617</v>
      </c>
      <c r="S149" s="44" t="s">
        <v>518</v>
      </c>
      <c r="T149" s="9" t="s">
        <v>518</v>
      </c>
      <c r="U149" s="9" t="s">
        <v>518</v>
      </c>
      <c r="V149" s="9" t="s">
        <v>518</v>
      </c>
      <c r="W149" s="9" t="s">
        <v>518</v>
      </c>
      <c r="X149" s="34">
        <v>4</v>
      </c>
      <c r="Y149" s="3" t="s">
        <v>518</v>
      </c>
      <c r="Z149" s="3" t="s">
        <v>518</v>
      </c>
      <c r="AA149" s="3" t="s">
        <v>523</v>
      </c>
      <c r="AB149" s="3" t="s">
        <v>581</v>
      </c>
      <c r="AC149" s="3" t="str">
        <f t="shared" si="8"/>
        <v>Y</v>
      </c>
      <c r="AD149" s="3" t="s">
        <v>518</v>
      </c>
      <c r="AE149" s="3" t="s">
        <v>518</v>
      </c>
      <c r="AF149" s="3" t="s">
        <v>519</v>
      </c>
      <c r="AG149" s="3" t="s">
        <v>518</v>
      </c>
      <c r="AH149" s="3" t="s">
        <v>519</v>
      </c>
      <c r="AI149" s="14" t="s">
        <v>857</v>
      </c>
      <c r="AJ149" s="8"/>
      <c r="AK14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4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4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4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4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4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49" s="9">
        <v>0</v>
      </c>
      <c r="AR149" s="9">
        <f t="shared" si="9"/>
        <v>8</v>
      </c>
    </row>
    <row r="150" spans="1:44" s="12" customFormat="1" ht="60" customHeight="1">
      <c r="A150" s="9">
        <v>86</v>
      </c>
      <c r="B150" s="3" t="s">
        <v>858</v>
      </c>
      <c r="C150" s="3" t="s">
        <v>859</v>
      </c>
      <c r="D150" s="3" t="s">
        <v>469</v>
      </c>
      <c r="E150" s="3" t="s">
        <v>404</v>
      </c>
      <c r="F150" s="3" t="s">
        <v>200</v>
      </c>
      <c r="G150" s="3">
        <v>2023</v>
      </c>
      <c r="H150" s="9">
        <v>1</v>
      </c>
      <c r="I150" s="3" t="s">
        <v>540</v>
      </c>
      <c r="J150" s="3" t="s">
        <v>860</v>
      </c>
      <c r="K150" s="3" t="s">
        <v>694</v>
      </c>
      <c r="L150" s="9" t="s">
        <v>517</v>
      </c>
      <c r="M150" s="9" t="s">
        <v>519</v>
      </c>
      <c r="N150" s="9" t="s">
        <v>519</v>
      </c>
      <c r="O150" s="9" t="s">
        <v>520</v>
      </c>
      <c r="P150" s="3" t="s">
        <v>543</v>
      </c>
      <c r="Q150" s="47">
        <v>43952</v>
      </c>
      <c r="R150" s="47">
        <v>44075</v>
      </c>
      <c r="S150" s="44" t="s">
        <v>518</v>
      </c>
      <c r="T150" s="9" t="s">
        <v>519</v>
      </c>
      <c r="U150" s="9" t="s">
        <v>518</v>
      </c>
      <c r="V150" s="9" t="s">
        <v>518</v>
      </c>
      <c r="W150" s="9" t="s">
        <v>518</v>
      </c>
      <c r="X150" s="34">
        <v>3</v>
      </c>
      <c r="Y150" s="3" t="s">
        <v>519</v>
      </c>
      <c r="Z150" s="3" t="s">
        <v>518</v>
      </c>
      <c r="AA150" s="3" t="s">
        <v>523</v>
      </c>
      <c r="AB150" s="3" t="s">
        <v>861</v>
      </c>
      <c r="AC150" s="3" t="str">
        <f t="shared" si="8"/>
        <v>Y</v>
      </c>
      <c r="AD150" s="3" t="s">
        <v>519</v>
      </c>
      <c r="AE150" s="3" t="s">
        <v>519</v>
      </c>
      <c r="AF150" s="3" t="s">
        <v>519</v>
      </c>
      <c r="AG150" s="3" t="s">
        <v>518</v>
      </c>
      <c r="AH150" s="3" t="s">
        <v>519</v>
      </c>
      <c r="AI150" s="14" t="s">
        <v>862</v>
      </c>
      <c r="AJ150" s="8"/>
      <c r="AK15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5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5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5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5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5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50" s="9">
        <v>0</v>
      </c>
      <c r="AR150" s="9">
        <f t="shared" si="9"/>
        <v>5</v>
      </c>
    </row>
    <row r="151" spans="1:44" s="6" customFormat="1" ht="60" customHeight="1">
      <c r="A151" s="9">
        <v>88</v>
      </c>
      <c r="B151" s="3" t="s">
        <v>863</v>
      </c>
      <c r="C151" s="3" t="s">
        <v>864</v>
      </c>
      <c r="D151" s="3" t="s">
        <v>469</v>
      </c>
      <c r="E151" s="3" t="s">
        <v>750</v>
      </c>
      <c r="F151" s="3" t="s">
        <v>150</v>
      </c>
      <c r="G151" s="3">
        <v>2023</v>
      </c>
      <c r="H151" s="9">
        <v>1</v>
      </c>
      <c r="I151" s="3" t="s">
        <v>865</v>
      </c>
      <c r="J151" s="3" t="s">
        <v>866</v>
      </c>
      <c r="K151" s="3" t="s">
        <v>867</v>
      </c>
      <c r="L151" s="9" t="s">
        <v>532</v>
      </c>
      <c r="M151" s="9" t="s">
        <v>518</v>
      </c>
      <c r="N151" s="9" t="s">
        <v>518</v>
      </c>
      <c r="O151" s="9" t="s">
        <v>868</v>
      </c>
      <c r="P151" s="3" t="s">
        <v>543</v>
      </c>
      <c r="Q151" s="47">
        <v>44228</v>
      </c>
      <c r="R151" s="47">
        <v>44228</v>
      </c>
      <c r="S151" s="44" t="s">
        <v>518</v>
      </c>
      <c r="T151" s="9" t="s">
        <v>518</v>
      </c>
      <c r="U151" s="9" t="s">
        <v>519</v>
      </c>
      <c r="V151" s="9" t="s">
        <v>519</v>
      </c>
      <c r="W151" s="9" t="s">
        <v>519</v>
      </c>
      <c r="X151" s="34">
        <v>1</v>
      </c>
      <c r="Y151" s="3" t="s">
        <v>518</v>
      </c>
      <c r="Z151" s="3" t="s">
        <v>518</v>
      </c>
      <c r="AA151" s="3" t="s">
        <v>523</v>
      </c>
      <c r="AB151" s="3" t="s">
        <v>869</v>
      </c>
      <c r="AC151" s="3" t="str">
        <f t="shared" si="8"/>
        <v>N</v>
      </c>
      <c r="AD151" s="3" t="s">
        <v>519</v>
      </c>
      <c r="AE151" s="3" t="s">
        <v>518</v>
      </c>
      <c r="AF151" s="3" t="s">
        <v>519</v>
      </c>
      <c r="AG151" s="3" t="s">
        <v>518</v>
      </c>
      <c r="AH151" s="3" t="s">
        <v>518</v>
      </c>
      <c r="AI151" s="14" t="s">
        <v>870</v>
      </c>
      <c r="AJ151" s="8"/>
      <c r="AK15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5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5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5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51" s="9">
        <v>0</v>
      </c>
      <c r="AP15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51" s="9">
        <v>0</v>
      </c>
      <c r="AR151" s="9">
        <f t="shared" si="9"/>
        <v>2</v>
      </c>
    </row>
    <row r="152" spans="1:44" s="6" customFormat="1" ht="60" customHeight="1">
      <c r="A152" s="9">
        <v>89</v>
      </c>
      <c r="B152" s="3" t="s">
        <v>871</v>
      </c>
      <c r="C152" s="3" t="s">
        <v>872</v>
      </c>
      <c r="D152" s="3" t="s">
        <v>469</v>
      </c>
      <c r="E152" s="3" t="s">
        <v>539</v>
      </c>
      <c r="F152" s="3" t="s">
        <v>150</v>
      </c>
      <c r="G152" s="3">
        <v>2022</v>
      </c>
      <c r="H152" s="9">
        <v>78</v>
      </c>
      <c r="I152" s="3" t="s">
        <v>873</v>
      </c>
      <c r="J152" s="3" t="s">
        <v>564</v>
      </c>
      <c r="K152" s="3" t="s">
        <v>874</v>
      </c>
      <c r="L152" s="9" t="s">
        <v>532</v>
      </c>
      <c r="M152" s="9" t="s">
        <v>518</v>
      </c>
      <c r="N152" s="9" t="s">
        <v>519</v>
      </c>
      <c r="O152" s="9" t="s">
        <v>565</v>
      </c>
      <c r="P152" s="9">
        <v>1</v>
      </c>
      <c r="Q152" s="47" t="s">
        <v>779</v>
      </c>
      <c r="R152" s="47" t="s">
        <v>875</v>
      </c>
      <c r="S152" s="66" t="s">
        <v>518</v>
      </c>
      <c r="T152" s="9" t="s">
        <v>518</v>
      </c>
      <c r="U152" s="9" t="s">
        <v>518</v>
      </c>
      <c r="V152" s="9" t="s">
        <v>518</v>
      </c>
      <c r="W152" s="9" t="s">
        <v>518</v>
      </c>
      <c r="X152" s="67">
        <v>4</v>
      </c>
      <c r="Y152" s="3" t="s">
        <v>519</v>
      </c>
      <c r="Z152" s="3" t="s">
        <v>518</v>
      </c>
      <c r="AA152" s="3" t="s">
        <v>568</v>
      </c>
      <c r="AB152" s="3" t="s">
        <v>876</v>
      </c>
      <c r="AC152" s="3" t="str">
        <f t="shared" si="8"/>
        <v>Y</v>
      </c>
      <c r="AD152" s="3" t="s">
        <v>518</v>
      </c>
      <c r="AE152" s="3" t="s">
        <v>519</v>
      </c>
      <c r="AF152" s="3" t="s">
        <v>518</v>
      </c>
      <c r="AG152" s="3" t="s">
        <v>518</v>
      </c>
      <c r="AH152" s="3" t="s">
        <v>519</v>
      </c>
      <c r="AI152" s="115" t="s">
        <v>877</v>
      </c>
      <c r="AJ152" s="8"/>
      <c r="AK15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5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5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5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5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5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52" s="9">
        <v>0</v>
      </c>
      <c r="AR152" s="9">
        <f t="shared" si="9"/>
        <v>12</v>
      </c>
    </row>
    <row r="153" spans="1:44" s="12" customFormat="1" ht="60" customHeight="1">
      <c r="A153" s="9">
        <v>93</v>
      </c>
      <c r="B153" s="3" t="s">
        <v>878</v>
      </c>
      <c r="C153" s="3" t="s">
        <v>879</v>
      </c>
      <c r="D153" s="3" t="s">
        <v>469</v>
      </c>
      <c r="E153" s="3" t="s">
        <v>125</v>
      </c>
      <c r="F153" s="3" t="s">
        <v>126</v>
      </c>
      <c r="G153" s="3">
        <v>2016</v>
      </c>
      <c r="H153" s="9">
        <v>7</v>
      </c>
      <c r="I153" s="3" t="s">
        <v>137</v>
      </c>
      <c r="J153" s="3" t="s">
        <v>564</v>
      </c>
      <c r="K153" s="3" t="s">
        <v>557</v>
      </c>
      <c r="L153" s="9" t="s">
        <v>532</v>
      </c>
      <c r="M153" s="9" t="s">
        <v>518</v>
      </c>
      <c r="N153" s="9" t="s">
        <v>519</v>
      </c>
      <c r="O153" s="9" t="s">
        <v>520</v>
      </c>
      <c r="P153" s="9">
        <v>730</v>
      </c>
      <c r="Q153" s="83" t="s">
        <v>880</v>
      </c>
      <c r="R153" s="83" t="s">
        <v>881</v>
      </c>
      <c r="S153" s="66" t="s">
        <v>518</v>
      </c>
      <c r="T153" s="9" t="s">
        <v>520</v>
      </c>
      <c r="U153" s="9" t="s">
        <v>520</v>
      </c>
      <c r="V153" s="9" t="s">
        <v>520</v>
      </c>
      <c r="W153" s="9" t="s">
        <v>520</v>
      </c>
      <c r="X153" s="67" t="s">
        <v>543</v>
      </c>
      <c r="Y153" s="3" t="s">
        <v>518</v>
      </c>
      <c r="Z153" s="3" t="s">
        <v>518</v>
      </c>
      <c r="AA153" s="3" t="s">
        <v>523</v>
      </c>
      <c r="AB153" s="3" t="s">
        <v>786</v>
      </c>
      <c r="AC153" s="3" t="str">
        <f t="shared" si="8"/>
        <v>N</v>
      </c>
      <c r="AD153" s="3" t="s">
        <v>518</v>
      </c>
      <c r="AE153" s="3" t="s">
        <v>519</v>
      </c>
      <c r="AF153" s="3" t="s">
        <v>518</v>
      </c>
      <c r="AG153" s="3" t="s">
        <v>519</v>
      </c>
      <c r="AH153" s="3" t="s">
        <v>519</v>
      </c>
      <c r="AI153" s="14" t="s">
        <v>882</v>
      </c>
      <c r="AJ153" s="8"/>
      <c r="AK15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5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5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5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5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5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53" s="9">
        <v>0</v>
      </c>
      <c r="AR153" s="9">
        <f t="shared" si="9"/>
        <v>4</v>
      </c>
    </row>
    <row r="154" spans="1:44" s="6" customFormat="1" ht="60" customHeight="1">
      <c r="A154" s="9">
        <v>96</v>
      </c>
      <c r="B154" s="3" t="s">
        <v>883</v>
      </c>
      <c r="C154" s="3" t="s">
        <v>884</v>
      </c>
      <c r="D154" s="3" t="s">
        <v>519</v>
      </c>
      <c r="E154" s="3" t="s">
        <v>885</v>
      </c>
      <c r="F154" s="3" t="s">
        <v>150</v>
      </c>
      <c r="G154" s="3">
        <v>2021</v>
      </c>
      <c r="H154" s="9">
        <v>11</v>
      </c>
      <c r="I154" s="3" t="s">
        <v>137</v>
      </c>
      <c r="J154" s="3" t="s">
        <v>564</v>
      </c>
      <c r="K154" s="3" t="s">
        <v>886</v>
      </c>
      <c r="L154" s="9" t="s">
        <v>532</v>
      </c>
      <c r="M154" s="9" t="s">
        <v>518</v>
      </c>
      <c r="N154" s="9" t="s">
        <v>519</v>
      </c>
      <c r="O154" s="9" t="s">
        <v>565</v>
      </c>
      <c r="P154" s="9">
        <v>1</v>
      </c>
      <c r="Q154" s="47" t="s">
        <v>771</v>
      </c>
      <c r="R154" s="47" t="s">
        <v>887</v>
      </c>
      <c r="S154" s="44" t="s">
        <v>518</v>
      </c>
      <c r="T154" s="9" t="s">
        <v>518</v>
      </c>
      <c r="U154" s="9" t="s">
        <v>518</v>
      </c>
      <c r="V154" s="9" t="s">
        <v>518</v>
      </c>
      <c r="W154" s="9" t="s">
        <v>518</v>
      </c>
      <c r="X154" s="34">
        <v>4</v>
      </c>
      <c r="Y154" s="3" t="s">
        <v>518</v>
      </c>
      <c r="Z154" s="3" t="s">
        <v>518</v>
      </c>
      <c r="AA154" s="3" t="s">
        <v>568</v>
      </c>
      <c r="AB154" s="3" t="s">
        <v>888</v>
      </c>
      <c r="AC154" s="3" t="str">
        <f t="shared" si="8"/>
        <v>Y</v>
      </c>
      <c r="AD154" s="3" t="s">
        <v>518</v>
      </c>
      <c r="AE154" s="3" t="s">
        <v>519</v>
      </c>
      <c r="AF154" s="3" t="s">
        <v>518</v>
      </c>
      <c r="AG154" s="3" t="s">
        <v>518</v>
      </c>
      <c r="AH154" s="3" t="s">
        <v>518</v>
      </c>
      <c r="AI154" s="19" t="s">
        <v>889</v>
      </c>
      <c r="AJ154" s="8"/>
      <c r="AK15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5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2</v>
      </c>
      <c r="AM15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5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5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5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54" s="9">
        <v>0</v>
      </c>
      <c r="AR154" s="9">
        <f t="shared" si="9"/>
        <v>13</v>
      </c>
    </row>
    <row r="155" spans="1:44" s="12" customFormat="1" ht="60" customHeight="1">
      <c r="A155" s="9">
        <v>98</v>
      </c>
      <c r="B155" s="3" t="s">
        <v>890</v>
      </c>
      <c r="C155" s="3" t="s">
        <v>891</v>
      </c>
      <c r="D155" s="3" t="s">
        <v>469</v>
      </c>
      <c r="E155" s="3" t="s">
        <v>125</v>
      </c>
      <c r="F155" s="3" t="s">
        <v>126</v>
      </c>
      <c r="G155" s="3">
        <v>2022</v>
      </c>
      <c r="H155" s="9">
        <v>1</v>
      </c>
      <c r="I155" s="3" t="s">
        <v>865</v>
      </c>
      <c r="J155" s="3" t="s">
        <v>892</v>
      </c>
      <c r="K155" s="3" t="s">
        <v>694</v>
      </c>
      <c r="L155" s="9" t="s">
        <v>532</v>
      </c>
      <c r="M155" s="9" t="s">
        <v>518</v>
      </c>
      <c r="N155" s="9" t="s">
        <v>519</v>
      </c>
      <c r="O155" s="9" t="s">
        <v>520</v>
      </c>
      <c r="P155" s="9">
        <v>0</v>
      </c>
      <c r="Q155" s="47" t="s">
        <v>792</v>
      </c>
      <c r="R155" s="47">
        <v>44166</v>
      </c>
      <c r="S155" s="44" t="s">
        <v>518</v>
      </c>
      <c r="T155" s="9" t="s">
        <v>518</v>
      </c>
      <c r="U155" s="9" t="s">
        <v>519</v>
      </c>
      <c r="V155" s="9" t="s">
        <v>519</v>
      </c>
      <c r="W155" s="9" t="s">
        <v>519</v>
      </c>
      <c r="X155" s="34">
        <v>1</v>
      </c>
      <c r="Y155" s="3" t="s">
        <v>519</v>
      </c>
      <c r="Z155" s="3" t="s">
        <v>518</v>
      </c>
      <c r="AA155" s="3" t="s">
        <v>523</v>
      </c>
      <c r="AB155" s="3" t="s">
        <v>893</v>
      </c>
      <c r="AC155" s="3" t="str">
        <f t="shared" si="8"/>
        <v>Y</v>
      </c>
      <c r="AD155" s="3" t="s">
        <v>518</v>
      </c>
      <c r="AE155" s="3" t="s">
        <v>518</v>
      </c>
      <c r="AF155" s="3" t="s">
        <v>518</v>
      </c>
      <c r="AG155" s="3" t="s">
        <v>518</v>
      </c>
      <c r="AH155" s="3" t="s">
        <v>519</v>
      </c>
      <c r="AI155" s="14" t="s">
        <v>894</v>
      </c>
      <c r="AJ155" s="8"/>
      <c r="AK15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5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5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5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5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5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55" s="9">
        <v>0</v>
      </c>
      <c r="AR155" s="9">
        <f t="shared" si="9"/>
        <v>7</v>
      </c>
    </row>
    <row r="156" spans="1:44" s="12" customFormat="1" ht="60" customHeight="1">
      <c r="A156" s="9">
        <v>101</v>
      </c>
      <c r="B156" s="3" t="s">
        <v>314</v>
      </c>
      <c r="C156" s="3" t="s">
        <v>172</v>
      </c>
      <c r="D156" s="3" t="s">
        <v>469</v>
      </c>
      <c r="E156" s="3" t="s">
        <v>185</v>
      </c>
      <c r="F156" s="3" t="s">
        <v>150</v>
      </c>
      <c r="G156" s="3">
        <v>2021</v>
      </c>
      <c r="H156" s="9">
        <v>45</v>
      </c>
      <c r="I156" s="3" t="s">
        <v>137</v>
      </c>
      <c r="J156" s="3" t="s">
        <v>564</v>
      </c>
      <c r="K156" s="3" t="s">
        <v>694</v>
      </c>
      <c r="L156" s="9" t="s">
        <v>517</v>
      </c>
      <c r="M156" s="9" t="s">
        <v>518</v>
      </c>
      <c r="N156" s="9" t="s">
        <v>519</v>
      </c>
      <c r="O156" s="9" t="s">
        <v>520</v>
      </c>
      <c r="P156" s="9">
        <v>12</v>
      </c>
      <c r="Q156" s="47" t="s">
        <v>576</v>
      </c>
      <c r="R156" s="47" t="s">
        <v>559</v>
      </c>
      <c r="S156" s="66" t="s">
        <v>518</v>
      </c>
      <c r="T156" s="9" t="s">
        <v>519</v>
      </c>
      <c r="U156" s="9" t="s">
        <v>518</v>
      </c>
      <c r="V156" s="9" t="s">
        <v>518</v>
      </c>
      <c r="W156" s="9" t="s">
        <v>518</v>
      </c>
      <c r="X156" s="67">
        <v>3</v>
      </c>
      <c r="Y156" s="3" t="s">
        <v>518</v>
      </c>
      <c r="Z156" s="3" t="s">
        <v>518</v>
      </c>
      <c r="AA156" s="3" t="s">
        <v>523</v>
      </c>
      <c r="AB156" s="3" t="s">
        <v>893</v>
      </c>
      <c r="AC156" s="3" t="str">
        <f t="shared" si="8"/>
        <v>Y</v>
      </c>
      <c r="AD156" s="3" t="s">
        <v>519</v>
      </c>
      <c r="AE156" s="3" t="s">
        <v>518</v>
      </c>
      <c r="AF156" s="3" t="s">
        <v>518</v>
      </c>
      <c r="AG156" s="3" t="s">
        <v>518</v>
      </c>
      <c r="AH156" s="3" t="s">
        <v>519</v>
      </c>
      <c r="AI156" s="14" t="s">
        <v>895</v>
      </c>
      <c r="AJ156" s="8"/>
      <c r="AK15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5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2</v>
      </c>
      <c r="AM15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5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5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5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56" s="9">
        <v>0</v>
      </c>
      <c r="AR156" s="9">
        <f t="shared" si="9"/>
        <v>11</v>
      </c>
    </row>
    <row r="157" spans="1:44" s="6" customFormat="1" ht="60" customHeight="1">
      <c r="A157" s="9">
        <v>102</v>
      </c>
      <c r="B157" s="3" t="s">
        <v>896</v>
      </c>
      <c r="C157" s="3" t="s">
        <v>172</v>
      </c>
      <c r="D157" s="3" t="s">
        <v>469</v>
      </c>
      <c r="E157" s="3" t="s">
        <v>621</v>
      </c>
      <c r="F157" s="3" t="s">
        <v>126</v>
      </c>
      <c r="G157" s="3">
        <v>2023</v>
      </c>
      <c r="H157" s="9" t="s">
        <v>897</v>
      </c>
      <c r="I157" s="3" t="s">
        <v>137</v>
      </c>
      <c r="J157" s="3" t="s">
        <v>564</v>
      </c>
      <c r="K157" s="3" t="s">
        <v>694</v>
      </c>
      <c r="L157" s="9" t="s">
        <v>517</v>
      </c>
      <c r="M157" s="9" t="s">
        <v>518</v>
      </c>
      <c r="N157" s="9" t="s">
        <v>519</v>
      </c>
      <c r="O157" s="9" t="s">
        <v>520</v>
      </c>
      <c r="P157" s="9">
        <v>3</v>
      </c>
      <c r="Q157" s="47" t="s">
        <v>898</v>
      </c>
      <c r="R157" s="47" t="s">
        <v>899</v>
      </c>
      <c r="S157" s="44" t="s">
        <v>518</v>
      </c>
      <c r="T157" s="9" t="s">
        <v>518</v>
      </c>
      <c r="U157" s="9" t="s">
        <v>518</v>
      </c>
      <c r="V157" s="9" t="s">
        <v>519</v>
      </c>
      <c r="W157" s="9" t="s">
        <v>518</v>
      </c>
      <c r="X157" s="34">
        <v>3</v>
      </c>
      <c r="Y157" s="3" t="s">
        <v>519</v>
      </c>
      <c r="Z157" s="3" t="s">
        <v>518</v>
      </c>
      <c r="AA157" s="3" t="s">
        <v>523</v>
      </c>
      <c r="AB157" s="3" t="s">
        <v>900</v>
      </c>
      <c r="AC157" s="3" t="str">
        <f t="shared" si="8"/>
        <v>Y</v>
      </c>
      <c r="AD157" s="3" t="s">
        <v>518</v>
      </c>
      <c r="AE157" s="3" t="s">
        <v>518</v>
      </c>
      <c r="AF157" s="3" t="s">
        <v>518</v>
      </c>
      <c r="AG157" s="3" t="s">
        <v>519</v>
      </c>
      <c r="AH157" s="3" t="s">
        <v>519</v>
      </c>
      <c r="AI157" s="14" t="s">
        <v>901</v>
      </c>
      <c r="AJ157" s="8"/>
      <c r="AK15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5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5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5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5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5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57" s="9">
        <v>0</v>
      </c>
      <c r="AR157" s="9">
        <f t="shared" si="9"/>
        <v>11</v>
      </c>
    </row>
    <row r="158" spans="1:44" s="6" customFormat="1" ht="60" customHeight="1">
      <c r="A158" s="9">
        <v>103</v>
      </c>
      <c r="B158" s="3" t="s">
        <v>902</v>
      </c>
      <c r="C158" s="3" t="s">
        <v>903</v>
      </c>
      <c r="D158" s="3" t="s">
        <v>469</v>
      </c>
      <c r="E158" s="3" t="s">
        <v>315</v>
      </c>
      <c r="F158" s="3" t="s">
        <v>150</v>
      </c>
      <c r="G158" s="3">
        <v>2022</v>
      </c>
      <c r="H158" s="9">
        <v>1</v>
      </c>
      <c r="I158" s="3" t="s">
        <v>514</v>
      </c>
      <c r="J158" s="3" t="s">
        <v>904</v>
      </c>
      <c r="K158" s="3" t="s">
        <v>694</v>
      </c>
      <c r="L158" s="9" t="s">
        <v>905</v>
      </c>
      <c r="M158" s="9" t="s">
        <v>518</v>
      </c>
      <c r="N158" s="64" t="s">
        <v>519</v>
      </c>
      <c r="O158" s="9" t="s">
        <v>520</v>
      </c>
      <c r="P158" s="3" t="s">
        <v>543</v>
      </c>
      <c r="Q158" s="47">
        <v>43617</v>
      </c>
      <c r="R158" s="47" t="s">
        <v>906</v>
      </c>
      <c r="S158" s="66" t="s">
        <v>518</v>
      </c>
      <c r="T158" s="9" t="s">
        <v>518</v>
      </c>
      <c r="U158" s="9" t="s">
        <v>518</v>
      </c>
      <c r="V158" s="9" t="s">
        <v>518</v>
      </c>
      <c r="W158" s="9" t="s">
        <v>518</v>
      </c>
      <c r="X158" s="67">
        <v>4</v>
      </c>
      <c r="Y158" s="3" t="s">
        <v>518</v>
      </c>
      <c r="Z158" s="3" t="s">
        <v>518</v>
      </c>
      <c r="AA158" s="3" t="s">
        <v>523</v>
      </c>
      <c r="AB158" s="3" t="s">
        <v>907</v>
      </c>
      <c r="AC158" s="3" t="str">
        <f t="shared" si="8"/>
        <v>Y</v>
      </c>
      <c r="AD158" s="3" t="s">
        <v>519</v>
      </c>
      <c r="AE158" s="3" t="s">
        <v>519</v>
      </c>
      <c r="AF158" s="3" t="s">
        <v>518</v>
      </c>
      <c r="AG158" s="3" t="s">
        <v>518</v>
      </c>
      <c r="AH158" s="3" t="s">
        <v>518</v>
      </c>
      <c r="AI158" s="14" t="s">
        <v>908</v>
      </c>
      <c r="AJ158" s="3"/>
      <c r="AK15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5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5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5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5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5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58" s="9">
        <v>0</v>
      </c>
      <c r="AR158" s="9">
        <f t="shared" si="9"/>
        <v>10</v>
      </c>
    </row>
    <row r="159" spans="1:44" s="12" customFormat="1" ht="60" customHeight="1">
      <c r="A159" s="9">
        <v>104</v>
      </c>
      <c r="B159" s="3" t="s">
        <v>909</v>
      </c>
      <c r="C159" s="3" t="s">
        <v>910</v>
      </c>
      <c r="D159" s="3" t="s">
        <v>469</v>
      </c>
      <c r="E159" s="3" t="s">
        <v>911</v>
      </c>
      <c r="F159" s="3" t="s">
        <v>195</v>
      </c>
      <c r="G159" s="3">
        <v>2022</v>
      </c>
      <c r="H159" s="9">
        <v>1</v>
      </c>
      <c r="I159" s="3" t="s">
        <v>514</v>
      </c>
      <c r="J159" s="3" t="s">
        <v>912</v>
      </c>
      <c r="K159" s="3" t="s">
        <v>694</v>
      </c>
      <c r="L159" s="9" t="s">
        <v>517</v>
      </c>
      <c r="M159" s="9" t="s">
        <v>518</v>
      </c>
      <c r="N159" s="9" t="s">
        <v>519</v>
      </c>
      <c r="O159" s="9" t="s">
        <v>520</v>
      </c>
      <c r="P159" s="9">
        <v>9</v>
      </c>
      <c r="Q159" s="47">
        <v>44044</v>
      </c>
      <c r="R159" s="47" t="s">
        <v>913</v>
      </c>
      <c r="S159" s="44" t="s">
        <v>518</v>
      </c>
      <c r="T159" s="9" t="s">
        <v>519</v>
      </c>
      <c r="U159" s="9" t="s">
        <v>518</v>
      </c>
      <c r="V159" s="9" t="s">
        <v>518</v>
      </c>
      <c r="W159" s="9" t="s">
        <v>519</v>
      </c>
      <c r="X159" s="34">
        <v>2</v>
      </c>
      <c r="Y159" s="3" t="s">
        <v>518</v>
      </c>
      <c r="Z159" s="3" t="s">
        <v>518</v>
      </c>
      <c r="AA159" s="3" t="s">
        <v>523</v>
      </c>
      <c r="AB159" s="3" t="s">
        <v>914</v>
      </c>
      <c r="AC159" s="3" t="str">
        <f t="shared" si="8"/>
        <v>N</v>
      </c>
      <c r="AD159" s="3" t="s">
        <v>518</v>
      </c>
      <c r="AE159" s="3" t="s">
        <v>519</v>
      </c>
      <c r="AF159" s="3" t="s">
        <v>518</v>
      </c>
      <c r="AG159" s="3" t="s">
        <v>518</v>
      </c>
      <c r="AH159" s="3" t="s">
        <v>518</v>
      </c>
      <c r="AI159" s="14" t="s">
        <v>915</v>
      </c>
      <c r="AJ159" s="8"/>
      <c r="AK15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5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5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5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5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5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59" s="9">
        <v>0</v>
      </c>
      <c r="AR159" s="9">
        <f t="shared" si="9"/>
        <v>6</v>
      </c>
    </row>
    <row r="160" spans="1:44" s="12" customFormat="1" ht="60" customHeight="1">
      <c r="A160" s="9">
        <v>109</v>
      </c>
      <c r="B160" s="3" t="s">
        <v>916</v>
      </c>
      <c r="C160" s="3" t="s">
        <v>408</v>
      </c>
      <c r="D160" s="3" t="s">
        <v>469</v>
      </c>
      <c r="E160" s="3" t="s">
        <v>794</v>
      </c>
      <c r="F160" s="3" t="s">
        <v>195</v>
      </c>
      <c r="G160" s="3">
        <v>2022</v>
      </c>
      <c r="H160" s="9">
        <v>1</v>
      </c>
      <c r="I160" s="3" t="s">
        <v>137</v>
      </c>
      <c r="J160" s="3" t="s">
        <v>917</v>
      </c>
      <c r="K160" s="3" t="s">
        <v>918</v>
      </c>
      <c r="L160" s="9" t="s">
        <v>532</v>
      </c>
      <c r="M160" s="9" t="s">
        <v>518</v>
      </c>
      <c r="N160" s="9" t="s">
        <v>519</v>
      </c>
      <c r="O160" s="9" t="s">
        <v>520</v>
      </c>
      <c r="P160" s="9">
        <v>0</v>
      </c>
      <c r="Q160" s="47" t="s">
        <v>919</v>
      </c>
      <c r="R160" s="47" t="s">
        <v>633</v>
      </c>
      <c r="S160" s="66" t="s">
        <v>518</v>
      </c>
      <c r="T160" s="9" t="s">
        <v>519</v>
      </c>
      <c r="U160" s="9" t="s">
        <v>519</v>
      </c>
      <c r="V160" s="9" t="s">
        <v>518</v>
      </c>
      <c r="W160" s="9" t="s">
        <v>518</v>
      </c>
      <c r="X160" s="67">
        <v>2</v>
      </c>
      <c r="Y160" s="3" t="s">
        <v>519</v>
      </c>
      <c r="Z160" s="3" t="s">
        <v>518</v>
      </c>
      <c r="AA160" s="3" t="s">
        <v>523</v>
      </c>
      <c r="AB160" s="26" t="s">
        <v>920</v>
      </c>
      <c r="AC160" s="3" t="str">
        <f t="shared" si="8"/>
        <v>Y</v>
      </c>
      <c r="AD160" s="26" t="s">
        <v>519</v>
      </c>
      <c r="AE160" s="26" t="s">
        <v>518</v>
      </c>
      <c r="AF160" s="3" t="s">
        <v>518</v>
      </c>
      <c r="AG160" s="9" t="s">
        <v>518</v>
      </c>
      <c r="AH160" s="9" t="s">
        <v>518</v>
      </c>
      <c r="AI160" s="30" t="s">
        <v>921</v>
      </c>
      <c r="AJ160" s="8"/>
      <c r="AK16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6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6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6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6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6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60" s="9">
        <v>0</v>
      </c>
      <c r="AR160" s="9">
        <f t="shared" si="9"/>
        <v>8</v>
      </c>
    </row>
    <row r="161" spans="1:44" s="12" customFormat="1" ht="60" customHeight="1">
      <c r="A161" s="9">
        <v>112</v>
      </c>
      <c r="B161" s="3" t="s">
        <v>922</v>
      </c>
      <c r="C161" s="3" t="s">
        <v>923</v>
      </c>
      <c r="D161" s="3" t="s">
        <v>469</v>
      </c>
      <c r="E161" s="3" t="s">
        <v>125</v>
      </c>
      <c r="F161" s="3" t="s">
        <v>126</v>
      </c>
      <c r="G161" s="3">
        <v>2023</v>
      </c>
      <c r="H161" s="9">
        <v>3</v>
      </c>
      <c r="I161" s="3" t="s">
        <v>873</v>
      </c>
      <c r="J161" s="3" t="s">
        <v>924</v>
      </c>
      <c r="K161" s="3" t="s">
        <v>623</v>
      </c>
      <c r="L161" s="9" t="s">
        <v>532</v>
      </c>
      <c r="M161" s="9" t="s">
        <v>518</v>
      </c>
      <c r="N161" s="9" t="s">
        <v>519</v>
      </c>
      <c r="O161" s="9" t="s">
        <v>520</v>
      </c>
      <c r="P161" s="9">
        <v>21</v>
      </c>
      <c r="Q161" s="47" t="s">
        <v>925</v>
      </c>
      <c r="R161" s="47" t="s">
        <v>926</v>
      </c>
      <c r="S161" s="44" t="s">
        <v>518</v>
      </c>
      <c r="T161" s="9" t="s">
        <v>518</v>
      </c>
      <c r="U161" s="9" t="s">
        <v>518</v>
      </c>
      <c r="V161" s="9" t="s">
        <v>518</v>
      </c>
      <c r="W161" s="9" t="s">
        <v>518</v>
      </c>
      <c r="X161" s="34">
        <v>4</v>
      </c>
      <c r="Y161" s="3" t="s">
        <v>519</v>
      </c>
      <c r="Z161" s="3" t="s">
        <v>518</v>
      </c>
      <c r="AA161" s="3" t="s">
        <v>568</v>
      </c>
      <c r="AB161" s="3" t="s">
        <v>786</v>
      </c>
      <c r="AC161" s="3" t="str">
        <f t="shared" si="8"/>
        <v>N</v>
      </c>
      <c r="AD161" s="3" t="s">
        <v>518</v>
      </c>
      <c r="AE161" s="3" t="s">
        <v>519</v>
      </c>
      <c r="AF161" s="3" t="s">
        <v>519</v>
      </c>
      <c r="AG161" s="3" t="s">
        <v>518</v>
      </c>
      <c r="AH161" s="3" t="s">
        <v>518</v>
      </c>
      <c r="AI161" s="14" t="s">
        <v>927</v>
      </c>
      <c r="AJ161" s="8"/>
      <c r="AK16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6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6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6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61" s="9">
        <v>0</v>
      </c>
      <c r="AP16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61" s="9">
        <v>0</v>
      </c>
      <c r="AR161" s="9">
        <f t="shared" si="9"/>
        <v>5</v>
      </c>
    </row>
    <row r="162" spans="1:44" s="12" customFormat="1" ht="60" customHeight="1">
      <c r="A162" s="9">
        <v>113</v>
      </c>
      <c r="B162" s="3" t="s">
        <v>928</v>
      </c>
      <c r="C162" s="3" t="s">
        <v>929</v>
      </c>
      <c r="D162" s="3" t="s">
        <v>661</v>
      </c>
      <c r="E162" s="3" t="s">
        <v>125</v>
      </c>
      <c r="F162" s="3" t="s">
        <v>126</v>
      </c>
      <c r="G162" s="3">
        <v>2023</v>
      </c>
      <c r="H162" s="9">
        <v>1</v>
      </c>
      <c r="I162" s="3" t="s">
        <v>930</v>
      </c>
      <c r="J162" s="3" t="s">
        <v>931</v>
      </c>
      <c r="K162" s="3" t="s">
        <v>694</v>
      </c>
      <c r="L162" s="9" t="s">
        <v>532</v>
      </c>
      <c r="M162" s="9" t="s">
        <v>518</v>
      </c>
      <c r="N162" s="9" t="s">
        <v>518</v>
      </c>
      <c r="O162" s="9" t="s">
        <v>520</v>
      </c>
      <c r="P162" s="3" t="s">
        <v>543</v>
      </c>
      <c r="Q162" s="47" t="s">
        <v>521</v>
      </c>
      <c r="R162" s="47" t="s">
        <v>521</v>
      </c>
      <c r="S162" s="66" t="s">
        <v>518</v>
      </c>
      <c r="T162" s="9" t="s">
        <v>519</v>
      </c>
      <c r="U162" s="9" t="s">
        <v>519</v>
      </c>
      <c r="V162" s="9" t="s">
        <v>518</v>
      </c>
      <c r="W162" s="9" t="s">
        <v>519</v>
      </c>
      <c r="X162" s="67">
        <v>1</v>
      </c>
      <c r="Y162" s="3" t="s">
        <v>519</v>
      </c>
      <c r="Z162" s="3" t="s">
        <v>519</v>
      </c>
      <c r="AA162" s="3" t="s">
        <v>523</v>
      </c>
      <c r="AB162" s="3" t="s">
        <v>932</v>
      </c>
      <c r="AC162" s="3" t="str">
        <f t="shared" si="8"/>
        <v>Y</v>
      </c>
      <c r="AD162" s="3" t="s">
        <v>518</v>
      </c>
      <c r="AE162" s="3" t="s">
        <v>519</v>
      </c>
      <c r="AF162" s="3" t="s">
        <v>518</v>
      </c>
      <c r="AG162" s="3" t="s">
        <v>518</v>
      </c>
      <c r="AH162" s="3" t="s">
        <v>519</v>
      </c>
      <c r="AI162" s="14" t="s">
        <v>933</v>
      </c>
      <c r="AJ162" s="8"/>
      <c r="AK16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6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6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6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6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6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62" s="9">
        <v>0</v>
      </c>
      <c r="AR162" s="9">
        <f t="shared" si="9"/>
        <v>6</v>
      </c>
    </row>
    <row r="163" spans="1:44" s="6" customFormat="1" ht="60" customHeight="1">
      <c r="A163" s="9">
        <v>116</v>
      </c>
      <c r="B163" s="3" t="s">
        <v>934</v>
      </c>
      <c r="C163" s="3" t="s">
        <v>935</v>
      </c>
      <c r="D163" s="3" t="s">
        <v>661</v>
      </c>
      <c r="E163" s="3" t="s">
        <v>404</v>
      </c>
      <c r="F163" s="3" t="s">
        <v>200</v>
      </c>
      <c r="G163" s="3">
        <v>2023</v>
      </c>
      <c r="H163" s="9">
        <v>1</v>
      </c>
      <c r="I163" s="3" t="s">
        <v>137</v>
      </c>
      <c r="J163" s="3" t="s">
        <v>936</v>
      </c>
      <c r="K163" s="3" t="s">
        <v>937</v>
      </c>
      <c r="L163" s="9" t="s">
        <v>517</v>
      </c>
      <c r="M163" s="9" t="s">
        <v>518</v>
      </c>
      <c r="N163" s="64" t="s">
        <v>519</v>
      </c>
      <c r="O163" s="9" t="s">
        <v>520</v>
      </c>
      <c r="P163" s="9">
        <v>5</v>
      </c>
      <c r="Q163" s="47" t="s">
        <v>938</v>
      </c>
      <c r="R163" s="47" t="s">
        <v>522</v>
      </c>
      <c r="S163" s="44" t="s">
        <v>518</v>
      </c>
      <c r="T163" s="9" t="s">
        <v>519</v>
      </c>
      <c r="U163" s="9" t="s">
        <v>518</v>
      </c>
      <c r="V163" s="9" t="s">
        <v>518</v>
      </c>
      <c r="W163" s="9" t="s">
        <v>518</v>
      </c>
      <c r="X163" s="34">
        <v>3</v>
      </c>
      <c r="Y163" s="3" t="s">
        <v>518</v>
      </c>
      <c r="Z163" s="3" t="s">
        <v>518</v>
      </c>
      <c r="AA163" s="3" t="s">
        <v>523</v>
      </c>
      <c r="AB163" s="3" t="s">
        <v>939</v>
      </c>
      <c r="AC163" s="3" t="str">
        <f t="shared" si="8"/>
        <v>N</v>
      </c>
      <c r="AD163" s="3" t="s">
        <v>519</v>
      </c>
      <c r="AE163" s="3" t="s">
        <v>519</v>
      </c>
      <c r="AF163" s="3" t="s">
        <v>518</v>
      </c>
      <c r="AG163" s="3" t="s">
        <v>518</v>
      </c>
      <c r="AH163" s="3" t="s">
        <v>518</v>
      </c>
      <c r="AI163" s="14" t="s">
        <v>940</v>
      </c>
      <c r="AJ163" s="8"/>
      <c r="AK16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6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6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6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6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6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63" s="9">
        <v>0</v>
      </c>
      <c r="AR163" s="9">
        <f t="shared" si="9"/>
        <v>6</v>
      </c>
    </row>
    <row r="164" spans="1:44" s="12" customFormat="1" ht="60" customHeight="1">
      <c r="A164" s="9">
        <v>117</v>
      </c>
      <c r="B164" s="3" t="s">
        <v>941</v>
      </c>
      <c r="C164" s="3" t="s">
        <v>942</v>
      </c>
      <c r="D164" s="3" t="s">
        <v>469</v>
      </c>
      <c r="E164" s="3" t="s">
        <v>125</v>
      </c>
      <c r="F164" s="3" t="s">
        <v>126</v>
      </c>
      <c r="G164" s="3">
        <v>2021</v>
      </c>
      <c r="H164" s="9">
        <v>13</v>
      </c>
      <c r="I164" s="3" t="s">
        <v>514</v>
      </c>
      <c r="J164" s="3" t="s">
        <v>564</v>
      </c>
      <c r="K164" s="3" t="s">
        <v>656</v>
      </c>
      <c r="L164" s="9" t="s">
        <v>517</v>
      </c>
      <c r="M164" s="9" t="s">
        <v>518</v>
      </c>
      <c r="N164" s="9" t="s">
        <v>518</v>
      </c>
      <c r="O164" s="24" t="s">
        <v>943</v>
      </c>
      <c r="P164" s="9">
        <v>2</v>
      </c>
      <c r="Q164" s="47" t="s">
        <v>567</v>
      </c>
      <c r="R164" s="47" t="s">
        <v>711</v>
      </c>
      <c r="S164" s="66" t="s">
        <v>518</v>
      </c>
      <c r="T164" s="9" t="s">
        <v>520</v>
      </c>
      <c r="U164" s="9" t="s">
        <v>520</v>
      </c>
      <c r="V164" s="9" t="s">
        <v>520</v>
      </c>
      <c r="W164" s="9" t="s">
        <v>520</v>
      </c>
      <c r="X164" s="67" t="s">
        <v>543</v>
      </c>
      <c r="Y164" s="3" t="s">
        <v>518</v>
      </c>
      <c r="Z164" s="3" t="s">
        <v>519</v>
      </c>
      <c r="AA164" s="3" t="s">
        <v>568</v>
      </c>
      <c r="AB164" s="3" t="s">
        <v>733</v>
      </c>
      <c r="AC164" s="3" t="str">
        <f t="shared" si="8"/>
        <v>N</v>
      </c>
      <c r="AD164" s="3" t="s">
        <v>518</v>
      </c>
      <c r="AE164" s="3" t="s">
        <v>518</v>
      </c>
      <c r="AF164" s="3" t="s">
        <v>518</v>
      </c>
      <c r="AG164" s="3" t="s">
        <v>518</v>
      </c>
      <c r="AH164" s="3" t="s">
        <v>518</v>
      </c>
      <c r="AI164" s="14" t="s">
        <v>944</v>
      </c>
      <c r="AJ164" s="8"/>
      <c r="AK16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6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2</v>
      </c>
      <c r="AM16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6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6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6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64" s="9">
        <v>0</v>
      </c>
      <c r="AR164" s="9">
        <f t="shared" si="9"/>
        <v>7</v>
      </c>
    </row>
    <row r="165" spans="1:44" s="12" customFormat="1" ht="60" customHeight="1">
      <c r="A165" s="9">
        <v>121</v>
      </c>
      <c r="B165" s="3" t="s">
        <v>945</v>
      </c>
      <c r="C165" s="3" t="s">
        <v>946</v>
      </c>
      <c r="D165" s="3" t="s">
        <v>519</v>
      </c>
      <c r="E165" s="3" t="s">
        <v>125</v>
      </c>
      <c r="F165" s="3" t="s">
        <v>126</v>
      </c>
      <c r="G165" s="3">
        <v>2019</v>
      </c>
      <c r="H165" s="9">
        <v>1</v>
      </c>
      <c r="I165" s="3" t="s">
        <v>514</v>
      </c>
      <c r="J165" s="3" t="s">
        <v>947</v>
      </c>
      <c r="K165" s="3" t="s">
        <v>948</v>
      </c>
      <c r="L165" s="9" t="s">
        <v>532</v>
      </c>
      <c r="M165" s="9" t="s">
        <v>518</v>
      </c>
      <c r="N165" s="9" t="s">
        <v>519</v>
      </c>
      <c r="O165" s="9" t="s">
        <v>520</v>
      </c>
      <c r="P165" s="9">
        <v>0</v>
      </c>
      <c r="Q165" s="47" t="s">
        <v>615</v>
      </c>
      <c r="R165" s="47" t="s">
        <v>615</v>
      </c>
      <c r="S165" s="66" t="s">
        <v>518</v>
      </c>
      <c r="T165" s="9" t="s">
        <v>519</v>
      </c>
      <c r="U165" s="9" t="s">
        <v>519</v>
      </c>
      <c r="V165" s="9" t="s">
        <v>519</v>
      </c>
      <c r="W165" s="9" t="s">
        <v>518</v>
      </c>
      <c r="X165" s="67">
        <v>1</v>
      </c>
      <c r="Y165" s="3" t="s">
        <v>518</v>
      </c>
      <c r="Z165" s="3" t="s">
        <v>518</v>
      </c>
      <c r="AA165" s="3" t="s">
        <v>523</v>
      </c>
      <c r="AB165" s="3" t="s">
        <v>949</v>
      </c>
      <c r="AC165" s="3" t="str">
        <f t="shared" ref="AC165:AC196" si="10">IF(AB165="", "", IF(OR(ISNUMBER(SEARCH("MAE", AB165)), ISNUMBER(SEARCH("MAE_multi", AB165)), ISNUMBER(SEARCH("MAPE", AB165)), ISNUMBER(SEARCH("bias", AB165)), ISNUMBER(SEARCH("bias_multi", AB165))), "Y", "N"))</f>
        <v>Y</v>
      </c>
      <c r="AD165" s="3" t="s">
        <v>518</v>
      </c>
      <c r="AE165" s="3" t="s">
        <v>519</v>
      </c>
      <c r="AF165" s="3" t="s">
        <v>518</v>
      </c>
      <c r="AG165" s="3" t="s">
        <v>518</v>
      </c>
      <c r="AH165" s="3" t="s">
        <v>519</v>
      </c>
      <c r="AI165" s="14" t="s">
        <v>950</v>
      </c>
      <c r="AJ165" s="8"/>
      <c r="AK16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6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6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6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6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6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65" s="9">
        <v>0</v>
      </c>
      <c r="AR165" s="9">
        <f t="shared" ref="AR165:AR196" si="11">IF(OR(ISBLANK(AL165), AL165=""), "", SUM(AL165:AP165))</f>
        <v>7</v>
      </c>
    </row>
    <row r="166" spans="1:44" s="6" customFormat="1" ht="60" customHeight="1">
      <c r="A166" s="9">
        <v>123</v>
      </c>
      <c r="B166" s="3" t="s">
        <v>951</v>
      </c>
      <c r="C166" s="3" t="s">
        <v>952</v>
      </c>
      <c r="D166" s="3" t="s">
        <v>469</v>
      </c>
      <c r="E166" s="3" t="s">
        <v>953</v>
      </c>
      <c r="F166" s="3" t="s">
        <v>954</v>
      </c>
      <c r="G166" s="3">
        <v>2020</v>
      </c>
      <c r="H166" s="3">
        <v>1</v>
      </c>
      <c r="I166" s="3" t="s">
        <v>514</v>
      </c>
      <c r="J166" s="3" t="s">
        <v>955</v>
      </c>
      <c r="K166" s="3" t="s">
        <v>956</v>
      </c>
      <c r="L166" s="3" t="s">
        <v>543</v>
      </c>
      <c r="M166" s="9" t="s">
        <v>518</v>
      </c>
      <c r="N166" s="3" t="s">
        <v>519</v>
      </c>
      <c r="O166" s="3" t="s">
        <v>520</v>
      </c>
      <c r="P166" s="3" t="s">
        <v>543</v>
      </c>
      <c r="Q166" s="47" t="s">
        <v>957</v>
      </c>
      <c r="R166" s="47" t="s">
        <v>522</v>
      </c>
      <c r="S166" s="66" t="s">
        <v>518</v>
      </c>
      <c r="T166" s="9" t="s">
        <v>519</v>
      </c>
      <c r="U166" s="9" t="s">
        <v>518</v>
      </c>
      <c r="V166" s="9" t="s">
        <v>518</v>
      </c>
      <c r="W166" s="9" t="s">
        <v>518</v>
      </c>
      <c r="X166" s="67">
        <v>3</v>
      </c>
      <c r="Y166" s="3" t="s">
        <v>519</v>
      </c>
      <c r="Z166" s="3" t="s">
        <v>519</v>
      </c>
      <c r="AA166" s="3" t="s">
        <v>543</v>
      </c>
      <c r="AB166" s="3" t="s">
        <v>958</v>
      </c>
      <c r="AC166" s="3" t="str">
        <f t="shared" si="10"/>
        <v>Y</v>
      </c>
      <c r="AD166" s="3" t="s">
        <v>518</v>
      </c>
      <c r="AE166" s="3" t="s">
        <v>519</v>
      </c>
      <c r="AF166" s="3" t="s">
        <v>518</v>
      </c>
      <c r="AG166" s="3" t="s">
        <v>519</v>
      </c>
      <c r="AH166" s="3" t="s">
        <v>518</v>
      </c>
      <c r="AI166" s="14" t="s">
        <v>959</v>
      </c>
      <c r="AJ166" s="8"/>
      <c r="AK166" s="44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6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6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6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6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6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66" s="9">
        <v>0</v>
      </c>
      <c r="AR166" s="9">
        <f t="shared" si="11"/>
        <v>8</v>
      </c>
    </row>
    <row r="167" spans="1:44" s="6" customFormat="1" ht="60" customHeight="1">
      <c r="A167" s="9">
        <v>124</v>
      </c>
      <c r="B167" s="3" t="s">
        <v>960</v>
      </c>
      <c r="C167" s="3" t="s">
        <v>961</v>
      </c>
      <c r="D167" s="3" t="s">
        <v>469</v>
      </c>
      <c r="E167" s="3" t="s">
        <v>132</v>
      </c>
      <c r="F167" s="3" t="s">
        <v>126</v>
      </c>
      <c r="G167" s="3">
        <v>2021</v>
      </c>
      <c r="H167" s="9">
        <v>2</v>
      </c>
      <c r="I167" s="3" t="s">
        <v>514</v>
      </c>
      <c r="J167" s="3" t="s">
        <v>962</v>
      </c>
      <c r="K167" s="3" t="s">
        <v>963</v>
      </c>
      <c r="L167" s="9" t="s">
        <v>532</v>
      </c>
      <c r="M167" s="9" t="s">
        <v>518</v>
      </c>
      <c r="N167" s="9" t="s">
        <v>519</v>
      </c>
      <c r="O167" s="9" t="s">
        <v>520</v>
      </c>
      <c r="P167" s="9">
        <v>9</v>
      </c>
      <c r="Q167" s="47" t="s">
        <v>533</v>
      </c>
      <c r="R167" s="47" t="s">
        <v>964</v>
      </c>
      <c r="S167" s="44" t="s">
        <v>518</v>
      </c>
      <c r="T167" s="9" t="s">
        <v>519</v>
      </c>
      <c r="U167" s="9" t="s">
        <v>518</v>
      </c>
      <c r="V167" s="9" t="s">
        <v>519</v>
      </c>
      <c r="W167" s="9" t="s">
        <v>518</v>
      </c>
      <c r="X167" s="34">
        <v>2</v>
      </c>
      <c r="Y167" s="3" t="s">
        <v>519</v>
      </c>
      <c r="Z167" s="3" t="s">
        <v>518</v>
      </c>
      <c r="AA167" s="3" t="s">
        <v>523</v>
      </c>
      <c r="AB167" s="3" t="s">
        <v>965</v>
      </c>
      <c r="AC167" s="3" t="str">
        <f t="shared" si="10"/>
        <v>N</v>
      </c>
      <c r="AD167" s="3" t="s">
        <v>518</v>
      </c>
      <c r="AE167" s="3" t="s">
        <v>519</v>
      </c>
      <c r="AF167" s="3" t="s">
        <v>518</v>
      </c>
      <c r="AG167" s="3" t="s">
        <v>519</v>
      </c>
      <c r="AH167" s="3" t="s">
        <v>519</v>
      </c>
      <c r="AI167" s="14" t="s">
        <v>966</v>
      </c>
      <c r="AJ167" s="8"/>
      <c r="AK16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6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6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6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6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6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67" s="9">
        <v>0</v>
      </c>
      <c r="AR167" s="9">
        <f t="shared" si="11"/>
        <v>4</v>
      </c>
    </row>
    <row r="168" spans="1:44" s="6" customFormat="1" ht="60" customHeight="1">
      <c r="A168" s="9">
        <v>125</v>
      </c>
      <c r="B168" s="3" t="s">
        <v>967</v>
      </c>
      <c r="C168" s="3" t="s">
        <v>968</v>
      </c>
      <c r="D168" s="3" t="s">
        <v>469</v>
      </c>
      <c r="E168" s="3" t="s">
        <v>125</v>
      </c>
      <c r="F168" s="3" t="s">
        <v>126</v>
      </c>
      <c r="G168" s="3">
        <v>2022</v>
      </c>
      <c r="H168" s="9">
        <v>2</v>
      </c>
      <c r="I168" s="3" t="s">
        <v>969</v>
      </c>
      <c r="J168" s="3" t="s">
        <v>970</v>
      </c>
      <c r="K168" s="3" t="s">
        <v>821</v>
      </c>
      <c r="L168" s="9" t="s">
        <v>532</v>
      </c>
      <c r="M168" s="9" t="s">
        <v>518</v>
      </c>
      <c r="N168" s="9" t="s">
        <v>519</v>
      </c>
      <c r="O168" s="9" t="s">
        <v>520</v>
      </c>
      <c r="P168" s="3" t="s">
        <v>543</v>
      </c>
      <c r="Q168" s="47" t="s">
        <v>747</v>
      </c>
      <c r="R168" s="47" t="s">
        <v>633</v>
      </c>
      <c r="S168" s="44" t="s">
        <v>518</v>
      </c>
      <c r="T168" s="9" t="s">
        <v>518</v>
      </c>
      <c r="U168" s="9" t="s">
        <v>518</v>
      </c>
      <c r="V168" s="9" t="s">
        <v>518</v>
      </c>
      <c r="W168" s="9" t="s">
        <v>518</v>
      </c>
      <c r="X168" s="34">
        <v>4</v>
      </c>
      <c r="Y168" s="3" t="s">
        <v>519</v>
      </c>
      <c r="Z168" s="3" t="s">
        <v>518</v>
      </c>
      <c r="AA168" s="3" t="s">
        <v>568</v>
      </c>
      <c r="AB168" s="3" t="s">
        <v>733</v>
      </c>
      <c r="AC168" s="3" t="str">
        <f t="shared" si="10"/>
        <v>N</v>
      </c>
      <c r="AD168" s="3" t="s">
        <v>518</v>
      </c>
      <c r="AE168" s="3" t="s">
        <v>518</v>
      </c>
      <c r="AF168" s="3" t="s">
        <v>518</v>
      </c>
      <c r="AG168" s="3" t="s">
        <v>518</v>
      </c>
      <c r="AH168" s="3" t="s">
        <v>518</v>
      </c>
      <c r="AI168" s="14" t="s">
        <v>971</v>
      </c>
      <c r="AJ168" s="8"/>
      <c r="AK16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6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6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6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6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6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68" s="9">
        <v>0</v>
      </c>
      <c r="AR168" s="9">
        <f t="shared" si="11"/>
        <v>9</v>
      </c>
    </row>
    <row r="169" spans="1:44" s="6" customFormat="1" ht="60" customHeight="1">
      <c r="A169" s="9">
        <v>126</v>
      </c>
      <c r="B169" s="3" t="s">
        <v>369</v>
      </c>
      <c r="C169" s="3" t="s">
        <v>972</v>
      </c>
      <c r="D169" s="3" t="s">
        <v>519</v>
      </c>
      <c r="E169" s="3" t="s">
        <v>125</v>
      </c>
      <c r="F169" s="3" t="s">
        <v>126</v>
      </c>
      <c r="G169" s="3">
        <v>2022</v>
      </c>
      <c r="H169" s="9">
        <v>5</v>
      </c>
      <c r="I169" s="3" t="s">
        <v>873</v>
      </c>
      <c r="J169" s="3" t="s">
        <v>973</v>
      </c>
      <c r="K169" s="3" t="s">
        <v>974</v>
      </c>
      <c r="L169" s="9" t="s">
        <v>532</v>
      </c>
      <c r="M169" s="9" t="s">
        <v>518</v>
      </c>
      <c r="N169" s="9" t="s">
        <v>518</v>
      </c>
      <c r="O169" t="s">
        <v>975</v>
      </c>
      <c r="P169" s="9">
        <v>2</v>
      </c>
      <c r="Q169" s="47" t="s">
        <v>641</v>
      </c>
      <c r="R169" s="47" t="s">
        <v>976</v>
      </c>
      <c r="S169" s="44" t="s">
        <v>518</v>
      </c>
      <c r="T169" s="9" t="s">
        <v>518</v>
      </c>
      <c r="U169" s="9" t="s">
        <v>518</v>
      </c>
      <c r="V169" s="9" t="s">
        <v>519</v>
      </c>
      <c r="W169" s="9" t="s">
        <v>519</v>
      </c>
      <c r="X169" s="34">
        <v>2</v>
      </c>
      <c r="Y169" s="3" t="s">
        <v>518</v>
      </c>
      <c r="Z169" s="3" t="s">
        <v>518</v>
      </c>
      <c r="AA169" s="3" t="s">
        <v>568</v>
      </c>
      <c r="AB169" s="9" t="s">
        <v>977</v>
      </c>
      <c r="AC169" s="3" t="str">
        <f t="shared" si="10"/>
        <v>Y</v>
      </c>
      <c r="AD169" s="9" t="s">
        <v>518</v>
      </c>
      <c r="AE169" s="9" t="s">
        <v>519</v>
      </c>
      <c r="AF169" s="9" t="s">
        <v>518</v>
      </c>
      <c r="AG169" s="9" t="s">
        <v>518</v>
      </c>
      <c r="AH169" s="9" t="s">
        <v>519</v>
      </c>
      <c r="AI169" s="14" t="s">
        <v>978</v>
      </c>
      <c r="AJ169" s="8"/>
      <c r="AK16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6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6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6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6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6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69" s="9">
        <v>0</v>
      </c>
      <c r="AR169" s="9">
        <f t="shared" si="11"/>
        <v>9</v>
      </c>
    </row>
    <row r="170" spans="1:44" s="12" customFormat="1" ht="60" customHeight="1">
      <c r="A170" s="9">
        <v>127</v>
      </c>
      <c r="B170" s="3" t="s">
        <v>369</v>
      </c>
      <c r="C170" s="3" t="s">
        <v>370</v>
      </c>
      <c r="D170" s="3" t="s">
        <v>469</v>
      </c>
      <c r="E170" s="3" t="s">
        <v>125</v>
      </c>
      <c r="F170" s="3" t="s">
        <v>126</v>
      </c>
      <c r="G170" s="3">
        <v>2021</v>
      </c>
      <c r="H170" s="9">
        <v>4</v>
      </c>
      <c r="I170" s="3" t="s">
        <v>137</v>
      </c>
      <c r="J170" s="3" t="s">
        <v>979</v>
      </c>
      <c r="K170" s="3" t="s">
        <v>667</v>
      </c>
      <c r="L170" s="9" t="s">
        <v>532</v>
      </c>
      <c r="M170" s="9" t="s">
        <v>518</v>
      </c>
      <c r="N170" s="9" t="s">
        <v>518</v>
      </c>
      <c r="O170" s="24" t="s">
        <v>980</v>
      </c>
      <c r="P170" s="9">
        <v>2</v>
      </c>
      <c r="Q170" s="47" t="s">
        <v>981</v>
      </c>
      <c r="R170" s="47" t="s">
        <v>690</v>
      </c>
      <c r="S170" s="66" t="s">
        <v>518</v>
      </c>
      <c r="T170" s="9" t="s">
        <v>520</v>
      </c>
      <c r="U170" s="9" t="s">
        <v>520</v>
      </c>
      <c r="V170" s="9" t="s">
        <v>520</v>
      </c>
      <c r="W170" s="9" t="s">
        <v>520</v>
      </c>
      <c r="X170" s="67" t="s">
        <v>543</v>
      </c>
      <c r="Y170" s="3" t="s">
        <v>519</v>
      </c>
      <c r="Z170" s="3" t="s">
        <v>518</v>
      </c>
      <c r="AA170" s="3" t="s">
        <v>568</v>
      </c>
      <c r="AB170" s="3" t="s">
        <v>982</v>
      </c>
      <c r="AC170" s="3" t="str">
        <f t="shared" si="10"/>
        <v>Y</v>
      </c>
      <c r="AD170" s="3" t="s">
        <v>518</v>
      </c>
      <c r="AE170" s="3" t="s">
        <v>519</v>
      </c>
      <c r="AF170" s="3" t="s">
        <v>518</v>
      </c>
      <c r="AG170" s="3" t="s">
        <v>518</v>
      </c>
      <c r="AH170" s="3" t="s">
        <v>518</v>
      </c>
      <c r="AI170" s="117" t="s">
        <v>983</v>
      </c>
      <c r="AJ170" s="8"/>
      <c r="AK17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7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7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7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7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7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70" s="9">
        <v>0</v>
      </c>
      <c r="AR170" s="9">
        <f t="shared" si="11"/>
        <v>8</v>
      </c>
    </row>
    <row r="171" spans="1:44" s="12" customFormat="1" ht="60" customHeight="1">
      <c r="A171" s="9">
        <v>129</v>
      </c>
      <c r="B171" s="3" t="s">
        <v>984</v>
      </c>
      <c r="C171" s="3" t="s">
        <v>985</v>
      </c>
      <c r="D171" s="3" t="s">
        <v>519</v>
      </c>
      <c r="E171" s="3" t="s">
        <v>125</v>
      </c>
      <c r="F171" s="3" t="s">
        <v>126</v>
      </c>
      <c r="G171" s="3">
        <v>2021</v>
      </c>
      <c r="H171" s="9">
        <v>6</v>
      </c>
      <c r="I171" s="3" t="s">
        <v>137</v>
      </c>
      <c r="J171" s="3" t="s">
        <v>564</v>
      </c>
      <c r="K171" s="3" t="s">
        <v>986</v>
      </c>
      <c r="L171" s="9" t="s">
        <v>532</v>
      </c>
      <c r="M171" s="9" t="s">
        <v>518</v>
      </c>
      <c r="N171" s="9" t="s">
        <v>519</v>
      </c>
      <c r="O171" s="9" t="s">
        <v>520</v>
      </c>
      <c r="P171" s="9">
        <v>0</v>
      </c>
      <c r="Q171" s="47" t="s">
        <v>534</v>
      </c>
      <c r="R171" s="47" t="s">
        <v>534</v>
      </c>
      <c r="S171" s="66" t="s">
        <v>518</v>
      </c>
      <c r="T171" s="9" t="s">
        <v>519</v>
      </c>
      <c r="U171" s="9" t="s">
        <v>519</v>
      </c>
      <c r="V171" s="9" t="s">
        <v>518</v>
      </c>
      <c r="W171" s="9" t="s">
        <v>519</v>
      </c>
      <c r="X171" s="67">
        <v>1</v>
      </c>
      <c r="Y171" s="3" t="s">
        <v>518</v>
      </c>
      <c r="Z171" s="3" t="s">
        <v>518</v>
      </c>
      <c r="AA171" s="3" t="s">
        <v>523</v>
      </c>
      <c r="AB171" s="3" t="s">
        <v>987</v>
      </c>
      <c r="AC171" s="3" t="str">
        <f t="shared" si="10"/>
        <v>Y</v>
      </c>
      <c r="AD171" s="3" t="s">
        <v>518</v>
      </c>
      <c r="AE171" s="3" t="s">
        <v>518</v>
      </c>
      <c r="AF171" s="3" t="s">
        <v>519</v>
      </c>
      <c r="AG171" s="3" t="s">
        <v>518</v>
      </c>
      <c r="AH171" s="3" t="s">
        <v>519</v>
      </c>
      <c r="AI171" s="14" t="s">
        <v>988</v>
      </c>
      <c r="AJ171" s="8"/>
      <c r="AK17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17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7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7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17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7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71" s="9">
        <v>0</v>
      </c>
      <c r="AR171" s="9">
        <f t="shared" si="11"/>
        <v>7</v>
      </c>
    </row>
    <row r="172" spans="1:44" s="6" customFormat="1" ht="60" customHeight="1">
      <c r="A172" s="9">
        <v>132</v>
      </c>
      <c r="B172" s="3" t="s">
        <v>989</v>
      </c>
      <c r="C172" s="3" t="s">
        <v>990</v>
      </c>
      <c r="D172" s="3" t="s">
        <v>661</v>
      </c>
      <c r="E172" s="3" t="s">
        <v>149</v>
      </c>
      <c r="F172" s="3" t="s">
        <v>150</v>
      </c>
      <c r="G172" s="3">
        <v>2020</v>
      </c>
      <c r="H172" s="9" t="s">
        <v>897</v>
      </c>
      <c r="I172" s="3" t="s">
        <v>991</v>
      </c>
      <c r="J172" s="3" t="s">
        <v>564</v>
      </c>
      <c r="K172" s="3" t="s">
        <v>599</v>
      </c>
      <c r="L172" s="9" t="s">
        <v>532</v>
      </c>
      <c r="M172" s="9" t="s">
        <v>518</v>
      </c>
      <c r="N172" s="9" t="s">
        <v>519</v>
      </c>
      <c r="O172" s="9" t="s">
        <v>520</v>
      </c>
      <c r="P172" s="9">
        <v>0</v>
      </c>
      <c r="Q172" s="47" t="s">
        <v>992</v>
      </c>
      <c r="R172" s="47" t="s">
        <v>596</v>
      </c>
      <c r="S172" s="44" t="s">
        <v>518</v>
      </c>
      <c r="T172" s="9" t="s">
        <v>520</v>
      </c>
      <c r="U172" s="9" t="s">
        <v>518</v>
      </c>
      <c r="V172" s="9" t="s">
        <v>518</v>
      </c>
      <c r="W172" s="9" t="s">
        <v>518</v>
      </c>
      <c r="X172" s="34">
        <v>3</v>
      </c>
      <c r="Y172" s="3" t="s">
        <v>518</v>
      </c>
      <c r="Z172" s="3" t="s">
        <v>518</v>
      </c>
      <c r="AA172" s="3" t="s">
        <v>568</v>
      </c>
      <c r="AB172" s="3" t="s">
        <v>993</v>
      </c>
      <c r="AC172" s="3" t="str">
        <f t="shared" si="10"/>
        <v>Y</v>
      </c>
      <c r="AD172" s="3" t="s">
        <v>518</v>
      </c>
      <c r="AE172" s="3" t="s">
        <v>519</v>
      </c>
      <c r="AF172" s="3" t="s">
        <v>518</v>
      </c>
      <c r="AG172" s="3" t="s">
        <v>518</v>
      </c>
      <c r="AH172" s="3" t="s">
        <v>519</v>
      </c>
      <c r="AI172" s="14" t="s">
        <v>994</v>
      </c>
      <c r="AJ172" s="8"/>
      <c r="AK17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7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7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7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7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7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72" s="9">
        <v>0</v>
      </c>
      <c r="AR172" s="9">
        <f t="shared" si="11"/>
        <v>12</v>
      </c>
    </row>
    <row r="173" spans="1:44" s="6" customFormat="1" ht="60" customHeight="1">
      <c r="A173" s="9">
        <v>135</v>
      </c>
      <c r="B173" s="3" t="s">
        <v>995</v>
      </c>
      <c r="C173" s="3" t="s">
        <v>996</v>
      </c>
      <c r="D173" s="3" t="s">
        <v>469</v>
      </c>
      <c r="E173" s="3" t="s">
        <v>997</v>
      </c>
      <c r="F173" s="3" t="s">
        <v>381</v>
      </c>
      <c r="G173" s="3">
        <v>2021</v>
      </c>
      <c r="H173" s="9">
        <v>1</v>
      </c>
      <c r="I173" s="3" t="s">
        <v>137</v>
      </c>
      <c r="J173" s="3" t="s">
        <v>998</v>
      </c>
      <c r="K173" s="3" t="s">
        <v>593</v>
      </c>
      <c r="L173" s="9" t="s">
        <v>517</v>
      </c>
      <c r="M173" s="9" t="s">
        <v>518</v>
      </c>
      <c r="N173" s="9" t="s">
        <v>519</v>
      </c>
      <c r="O173" s="9" t="s">
        <v>520</v>
      </c>
      <c r="P173" s="9">
        <v>0</v>
      </c>
      <c r="Q173" s="47">
        <v>43525</v>
      </c>
      <c r="R173" s="47">
        <v>43617</v>
      </c>
      <c r="S173" s="66" t="s">
        <v>518</v>
      </c>
      <c r="T173" s="9" t="s">
        <v>519</v>
      </c>
      <c r="U173" s="9" t="s">
        <v>518</v>
      </c>
      <c r="V173" s="9" t="s">
        <v>518</v>
      </c>
      <c r="W173" s="9" t="s">
        <v>519</v>
      </c>
      <c r="X173" s="67">
        <v>2</v>
      </c>
      <c r="Y173" s="3" t="s">
        <v>518</v>
      </c>
      <c r="Z173" s="3" t="s">
        <v>518</v>
      </c>
      <c r="AA173" s="3" t="s">
        <v>523</v>
      </c>
      <c r="AB173" s="3" t="s">
        <v>786</v>
      </c>
      <c r="AC173" s="3" t="str">
        <f t="shared" si="10"/>
        <v>N</v>
      </c>
      <c r="AD173" s="3" t="s">
        <v>518</v>
      </c>
      <c r="AE173" s="3" t="s">
        <v>519</v>
      </c>
      <c r="AF173" s="3" t="s">
        <v>518</v>
      </c>
      <c r="AG173" s="3" t="s">
        <v>518</v>
      </c>
      <c r="AH173" s="3" t="s">
        <v>518</v>
      </c>
      <c r="AI173" s="14" t="s">
        <v>999</v>
      </c>
      <c r="AJ173" s="8"/>
      <c r="AK17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7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7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7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7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7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73" s="9">
        <v>0</v>
      </c>
      <c r="AR173" s="9">
        <f t="shared" si="11"/>
        <v>6</v>
      </c>
    </row>
    <row r="174" spans="1:44" s="12" customFormat="1" ht="60" customHeight="1">
      <c r="A174" s="9">
        <v>137</v>
      </c>
      <c r="B174" s="3" t="s">
        <v>1000</v>
      </c>
      <c r="C174" s="3" t="s">
        <v>1001</v>
      </c>
      <c r="D174" s="3" t="s">
        <v>469</v>
      </c>
      <c r="E174" s="3" t="s">
        <v>1002</v>
      </c>
      <c r="F174" s="3" t="s">
        <v>150</v>
      </c>
      <c r="G174" s="3">
        <v>2022</v>
      </c>
      <c r="H174" s="9" t="s">
        <v>897</v>
      </c>
      <c r="I174" s="3" t="s">
        <v>1003</v>
      </c>
      <c r="J174" s="3" t="s">
        <v>564</v>
      </c>
      <c r="K174" s="3" t="s">
        <v>694</v>
      </c>
      <c r="L174" s="9" t="s">
        <v>517</v>
      </c>
      <c r="M174" s="9" t="s">
        <v>518</v>
      </c>
      <c r="N174" s="9" t="s">
        <v>519</v>
      </c>
      <c r="O174" s="9" t="s">
        <v>520</v>
      </c>
      <c r="P174" s="9">
        <v>0</v>
      </c>
      <c r="Q174" s="47" t="s">
        <v>1004</v>
      </c>
      <c r="R174" s="47" t="s">
        <v>1004</v>
      </c>
      <c r="S174" s="66" t="s">
        <v>518</v>
      </c>
      <c r="T174" s="9" t="s">
        <v>520</v>
      </c>
      <c r="U174" s="9" t="s">
        <v>520</v>
      </c>
      <c r="V174" s="9" t="s">
        <v>520</v>
      </c>
      <c r="W174" s="9" t="s">
        <v>520</v>
      </c>
      <c r="X174" s="67" t="s">
        <v>543</v>
      </c>
      <c r="Y174" s="3" t="s">
        <v>519</v>
      </c>
      <c r="Z174" s="3" t="s">
        <v>518</v>
      </c>
      <c r="AA174" s="3" t="s">
        <v>523</v>
      </c>
      <c r="AB174" s="3" t="s">
        <v>733</v>
      </c>
      <c r="AC174" s="3" t="str">
        <f t="shared" si="10"/>
        <v>N</v>
      </c>
      <c r="AD174" s="3" t="s">
        <v>519</v>
      </c>
      <c r="AE174" s="3" t="s">
        <v>518</v>
      </c>
      <c r="AF174" s="3" t="s">
        <v>518</v>
      </c>
      <c r="AG174" s="3" t="s">
        <v>518</v>
      </c>
      <c r="AH174" s="3" t="s">
        <v>518</v>
      </c>
      <c r="AI174" s="14" t="s">
        <v>1005</v>
      </c>
      <c r="AJ174" s="8"/>
      <c r="AK17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7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7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7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7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7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74" s="9">
        <v>0</v>
      </c>
      <c r="AR174" s="9">
        <f t="shared" si="11"/>
        <v>7</v>
      </c>
    </row>
    <row r="175" spans="1:44" s="12" customFormat="1" ht="60" customHeight="1">
      <c r="A175" s="9">
        <v>141</v>
      </c>
      <c r="B175" s="3" t="s">
        <v>1006</v>
      </c>
      <c r="C175" s="3" t="s">
        <v>1007</v>
      </c>
      <c r="D175" s="3" t="s">
        <v>469</v>
      </c>
      <c r="E175" s="3" t="s">
        <v>397</v>
      </c>
      <c r="F175" s="3" t="s">
        <v>126</v>
      </c>
      <c r="G175" s="3">
        <v>2021</v>
      </c>
      <c r="H175" s="9">
        <v>3</v>
      </c>
      <c r="I175" s="3" t="s">
        <v>137</v>
      </c>
      <c r="J175" s="3" t="s">
        <v>1008</v>
      </c>
      <c r="K175" s="3" t="s">
        <v>667</v>
      </c>
      <c r="L175" s="9" t="s">
        <v>1009</v>
      </c>
      <c r="M175" s="9" t="s">
        <v>518</v>
      </c>
      <c r="N175" s="9" t="s">
        <v>519</v>
      </c>
      <c r="O175" s="9" t="s">
        <v>520</v>
      </c>
      <c r="P175" s="9">
        <v>8</v>
      </c>
      <c r="Q175" s="47" t="s">
        <v>938</v>
      </c>
      <c r="R175" s="47" t="s">
        <v>522</v>
      </c>
      <c r="S175" s="66" t="s">
        <v>518</v>
      </c>
      <c r="T175" s="9" t="s">
        <v>519</v>
      </c>
      <c r="U175" s="9" t="s">
        <v>518</v>
      </c>
      <c r="V175" s="9" t="s">
        <v>518</v>
      </c>
      <c r="W175" s="9" t="s">
        <v>518</v>
      </c>
      <c r="X175" s="67">
        <v>3</v>
      </c>
      <c r="Y175" s="3" t="s">
        <v>518</v>
      </c>
      <c r="Z175" s="3" t="s">
        <v>518</v>
      </c>
      <c r="AA175" s="3" t="s">
        <v>523</v>
      </c>
      <c r="AB175" s="3" t="s">
        <v>786</v>
      </c>
      <c r="AC175" s="3" t="str">
        <f t="shared" si="10"/>
        <v>N</v>
      </c>
      <c r="AD175" s="3" t="s">
        <v>518</v>
      </c>
      <c r="AE175" s="3" t="s">
        <v>519</v>
      </c>
      <c r="AF175" s="3" t="s">
        <v>518</v>
      </c>
      <c r="AG175" s="3" t="s">
        <v>519</v>
      </c>
      <c r="AH175" s="3" t="s">
        <v>519</v>
      </c>
      <c r="AI175" s="14" t="s">
        <v>1010</v>
      </c>
      <c r="AJ175" s="8"/>
      <c r="AK17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7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7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7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7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7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75" s="9">
        <v>0</v>
      </c>
      <c r="AR175" s="9">
        <f t="shared" si="11"/>
        <v>6</v>
      </c>
    </row>
    <row r="176" spans="1:44" s="12" customFormat="1" ht="60" customHeight="1">
      <c r="A176" s="9">
        <v>142</v>
      </c>
      <c r="B176" s="3" t="s">
        <v>1011</v>
      </c>
      <c r="C176" s="3" t="s">
        <v>249</v>
      </c>
      <c r="D176" s="3" t="s">
        <v>661</v>
      </c>
      <c r="E176" s="3" t="s">
        <v>1012</v>
      </c>
      <c r="F176" s="3" t="s">
        <v>150</v>
      </c>
      <c r="G176" s="3">
        <v>2018</v>
      </c>
      <c r="H176" s="9">
        <v>3</v>
      </c>
      <c r="I176" s="3" t="s">
        <v>514</v>
      </c>
      <c r="J176" s="3" t="s">
        <v>1013</v>
      </c>
      <c r="K176" s="3" t="s">
        <v>667</v>
      </c>
      <c r="L176" s="9" t="s">
        <v>532</v>
      </c>
      <c r="M176" s="9" t="s">
        <v>518</v>
      </c>
      <c r="N176" s="9" t="s">
        <v>519</v>
      </c>
      <c r="O176" s="9" t="s">
        <v>520</v>
      </c>
      <c r="P176" s="3" t="s">
        <v>543</v>
      </c>
      <c r="Q176" s="47" t="s">
        <v>784</v>
      </c>
      <c r="R176" s="47" t="s">
        <v>1014</v>
      </c>
      <c r="S176" s="44" t="s">
        <v>518</v>
      </c>
      <c r="T176" s="9" t="s">
        <v>519</v>
      </c>
      <c r="U176" s="9" t="s">
        <v>519</v>
      </c>
      <c r="V176" s="9" t="s">
        <v>518</v>
      </c>
      <c r="W176" s="9" t="s">
        <v>518</v>
      </c>
      <c r="X176" s="34">
        <v>2</v>
      </c>
      <c r="Y176" s="3" t="s">
        <v>519</v>
      </c>
      <c r="Z176" s="3" t="s">
        <v>518</v>
      </c>
      <c r="AA176" s="3" t="s">
        <v>523</v>
      </c>
      <c r="AB176" s="3" t="s">
        <v>1015</v>
      </c>
      <c r="AC176" s="3" t="str">
        <f t="shared" si="10"/>
        <v>N</v>
      </c>
      <c r="AD176" s="3" t="s">
        <v>518</v>
      </c>
      <c r="AE176" s="3" t="s">
        <v>519</v>
      </c>
      <c r="AF176" s="3" t="s">
        <v>518</v>
      </c>
      <c r="AG176" s="3" t="s">
        <v>518</v>
      </c>
      <c r="AH176" s="3" t="s">
        <v>518</v>
      </c>
      <c r="AI176" s="14" t="s">
        <v>1016</v>
      </c>
      <c r="AJ176" s="8"/>
      <c r="AK17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7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7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7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7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7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76" s="9">
        <v>0</v>
      </c>
      <c r="AR176" s="9">
        <f t="shared" si="11"/>
        <v>6</v>
      </c>
    </row>
    <row r="177" spans="1:44" s="6" customFormat="1" ht="60" customHeight="1">
      <c r="A177" s="9">
        <v>143</v>
      </c>
      <c r="B177" s="3" t="s">
        <v>1011</v>
      </c>
      <c r="C177" s="3" t="s">
        <v>249</v>
      </c>
      <c r="D177" s="3" t="s">
        <v>661</v>
      </c>
      <c r="E177" s="3" t="s">
        <v>239</v>
      </c>
      <c r="F177" s="3" t="s">
        <v>240</v>
      </c>
      <c r="G177" s="3">
        <v>2021</v>
      </c>
      <c r="H177" s="9">
        <v>3</v>
      </c>
      <c r="I177" s="3" t="s">
        <v>514</v>
      </c>
      <c r="J177" s="3" t="s">
        <v>1013</v>
      </c>
      <c r="K177" s="3" t="s">
        <v>667</v>
      </c>
      <c r="L177" s="9" t="s">
        <v>532</v>
      </c>
      <c r="M177" s="9" t="s">
        <v>518</v>
      </c>
      <c r="N177" s="9" t="s">
        <v>519</v>
      </c>
      <c r="O177" s="9" t="s">
        <v>520</v>
      </c>
      <c r="P177" s="9">
        <v>0</v>
      </c>
      <c r="Q177" s="47" t="s">
        <v>558</v>
      </c>
      <c r="R177" s="47" t="s">
        <v>919</v>
      </c>
      <c r="S177" s="66" t="s">
        <v>518</v>
      </c>
      <c r="T177" s="9" t="s">
        <v>518</v>
      </c>
      <c r="U177" s="9" t="s">
        <v>518</v>
      </c>
      <c r="V177" s="9" t="s">
        <v>518</v>
      </c>
      <c r="W177" s="9" t="s">
        <v>518</v>
      </c>
      <c r="X177" s="67">
        <v>4</v>
      </c>
      <c r="Y177" s="3" t="s">
        <v>518</v>
      </c>
      <c r="Z177" s="3" t="s">
        <v>518</v>
      </c>
      <c r="AA177" s="3" t="s">
        <v>523</v>
      </c>
      <c r="AB177" s="3" t="s">
        <v>581</v>
      </c>
      <c r="AC177" s="3" t="str">
        <f t="shared" si="10"/>
        <v>Y</v>
      </c>
      <c r="AD177" s="3" t="s">
        <v>518</v>
      </c>
      <c r="AE177" s="3" t="s">
        <v>519</v>
      </c>
      <c r="AF177" s="3" t="s">
        <v>518</v>
      </c>
      <c r="AG177" s="3" t="s">
        <v>518</v>
      </c>
      <c r="AH177" s="3" t="s">
        <v>518</v>
      </c>
      <c r="AI177" s="14" t="s">
        <v>1017</v>
      </c>
      <c r="AJ177" s="8"/>
      <c r="AK17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7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7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7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7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7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77" s="9">
        <v>0</v>
      </c>
      <c r="AR177" s="9">
        <f t="shared" si="11"/>
        <v>12</v>
      </c>
    </row>
    <row r="178" spans="1:44" s="6" customFormat="1" ht="60" customHeight="1">
      <c r="A178" s="9">
        <v>144</v>
      </c>
      <c r="B178" s="3" t="s">
        <v>1018</v>
      </c>
      <c r="C178" s="3" t="s">
        <v>1019</v>
      </c>
      <c r="D178" s="3" t="s">
        <v>469</v>
      </c>
      <c r="E178" s="3" t="s">
        <v>707</v>
      </c>
      <c r="F178" s="3" t="s">
        <v>195</v>
      </c>
      <c r="G178" s="3">
        <v>2020</v>
      </c>
      <c r="H178" s="9">
        <v>1</v>
      </c>
      <c r="I178" s="3" t="s">
        <v>137</v>
      </c>
      <c r="J178" s="3" t="s">
        <v>655</v>
      </c>
      <c r="K178" s="3" t="s">
        <v>656</v>
      </c>
      <c r="L178" s="9" t="s">
        <v>532</v>
      </c>
      <c r="M178" s="9" t="s">
        <v>518</v>
      </c>
      <c r="N178" s="9" t="s">
        <v>519</v>
      </c>
      <c r="O178" s="9" t="s">
        <v>520</v>
      </c>
      <c r="P178" s="9">
        <v>3</v>
      </c>
      <c r="Q178" s="47" t="s">
        <v>1020</v>
      </c>
      <c r="R178" s="47" t="s">
        <v>650</v>
      </c>
      <c r="S178" s="44" t="s">
        <v>518</v>
      </c>
      <c r="T178" s="9" t="s">
        <v>519</v>
      </c>
      <c r="U178" s="9" t="s">
        <v>519</v>
      </c>
      <c r="V178" s="9" t="s">
        <v>518</v>
      </c>
      <c r="W178" s="9" t="s">
        <v>518</v>
      </c>
      <c r="X178" s="34">
        <v>2</v>
      </c>
      <c r="Y178" s="3" t="s">
        <v>519</v>
      </c>
      <c r="Z178" s="3" t="s">
        <v>519</v>
      </c>
      <c r="AA178" s="3" t="s">
        <v>568</v>
      </c>
      <c r="AB178" s="3" t="s">
        <v>1021</v>
      </c>
      <c r="AC178" s="3" t="str">
        <f t="shared" si="10"/>
        <v>Y</v>
      </c>
      <c r="AD178" s="3" t="s">
        <v>519</v>
      </c>
      <c r="AE178" s="3" t="s">
        <v>519</v>
      </c>
      <c r="AF178" s="3" t="s">
        <v>518</v>
      </c>
      <c r="AG178" s="3" t="s">
        <v>519</v>
      </c>
      <c r="AH178" s="3" t="s">
        <v>519</v>
      </c>
      <c r="AI178" s="14" t="s">
        <v>1022</v>
      </c>
      <c r="AJ178" s="8"/>
      <c r="AK17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7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7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7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7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7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78" s="9">
        <v>0</v>
      </c>
      <c r="AR178" s="9">
        <f t="shared" si="11"/>
        <v>5</v>
      </c>
    </row>
    <row r="179" spans="1:44" s="12" customFormat="1" ht="60" customHeight="1">
      <c r="A179" s="9">
        <v>145</v>
      </c>
      <c r="B179" s="3" t="s">
        <v>1023</v>
      </c>
      <c r="C179" s="3" t="s">
        <v>1024</v>
      </c>
      <c r="D179" s="3" t="s">
        <v>469</v>
      </c>
      <c r="E179" s="3" t="s">
        <v>404</v>
      </c>
      <c r="F179" s="3" t="s">
        <v>200</v>
      </c>
      <c r="G179" s="3">
        <v>2021</v>
      </c>
      <c r="H179" s="9">
        <v>6</v>
      </c>
      <c r="I179" s="3" t="s">
        <v>514</v>
      </c>
      <c r="J179" s="3" t="s">
        <v>564</v>
      </c>
      <c r="K179" s="3" t="s">
        <v>586</v>
      </c>
      <c r="L179" s="9" t="s">
        <v>517</v>
      </c>
      <c r="M179" s="9" t="s">
        <v>518</v>
      </c>
      <c r="N179" s="9" t="s">
        <v>518</v>
      </c>
      <c r="O179" s="24" t="s">
        <v>1025</v>
      </c>
      <c r="P179" s="9">
        <v>9</v>
      </c>
      <c r="Q179" s="47" t="s">
        <v>718</v>
      </c>
      <c r="R179" s="47" t="s">
        <v>779</v>
      </c>
      <c r="S179" s="66" t="s">
        <v>518</v>
      </c>
      <c r="T179" s="9" t="s">
        <v>518</v>
      </c>
      <c r="U179" s="9" t="s">
        <v>518</v>
      </c>
      <c r="V179" s="9" t="s">
        <v>518</v>
      </c>
      <c r="W179" s="9" t="s">
        <v>518</v>
      </c>
      <c r="X179" s="67">
        <v>4</v>
      </c>
      <c r="Y179" s="3" t="s">
        <v>518</v>
      </c>
      <c r="Z179" s="3" t="s">
        <v>518</v>
      </c>
      <c r="AA179" s="3" t="s">
        <v>568</v>
      </c>
      <c r="AB179" s="3" t="s">
        <v>1026</v>
      </c>
      <c r="AC179" s="3" t="str">
        <f t="shared" si="10"/>
        <v>N</v>
      </c>
      <c r="AD179" s="3" t="s">
        <v>519</v>
      </c>
      <c r="AE179" s="3" t="s">
        <v>519</v>
      </c>
      <c r="AF179" s="3" t="s">
        <v>518</v>
      </c>
      <c r="AG179" s="3" t="s">
        <v>518</v>
      </c>
      <c r="AH179" s="3" t="s">
        <v>519</v>
      </c>
      <c r="AI179" s="14" t="s">
        <v>1027</v>
      </c>
      <c r="AJ179" s="8"/>
      <c r="AK17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7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7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7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7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7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79" s="9">
        <v>0</v>
      </c>
      <c r="AR179" s="9">
        <f t="shared" si="11"/>
        <v>7</v>
      </c>
    </row>
    <row r="180" spans="1:44" s="6" customFormat="1" ht="60" customHeight="1">
      <c r="A180" s="9">
        <v>149</v>
      </c>
      <c r="B180" s="3" t="s">
        <v>1028</v>
      </c>
      <c r="C180" s="3" t="s">
        <v>843</v>
      </c>
      <c r="D180" s="3" t="s">
        <v>469</v>
      </c>
      <c r="E180" s="3" t="s">
        <v>288</v>
      </c>
      <c r="F180" s="3" t="s">
        <v>214</v>
      </c>
      <c r="G180" s="3">
        <v>2022</v>
      </c>
      <c r="H180" s="9">
        <v>1</v>
      </c>
      <c r="I180" s="3" t="s">
        <v>137</v>
      </c>
      <c r="J180" s="3" t="s">
        <v>1029</v>
      </c>
      <c r="K180" s="3" t="s">
        <v>694</v>
      </c>
      <c r="L180" s="9" t="s">
        <v>517</v>
      </c>
      <c r="M180" s="9" t="s">
        <v>519</v>
      </c>
      <c r="N180" s="9" t="s">
        <v>519</v>
      </c>
      <c r="O180" s="9" t="s">
        <v>520</v>
      </c>
      <c r="P180" s="13" t="s">
        <v>543</v>
      </c>
      <c r="Q180" s="47" t="s">
        <v>543</v>
      </c>
      <c r="R180" s="68" t="s">
        <v>543</v>
      </c>
      <c r="S180" s="66" t="s">
        <v>519</v>
      </c>
      <c r="T180" s="9" t="s">
        <v>520</v>
      </c>
      <c r="U180" s="9" t="s">
        <v>520</v>
      </c>
      <c r="V180" s="9" t="s">
        <v>520</v>
      </c>
      <c r="W180" s="9" t="s">
        <v>520</v>
      </c>
      <c r="X180" s="34" t="s">
        <v>543</v>
      </c>
      <c r="Y180" s="3" t="s">
        <v>519</v>
      </c>
      <c r="Z180" s="3" t="s">
        <v>519</v>
      </c>
      <c r="AA180" s="3" t="s">
        <v>543</v>
      </c>
      <c r="AB180" s="3" t="s">
        <v>1030</v>
      </c>
      <c r="AC180" s="3" t="str">
        <f t="shared" si="10"/>
        <v>Y</v>
      </c>
      <c r="AD180" s="3" t="s">
        <v>519</v>
      </c>
      <c r="AE180" s="3" t="s">
        <v>518</v>
      </c>
      <c r="AF180" s="3" t="s">
        <v>519</v>
      </c>
      <c r="AG180" s="3" t="s">
        <v>519</v>
      </c>
      <c r="AH180" s="3" t="s">
        <v>519</v>
      </c>
      <c r="AI180" s="84" t="s">
        <v>1031</v>
      </c>
      <c r="AJ180" s="8"/>
      <c r="AK18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1</v>
      </c>
      <c r="AL18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8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8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8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8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80" s="9">
        <v>0</v>
      </c>
      <c r="AR180" s="9">
        <f t="shared" si="11"/>
        <v>3</v>
      </c>
    </row>
    <row r="181" spans="1:44" s="12" customFormat="1" ht="60" customHeight="1">
      <c r="A181" s="9">
        <v>152</v>
      </c>
      <c r="B181" s="3" t="s">
        <v>418</v>
      </c>
      <c r="C181" s="3" t="s">
        <v>419</v>
      </c>
      <c r="D181" s="3" t="s">
        <v>469</v>
      </c>
      <c r="E181" s="3" t="s">
        <v>132</v>
      </c>
      <c r="F181" s="3" t="s">
        <v>126</v>
      </c>
      <c r="G181" s="3">
        <v>2019</v>
      </c>
      <c r="H181" s="9">
        <v>1</v>
      </c>
      <c r="I181" s="3" t="s">
        <v>137</v>
      </c>
      <c r="J181" s="3" t="s">
        <v>1032</v>
      </c>
      <c r="K181" s="3" t="s">
        <v>1033</v>
      </c>
      <c r="L181" s="9" t="s">
        <v>517</v>
      </c>
      <c r="M181" s="9" t="s">
        <v>518</v>
      </c>
      <c r="N181" s="9" t="s">
        <v>519</v>
      </c>
      <c r="O181" s="9" t="s">
        <v>520</v>
      </c>
      <c r="P181" s="3" t="s">
        <v>543</v>
      </c>
      <c r="Q181" s="47" t="s">
        <v>1034</v>
      </c>
      <c r="R181" s="47" t="s">
        <v>1035</v>
      </c>
      <c r="S181" s="44" t="s">
        <v>518</v>
      </c>
      <c r="T181" s="9" t="s">
        <v>519</v>
      </c>
      <c r="U181" s="9" t="s">
        <v>519</v>
      </c>
      <c r="V181" s="9" t="s">
        <v>518</v>
      </c>
      <c r="W181" s="9" t="s">
        <v>518</v>
      </c>
      <c r="X181" s="34">
        <v>2</v>
      </c>
      <c r="Y181" s="3" t="s">
        <v>518</v>
      </c>
      <c r="Z181" s="3" t="s">
        <v>518</v>
      </c>
      <c r="AA181" s="3" t="s">
        <v>523</v>
      </c>
      <c r="AB181" s="3" t="s">
        <v>733</v>
      </c>
      <c r="AC181" s="3" t="str">
        <f t="shared" si="10"/>
        <v>N</v>
      </c>
      <c r="AD181" s="3" t="s">
        <v>518</v>
      </c>
      <c r="AE181" s="3" t="s">
        <v>519</v>
      </c>
      <c r="AF181" s="3" t="s">
        <v>518</v>
      </c>
      <c r="AG181" s="3" t="s">
        <v>518</v>
      </c>
      <c r="AH181" s="3" t="s">
        <v>519</v>
      </c>
      <c r="AI181" s="14" t="s">
        <v>1036</v>
      </c>
      <c r="AJ181" s="8"/>
      <c r="AK18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8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8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8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8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8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81" s="9">
        <v>0</v>
      </c>
      <c r="AR181" s="9">
        <f t="shared" si="11"/>
        <v>5</v>
      </c>
    </row>
    <row r="182" spans="1:44" s="6" customFormat="1" ht="60" customHeight="1">
      <c r="A182" s="9">
        <v>154</v>
      </c>
      <c r="B182" s="3" t="s">
        <v>1037</v>
      </c>
      <c r="C182" s="3" t="s">
        <v>1038</v>
      </c>
      <c r="D182" s="3" t="s">
        <v>519</v>
      </c>
      <c r="E182" s="3" t="s">
        <v>1039</v>
      </c>
      <c r="F182" s="3" t="s">
        <v>150</v>
      </c>
      <c r="G182" s="3">
        <v>2022</v>
      </c>
      <c r="H182" s="9">
        <v>13</v>
      </c>
      <c r="I182" s="3" t="s">
        <v>137</v>
      </c>
      <c r="J182" s="3" t="s">
        <v>564</v>
      </c>
      <c r="K182" s="3" t="s">
        <v>886</v>
      </c>
      <c r="L182" s="9" t="s">
        <v>532</v>
      </c>
      <c r="M182" s="9" t="s">
        <v>518</v>
      </c>
      <c r="N182" s="9" t="s">
        <v>518</v>
      </c>
      <c r="O182" s="9" t="s">
        <v>1040</v>
      </c>
      <c r="P182" s="9">
        <v>0</v>
      </c>
      <c r="Q182" s="47" t="s">
        <v>566</v>
      </c>
      <c r="R182" s="47" t="s">
        <v>1004</v>
      </c>
      <c r="S182" s="44" t="s">
        <v>518</v>
      </c>
      <c r="T182" s="9" t="s">
        <v>518</v>
      </c>
      <c r="U182" s="9" t="s">
        <v>518</v>
      </c>
      <c r="V182" s="9" t="s">
        <v>518</v>
      </c>
      <c r="W182" s="9" t="s">
        <v>518</v>
      </c>
      <c r="X182" s="34">
        <v>4</v>
      </c>
      <c r="Y182" s="3" t="s">
        <v>518</v>
      </c>
      <c r="Z182" s="3" t="s">
        <v>518</v>
      </c>
      <c r="AA182" s="3" t="s">
        <v>1041</v>
      </c>
      <c r="AB182" s="3" t="s">
        <v>1042</v>
      </c>
      <c r="AC182" s="3" t="str">
        <f t="shared" si="10"/>
        <v>Y</v>
      </c>
      <c r="AD182" s="3" t="s">
        <v>518</v>
      </c>
      <c r="AE182" s="3" t="s">
        <v>519</v>
      </c>
      <c r="AF182" s="3" t="s">
        <v>519</v>
      </c>
      <c r="AG182" s="3" t="s">
        <v>519</v>
      </c>
      <c r="AH182" s="3" t="s">
        <v>519</v>
      </c>
      <c r="AI182" s="14" t="s">
        <v>1043</v>
      </c>
      <c r="AJ182" s="8"/>
      <c r="AK18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8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2</v>
      </c>
      <c r="AM18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8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8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8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82" s="9">
        <v>0</v>
      </c>
      <c r="AR182" s="9">
        <f t="shared" si="11"/>
        <v>10</v>
      </c>
    </row>
    <row r="183" spans="1:44" s="6" customFormat="1" ht="60" customHeight="1">
      <c r="A183" s="9">
        <v>155</v>
      </c>
      <c r="B183" s="3" t="s">
        <v>1044</v>
      </c>
      <c r="C183" s="3" t="s">
        <v>1045</v>
      </c>
      <c r="D183" s="3" t="s">
        <v>469</v>
      </c>
      <c r="E183" s="3" t="s">
        <v>125</v>
      </c>
      <c r="F183" s="3" t="s">
        <v>126</v>
      </c>
      <c r="G183" s="3">
        <v>2019</v>
      </c>
      <c r="H183" s="9">
        <v>1</v>
      </c>
      <c r="I183" s="3" t="s">
        <v>682</v>
      </c>
      <c r="J183" s="3" t="s">
        <v>1046</v>
      </c>
      <c r="K183" s="3" t="s">
        <v>1047</v>
      </c>
      <c r="L183" s="9" t="s">
        <v>532</v>
      </c>
      <c r="M183" s="9" t="s">
        <v>519</v>
      </c>
      <c r="N183" s="9" t="s">
        <v>518</v>
      </c>
      <c r="O183" s="9" t="s">
        <v>1048</v>
      </c>
      <c r="P183" s="3" t="s">
        <v>543</v>
      </c>
      <c r="Q183" s="47" t="s">
        <v>772</v>
      </c>
      <c r="R183" s="47" t="s">
        <v>779</v>
      </c>
      <c r="S183" s="44" t="s">
        <v>518</v>
      </c>
      <c r="T183" s="9" t="s">
        <v>518</v>
      </c>
      <c r="U183" s="9" t="s">
        <v>518</v>
      </c>
      <c r="V183" s="9" t="s">
        <v>518</v>
      </c>
      <c r="W183" s="9" t="s">
        <v>518</v>
      </c>
      <c r="X183" s="34">
        <v>4</v>
      </c>
      <c r="Y183" s="3" t="s">
        <v>519</v>
      </c>
      <c r="Z183" s="3" t="s">
        <v>519</v>
      </c>
      <c r="AA183" s="3" t="s">
        <v>568</v>
      </c>
      <c r="AB183" s="3" t="s">
        <v>1049</v>
      </c>
      <c r="AC183" s="3" t="str">
        <f t="shared" si="10"/>
        <v>N</v>
      </c>
      <c r="AD183" s="3" t="s">
        <v>518</v>
      </c>
      <c r="AE183" s="3" t="s">
        <v>519</v>
      </c>
      <c r="AF183" s="3" t="s">
        <v>519</v>
      </c>
      <c r="AG183" s="3" t="s">
        <v>518</v>
      </c>
      <c r="AH183" s="3" t="s">
        <v>518</v>
      </c>
      <c r="AI183" s="14" t="s">
        <v>1050</v>
      </c>
      <c r="AJ183" s="8"/>
      <c r="AK18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8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8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8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83" s="9">
        <v>0</v>
      </c>
      <c r="AP18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83" s="9">
        <v>0</v>
      </c>
      <c r="AR183" s="9">
        <f t="shared" si="11"/>
        <v>3</v>
      </c>
    </row>
    <row r="184" spans="1:44" s="12" customFormat="1" ht="60" customHeight="1">
      <c r="A184" s="9">
        <v>158</v>
      </c>
      <c r="B184" s="3" t="s">
        <v>1051</v>
      </c>
      <c r="C184" s="3" t="s">
        <v>172</v>
      </c>
      <c r="D184" s="3" t="s">
        <v>469</v>
      </c>
      <c r="E184" s="3" t="s">
        <v>125</v>
      </c>
      <c r="F184" s="3" t="s">
        <v>126</v>
      </c>
      <c r="G184" s="3">
        <v>2022</v>
      </c>
      <c r="H184" s="9">
        <v>6</v>
      </c>
      <c r="I184" s="3" t="s">
        <v>1052</v>
      </c>
      <c r="J184" s="3" t="s">
        <v>564</v>
      </c>
      <c r="K184" s="3" t="s">
        <v>694</v>
      </c>
      <c r="L184" s="9" t="s">
        <v>532</v>
      </c>
      <c r="M184" s="9" t="s">
        <v>518</v>
      </c>
      <c r="N184" s="61" t="s">
        <v>519</v>
      </c>
      <c r="O184" s="9" t="s">
        <v>520</v>
      </c>
      <c r="P184" s="9">
        <v>1</v>
      </c>
      <c r="Q184" s="47" t="s">
        <v>1053</v>
      </c>
      <c r="R184" s="47" t="s">
        <v>522</v>
      </c>
      <c r="S184" s="44" t="s">
        <v>518</v>
      </c>
      <c r="T184" s="9" t="s">
        <v>519</v>
      </c>
      <c r="U184" s="9" t="s">
        <v>519</v>
      </c>
      <c r="V184" s="9" t="s">
        <v>518</v>
      </c>
      <c r="W184" s="9" t="s">
        <v>518</v>
      </c>
      <c r="X184" s="34">
        <v>2</v>
      </c>
      <c r="Y184" s="3" t="s">
        <v>518</v>
      </c>
      <c r="Z184" s="3" t="s">
        <v>518</v>
      </c>
      <c r="AA184" s="3" t="s">
        <v>523</v>
      </c>
      <c r="AB184" s="3" t="s">
        <v>1054</v>
      </c>
      <c r="AC184" s="3" t="str">
        <f t="shared" si="10"/>
        <v>N</v>
      </c>
      <c r="AD184" s="3" t="s">
        <v>518</v>
      </c>
      <c r="AE184" s="3" t="s">
        <v>519</v>
      </c>
      <c r="AF184" s="3" t="s">
        <v>518</v>
      </c>
      <c r="AG184" s="3" t="s">
        <v>518</v>
      </c>
      <c r="AH184" s="3" t="s">
        <v>519</v>
      </c>
      <c r="AI184" s="14" t="s">
        <v>1055</v>
      </c>
      <c r="AJ184" s="8"/>
      <c r="AK18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8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8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8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8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8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84" s="9">
        <v>0</v>
      </c>
      <c r="AR184" s="9">
        <f t="shared" si="11"/>
        <v>6</v>
      </c>
    </row>
    <row r="185" spans="1:44" s="6" customFormat="1" ht="60" customHeight="1">
      <c r="A185" s="9">
        <v>159</v>
      </c>
      <c r="B185" s="3" t="s">
        <v>1056</v>
      </c>
      <c r="C185" s="3" t="s">
        <v>1057</v>
      </c>
      <c r="D185" s="3" t="s">
        <v>469</v>
      </c>
      <c r="E185" s="3" t="s">
        <v>125</v>
      </c>
      <c r="F185" s="3" t="s">
        <v>126</v>
      </c>
      <c r="G185" s="3">
        <v>2022</v>
      </c>
      <c r="H185" s="9">
        <v>1</v>
      </c>
      <c r="I185" s="3" t="s">
        <v>137</v>
      </c>
      <c r="J185" s="3" t="s">
        <v>1058</v>
      </c>
      <c r="K185" s="3" t="s">
        <v>694</v>
      </c>
      <c r="L185" s="9" t="s">
        <v>517</v>
      </c>
      <c r="M185" s="9" t="s">
        <v>518</v>
      </c>
      <c r="N185" s="64" t="s">
        <v>519</v>
      </c>
      <c r="O185" s="24" t="s">
        <v>520</v>
      </c>
      <c r="P185" s="9">
        <v>8</v>
      </c>
      <c r="Q185" s="47" t="s">
        <v>964</v>
      </c>
      <c r="R185" s="47" t="s">
        <v>1059</v>
      </c>
      <c r="S185" s="44" t="s">
        <v>518</v>
      </c>
      <c r="T185" s="9" t="s">
        <v>519</v>
      </c>
      <c r="U185" s="9" t="s">
        <v>518</v>
      </c>
      <c r="V185" s="9" t="s">
        <v>518</v>
      </c>
      <c r="W185" s="9" t="s">
        <v>518</v>
      </c>
      <c r="X185" s="34">
        <v>3</v>
      </c>
      <c r="Y185" s="3" t="s">
        <v>518</v>
      </c>
      <c r="Z185" s="3" t="s">
        <v>518</v>
      </c>
      <c r="AA185" s="3" t="s">
        <v>523</v>
      </c>
      <c r="AB185" s="3" t="s">
        <v>833</v>
      </c>
      <c r="AC185" s="3" t="str">
        <f t="shared" si="10"/>
        <v>Y</v>
      </c>
      <c r="AD185" s="3" t="s">
        <v>518</v>
      </c>
      <c r="AE185" s="3" t="s">
        <v>519</v>
      </c>
      <c r="AF185" s="3" t="s">
        <v>518</v>
      </c>
      <c r="AG185" s="3" t="s">
        <v>518</v>
      </c>
      <c r="AH185" s="3" t="s">
        <v>518</v>
      </c>
      <c r="AI185" s="14" t="s">
        <v>1060</v>
      </c>
      <c r="AJ185" s="8"/>
      <c r="AK18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8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8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8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8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8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85" s="9">
        <v>0</v>
      </c>
      <c r="AR185" s="9">
        <f t="shared" si="11"/>
        <v>10</v>
      </c>
    </row>
    <row r="186" spans="1:44" s="12" customFormat="1" ht="60" customHeight="1">
      <c r="A186" s="9">
        <v>160</v>
      </c>
      <c r="B186" s="3" t="s">
        <v>1061</v>
      </c>
      <c r="C186" s="3" t="s">
        <v>1062</v>
      </c>
      <c r="D186" s="3" t="s">
        <v>469</v>
      </c>
      <c r="E186" s="3" t="s">
        <v>1063</v>
      </c>
      <c r="F186" s="3" t="s">
        <v>200</v>
      </c>
      <c r="G186" s="3">
        <v>2022</v>
      </c>
      <c r="H186" s="9">
        <v>1</v>
      </c>
      <c r="I186" s="3" t="s">
        <v>1064</v>
      </c>
      <c r="J186" s="3" t="s">
        <v>1065</v>
      </c>
      <c r="K186" s="3" t="s">
        <v>631</v>
      </c>
      <c r="L186" s="9" t="s">
        <v>532</v>
      </c>
      <c r="M186" s="9" t="s">
        <v>518</v>
      </c>
      <c r="N186" s="61" t="s">
        <v>519</v>
      </c>
      <c r="O186" s="9" t="s">
        <v>520</v>
      </c>
      <c r="P186" s="3" t="s">
        <v>543</v>
      </c>
      <c r="Q186" s="50" t="s">
        <v>543</v>
      </c>
      <c r="R186" s="50" t="s">
        <v>543</v>
      </c>
      <c r="S186" s="44" t="s">
        <v>519</v>
      </c>
      <c r="T186" s="9" t="s">
        <v>520</v>
      </c>
      <c r="U186" s="9" t="s">
        <v>520</v>
      </c>
      <c r="V186" s="9" t="s">
        <v>520</v>
      </c>
      <c r="W186" s="9" t="s">
        <v>520</v>
      </c>
      <c r="X186" s="34" t="s">
        <v>543</v>
      </c>
      <c r="Y186" s="3" t="s">
        <v>518</v>
      </c>
      <c r="Z186" s="3" t="s">
        <v>518</v>
      </c>
      <c r="AA186" s="3" t="s">
        <v>523</v>
      </c>
      <c r="AB186" s="3" t="s">
        <v>786</v>
      </c>
      <c r="AC186" s="3" t="str">
        <f t="shared" si="10"/>
        <v>N</v>
      </c>
      <c r="AD186" s="3" t="s">
        <v>519</v>
      </c>
      <c r="AE186" s="3" t="s">
        <v>519</v>
      </c>
      <c r="AF186" s="3" t="s">
        <v>518</v>
      </c>
      <c r="AG186" s="3" t="s">
        <v>518</v>
      </c>
      <c r="AH186" s="3" t="s">
        <v>519</v>
      </c>
      <c r="AI186" s="14" t="s">
        <v>1066</v>
      </c>
      <c r="AJ186" s="8"/>
      <c r="AK18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8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8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8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8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8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86" s="9">
        <v>0</v>
      </c>
      <c r="AR186" s="9">
        <f t="shared" si="11"/>
        <v>3</v>
      </c>
    </row>
    <row r="187" spans="1:44" s="12" customFormat="1" ht="60" customHeight="1">
      <c r="A187" s="9">
        <v>161</v>
      </c>
      <c r="B187" s="3" t="s">
        <v>1067</v>
      </c>
      <c r="C187" s="3" t="s">
        <v>1068</v>
      </c>
      <c r="D187" s="3" t="s">
        <v>519</v>
      </c>
      <c r="E187" s="3" t="s">
        <v>160</v>
      </c>
      <c r="F187" s="3" t="s">
        <v>126</v>
      </c>
      <c r="G187" s="3">
        <v>2020</v>
      </c>
      <c r="H187" s="9">
        <v>4</v>
      </c>
      <c r="I187" s="3" t="s">
        <v>137</v>
      </c>
      <c r="J187" s="3" t="s">
        <v>1069</v>
      </c>
      <c r="K187" s="3" t="s">
        <v>1070</v>
      </c>
      <c r="L187" s="9" t="s">
        <v>532</v>
      </c>
      <c r="M187" s="9" t="s">
        <v>518</v>
      </c>
      <c r="N187" s="9" t="s">
        <v>519</v>
      </c>
      <c r="O187" s="9" t="s">
        <v>520</v>
      </c>
      <c r="P187" s="9">
        <v>1</v>
      </c>
      <c r="Q187" s="47" t="s">
        <v>558</v>
      </c>
      <c r="R187" s="47" t="s">
        <v>898</v>
      </c>
      <c r="S187" s="44" t="s">
        <v>518</v>
      </c>
      <c r="T187" s="9" t="s">
        <v>519</v>
      </c>
      <c r="U187" s="9" t="s">
        <v>518</v>
      </c>
      <c r="V187" s="9" t="s">
        <v>518</v>
      </c>
      <c r="W187" s="9" t="s">
        <v>518</v>
      </c>
      <c r="X187" s="34">
        <v>3</v>
      </c>
      <c r="Y187" s="3" t="s">
        <v>518</v>
      </c>
      <c r="Z187" s="3" t="s">
        <v>518</v>
      </c>
      <c r="AA187" s="3" t="s">
        <v>523</v>
      </c>
      <c r="AB187" s="3" t="s">
        <v>733</v>
      </c>
      <c r="AC187" s="3" t="str">
        <f t="shared" si="10"/>
        <v>N</v>
      </c>
      <c r="AD187" s="3" t="s">
        <v>518</v>
      </c>
      <c r="AE187" s="3" t="s">
        <v>519</v>
      </c>
      <c r="AF187" s="3" t="s">
        <v>519</v>
      </c>
      <c r="AG187" s="3" t="s">
        <v>519</v>
      </c>
      <c r="AH187" s="3" t="s">
        <v>519</v>
      </c>
      <c r="AI187" s="14" t="s">
        <v>1071</v>
      </c>
      <c r="AJ187" s="8"/>
      <c r="AK18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18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8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8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18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18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87" s="9">
        <v>0</v>
      </c>
      <c r="AR187" s="9">
        <f t="shared" si="11"/>
        <v>5</v>
      </c>
    </row>
    <row r="188" spans="1:44" s="12" customFormat="1" ht="60" customHeight="1">
      <c r="A188" s="9">
        <v>163</v>
      </c>
      <c r="B188" s="3" t="s">
        <v>509</v>
      </c>
      <c r="C188" s="3" t="s">
        <v>131</v>
      </c>
      <c r="D188" s="3" t="s">
        <v>469</v>
      </c>
      <c r="E188" s="3" t="s">
        <v>359</v>
      </c>
      <c r="F188" s="3" t="s">
        <v>510</v>
      </c>
      <c r="G188" s="3">
        <v>2019</v>
      </c>
      <c r="H188" s="9">
        <v>1</v>
      </c>
      <c r="I188" s="3" t="s">
        <v>137</v>
      </c>
      <c r="J188" s="3" t="s">
        <v>1072</v>
      </c>
      <c r="K188" s="3" t="s">
        <v>1047</v>
      </c>
      <c r="L188" s="9" t="s">
        <v>517</v>
      </c>
      <c r="M188" s="9" t="s">
        <v>518</v>
      </c>
      <c r="N188" s="9" t="s">
        <v>519</v>
      </c>
      <c r="O188" s="9" t="s">
        <v>520</v>
      </c>
      <c r="P188" s="9">
        <v>3</v>
      </c>
      <c r="Q188" s="47" t="s">
        <v>771</v>
      </c>
      <c r="R188" s="47" t="s">
        <v>1073</v>
      </c>
      <c r="S188" s="44" t="s">
        <v>518</v>
      </c>
      <c r="T188" s="9" t="s">
        <v>518</v>
      </c>
      <c r="U188" s="9" t="s">
        <v>518</v>
      </c>
      <c r="V188" s="9" t="s">
        <v>518</v>
      </c>
      <c r="W188" s="9" t="s">
        <v>518</v>
      </c>
      <c r="X188" s="34">
        <v>4</v>
      </c>
      <c r="Y188" s="3" t="s">
        <v>519</v>
      </c>
      <c r="Z188" s="3" t="s">
        <v>518</v>
      </c>
      <c r="AA188" s="3" t="s">
        <v>523</v>
      </c>
      <c r="AB188" s="3" t="s">
        <v>578</v>
      </c>
      <c r="AC188" s="3" t="str">
        <f t="shared" si="10"/>
        <v>Y</v>
      </c>
      <c r="AD188" s="3" t="s">
        <v>518</v>
      </c>
      <c r="AE188" s="3" t="s">
        <v>519</v>
      </c>
      <c r="AF188" s="3" t="s">
        <v>518</v>
      </c>
      <c r="AG188" s="3" t="s">
        <v>518</v>
      </c>
      <c r="AH188" s="3" t="s">
        <v>518</v>
      </c>
      <c r="AI188" s="14" t="s">
        <v>1074</v>
      </c>
      <c r="AJ188" s="8"/>
      <c r="AK18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8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8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8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8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8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88" s="9">
        <v>0</v>
      </c>
      <c r="AR188" s="9">
        <f t="shared" si="11"/>
        <v>10</v>
      </c>
    </row>
    <row r="189" spans="1:44" s="6" customFormat="1" ht="60" customHeight="1">
      <c r="A189" s="9">
        <v>164</v>
      </c>
      <c r="B189" s="3" t="s">
        <v>509</v>
      </c>
      <c r="C189" s="3" t="s">
        <v>131</v>
      </c>
      <c r="D189" s="3" t="s">
        <v>469</v>
      </c>
      <c r="E189" s="3" t="s">
        <v>132</v>
      </c>
      <c r="F189" s="3" t="s">
        <v>126</v>
      </c>
      <c r="G189" s="3">
        <v>2021</v>
      </c>
      <c r="H189" s="9">
        <v>52</v>
      </c>
      <c r="I189" s="3" t="s">
        <v>1075</v>
      </c>
      <c r="J189" s="3" t="s">
        <v>564</v>
      </c>
      <c r="K189" s="3" t="s">
        <v>1047</v>
      </c>
      <c r="L189" s="9" t="s">
        <v>532</v>
      </c>
      <c r="M189" s="9" t="s">
        <v>518</v>
      </c>
      <c r="N189" s="64" t="s">
        <v>519</v>
      </c>
      <c r="O189" s="64" t="s">
        <v>520</v>
      </c>
      <c r="P189" s="3" t="s">
        <v>543</v>
      </c>
      <c r="Q189" s="47" t="s">
        <v>1076</v>
      </c>
      <c r="R189" s="47" t="s">
        <v>779</v>
      </c>
      <c r="S189" s="44" t="s">
        <v>518</v>
      </c>
      <c r="T189" s="9" t="s">
        <v>518</v>
      </c>
      <c r="U189" s="9" t="s">
        <v>518</v>
      </c>
      <c r="V189" s="9" t="s">
        <v>518</v>
      </c>
      <c r="W189" s="9" t="s">
        <v>518</v>
      </c>
      <c r="X189" s="34">
        <v>4</v>
      </c>
      <c r="Y189" s="3" t="s">
        <v>519</v>
      </c>
      <c r="Z189" s="3" t="s">
        <v>518</v>
      </c>
      <c r="AA189" s="3" t="s">
        <v>669</v>
      </c>
      <c r="AB189" s="3" t="s">
        <v>1077</v>
      </c>
      <c r="AC189" s="3" t="str">
        <f t="shared" si="10"/>
        <v>Y</v>
      </c>
      <c r="AD189" s="3" t="s">
        <v>518</v>
      </c>
      <c r="AE189" s="3" t="s">
        <v>519</v>
      </c>
      <c r="AF189" s="3" t="s">
        <v>518</v>
      </c>
      <c r="AG189" s="3" t="s">
        <v>519</v>
      </c>
      <c r="AH189" s="3" t="s">
        <v>519</v>
      </c>
      <c r="AI189" s="19" t="s">
        <v>1078</v>
      </c>
      <c r="AJ189" s="8"/>
      <c r="AK18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8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8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8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8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8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89" s="9">
        <v>0</v>
      </c>
      <c r="AR189" s="9">
        <f t="shared" si="11"/>
        <v>11</v>
      </c>
    </row>
    <row r="190" spans="1:44" s="12" customFormat="1" ht="60" customHeight="1">
      <c r="A190" s="9">
        <v>169</v>
      </c>
      <c r="B190" s="3" t="s">
        <v>1079</v>
      </c>
      <c r="C190" s="3" t="s">
        <v>1080</v>
      </c>
      <c r="D190" s="3" t="s">
        <v>519</v>
      </c>
      <c r="E190" s="3" t="s">
        <v>125</v>
      </c>
      <c r="F190" s="3" t="s">
        <v>126</v>
      </c>
      <c r="G190" s="3">
        <v>2022</v>
      </c>
      <c r="H190" s="9">
        <v>1</v>
      </c>
      <c r="I190" s="3" t="s">
        <v>137</v>
      </c>
      <c r="J190" s="3" t="s">
        <v>1081</v>
      </c>
      <c r="K190" s="3" t="s">
        <v>631</v>
      </c>
      <c r="L190" s="9" t="s">
        <v>532</v>
      </c>
      <c r="M190" s="9" t="s">
        <v>519</v>
      </c>
      <c r="N190" s="64" t="s">
        <v>519</v>
      </c>
      <c r="O190" s="64" t="s">
        <v>520</v>
      </c>
      <c r="P190" s="9">
        <v>0</v>
      </c>
      <c r="Q190" s="47" t="s">
        <v>1082</v>
      </c>
      <c r="R190" s="47" t="s">
        <v>1083</v>
      </c>
      <c r="S190" s="44" t="s">
        <v>518</v>
      </c>
      <c r="T190" s="9" t="s">
        <v>518</v>
      </c>
      <c r="U190" s="9" t="s">
        <v>518</v>
      </c>
      <c r="V190" s="9" t="s">
        <v>518</v>
      </c>
      <c r="W190" s="9" t="s">
        <v>518</v>
      </c>
      <c r="X190" s="34">
        <v>4</v>
      </c>
      <c r="Y190" s="3" t="s">
        <v>519</v>
      </c>
      <c r="Z190" s="3" t="s">
        <v>518</v>
      </c>
      <c r="AA190" s="3" t="s">
        <v>523</v>
      </c>
      <c r="AB190" s="3" t="s">
        <v>786</v>
      </c>
      <c r="AC190" s="3" t="str">
        <f t="shared" si="10"/>
        <v>N</v>
      </c>
      <c r="AD190" s="3" t="s">
        <v>518</v>
      </c>
      <c r="AE190" s="3" t="s">
        <v>519</v>
      </c>
      <c r="AF190" s="3" t="s">
        <v>518</v>
      </c>
      <c r="AG190" s="3" t="s">
        <v>518</v>
      </c>
      <c r="AH190" s="3" t="s">
        <v>518</v>
      </c>
      <c r="AI190" s="14" t="s">
        <v>1084</v>
      </c>
      <c r="AJ190" s="8"/>
      <c r="AK19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9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9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9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9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9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90" s="9">
        <v>0</v>
      </c>
      <c r="AR190" s="9">
        <f t="shared" si="11"/>
        <v>7</v>
      </c>
    </row>
    <row r="191" spans="1:44" s="12" customFormat="1" ht="60" customHeight="1">
      <c r="A191" s="9">
        <v>170</v>
      </c>
      <c r="B191" s="3" t="s">
        <v>1085</v>
      </c>
      <c r="C191" s="3" t="s">
        <v>447</v>
      </c>
      <c r="D191" s="3" t="s">
        <v>469</v>
      </c>
      <c r="E191" s="3" t="s">
        <v>125</v>
      </c>
      <c r="F191" s="3" t="s">
        <v>126</v>
      </c>
      <c r="G191" s="3">
        <v>2016</v>
      </c>
      <c r="H191" s="3">
        <v>11</v>
      </c>
      <c r="I191" s="3" t="s">
        <v>137</v>
      </c>
      <c r="J191" s="3" t="s">
        <v>564</v>
      </c>
      <c r="K191" s="3" t="s">
        <v>557</v>
      </c>
      <c r="L191" s="9" t="s">
        <v>517</v>
      </c>
      <c r="M191" s="9" t="s">
        <v>518</v>
      </c>
      <c r="N191" s="61" t="s">
        <v>518</v>
      </c>
      <c r="O191" s="61" t="s">
        <v>868</v>
      </c>
      <c r="P191" s="9">
        <v>14</v>
      </c>
      <c r="Q191" s="47" t="s">
        <v>718</v>
      </c>
      <c r="R191" s="47" t="s">
        <v>718</v>
      </c>
      <c r="S191" s="44" t="s">
        <v>518</v>
      </c>
      <c r="T191" s="9" t="s">
        <v>519</v>
      </c>
      <c r="U191" s="9" t="s">
        <v>519</v>
      </c>
      <c r="V191" s="9" t="s">
        <v>518</v>
      </c>
      <c r="W191" s="9" t="s">
        <v>519</v>
      </c>
      <c r="X191" s="34">
        <v>1</v>
      </c>
      <c r="Y191" s="3" t="s">
        <v>519</v>
      </c>
      <c r="Z191" s="3" t="s">
        <v>518</v>
      </c>
      <c r="AA191" s="3" t="s">
        <v>523</v>
      </c>
      <c r="AB191" s="3" t="s">
        <v>786</v>
      </c>
      <c r="AC191" s="3" t="str">
        <f t="shared" si="10"/>
        <v>N</v>
      </c>
      <c r="AD191" s="3" t="s">
        <v>518</v>
      </c>
      <c r="AE191" s="3" t="s">
        <v>519</v>
      </c>
      <c r="AF191" s="3" t="s">
        <v>518</v>
      </c>
      <c r="AG191" s="3" t="s">
        <v>519</v>
      </c>
      <c r="AH191" s="3" t="s">
        <v>519</v>
      </c>
      <c r="AI191" s="14" t="s">
        <v>1086</v>
      </c>
      <c r="AJ191" s="8"/>
      <c r="AK19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9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2</v>
      </c>
      <c r="AM19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9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9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9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91" s="9">
        <v>0</v>
      </c>
      <c r="AR191" s="9">
        <f t="shared" si="11"/>
        <v>4</v>
      </c>
    </row>
    <row r="192" spans="1:44" s="6" customFormat="1" ht="60" customHeight="1">
      <c r="A192" s="9">
        <v>173</v>
      </c>
      <c r="B192" s="3" t="s">
        <v>1087</v>
      </c>
      <c r="C192" s="3" t="s">
        <v>1088</v>
      </c>
      <c r="D192" s="3" t="s">
        <v>469</v>
      </c>
      <c r="E192" s="3" t="s">
        <v>621</v>
      </c>
      <c r="F192" s="3" t="s">
        <v>126</v>
      </c>
      <c r="G192" s="3">
        <v>2021</v>
      </c>
      <c r="H192" s="9">
        <v>1</v>
      </c>
      <c r="I192" s="3" t="s">
        <v>514</v>
      </c>
      <c r="J192" s="3" t="s">
        <v>1089</v>
      </c>
      <c r="K192" s="3" t="s">
        <v>1047</v>
      </c>
      <c r="L192" s="9" t="s">
        <v>1090</v>
      </c>
      <c r="M192" s="9" t="s">
        <v>518</v>
      </c>
      <c r="N192" s="9" t="s">
        <v>519</v>
      </c>
      <c r="O192" s="9" t="s">
        <v>520</v>
      </c>
      <c r="P192" s="9">
        <v>0</v>
      </c>
      <c r="Q192" s="47" t="s">
        <v>1091</v>
      </c>
      <c r="R192" s="47" t="s">
        <v>779</v>
      </c>
      <c r="S192" s="44" t="s">
        <v>518</v>
      </c>
      <c r="T192" s="9" t="s">
        <v>518</v>
      </c>
      <c r="U192" s="9" t="s">
        <v>519</v>
      </c>
      <c r="V192" s="9" t="s">
        <v>518</v>
      </c>
      <c r="W192" s="9" t="s">
        <v>518</v>
      </c>
      <c r="X192" s="34">
        <v>3</v>
      </c>
      <c r="Y192" s="3" t="s">
        <v>519</v>
      </c>
      <c r="Z192" s="3" t="s">
        <v>519</v>
      </c>
      <c r="AA192" s="3" t="s">
        <v>523</v>
      </c>
      <c r="AB192" s="3" t="s">
        <v>1092</v>
      </c>
      <c r="AC192" s="3" t="str">
        <f t="shared" si="10"/>
        <v>N</v>
      </c>
      <c r="AD192" s="3" t="s">
        <v>518</v>
      </c>
      <c r="AE192" s="3" t="s">
        <v>519</v>
      </c>
      <c r="AF192" s="3" t="s">
        <v>518</v>
      </c>
      <c r="AG192" s="3" t="s">
        <v>518</v>
      </c>
      <c r="AH192" s="3" t="s">
        <v>518</v>
      </c>
      <c r="AI192" s="14" t="s">
        <v>1093</v>
      </c>
      <c r="AJ192" s="8"/>
      <c r="AK19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9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9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9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9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9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92" s="9">
        <v>0</v>
      </c>
      <c r="AR192" s="9">
        <f t="shared" si="11"/>
        <v>6</v>
      </c>
    </row>
    <row r="193" spans="1:44" s="6" customFormat="1" ht="60" customHeight="1">
      <c r="A193" s="9">
        <v>174</v>
      </c>
      <c r="B193" s="3" t="s">
        <v>1094</v>
      </c>
      <c r="C193" s="3" t="s">
        <v>1095</v>
      </c>
      <c r="D193" s="3" t="s">
        <v>469</v>
      </c>
      <c r="E193" s="3" t="s">
        <v>125</v>
      </c>
      <c r="F193" s="3" t="s">
        <v>126</v>
      </c>
      <c r="G193" s="3">
        <v>2022</v>
      </c>
      <c r="H193" s="9">
        <v>9</v>
      </c>
      <c r="I193" s="3" t="s">
        <v>137</v>
      </c>
      <c r="J193" s="3" t="s">
        <v>564</v>
      </c>
      <c r="K193" s="3" t="s">
        <v>694</v>
      </c>
      <c r="L193" s="9" t="s">
        <v>1009</v>
      </c>
      <c r="M193" s="9" t="s">
        <v>518</v>
      </c>
      <c r="N193" s="9" t="s">
        <v>519</v>
      </c>
      <c r="O193" s="9" t="s">
        <v>520</v>
      </c>
      <c r="P193" s="3" t="s">
        <v>543</v>
      </c>
      <c r="Q193" s="47" t="s">
        <v>919</v>
      </c>
      <c r="R193" s="47" t="s">
        <v>1096</v>
      </c>
      <c r="S193" s="44" t="s">
        <v>518</v>
      </c>
      <c r="T193" s="9" t="s">
        <v>519</v>
      </c>
      <c r="U193" s="9" t="s">
        <v>519</v>
      </c>
      <c r="V193" s="9" t="s">
        <v>518</v>
      </c>
      <c r="W193" s="9" t="s">
        <v>519</v>
      </c>
      <c r="X193" s="34">
        <v>1</v>
      </c>
      <c r="Y193" s="3" t="s">
        <v>519</v>
      </c>
      <c r="Z193" s="3" t="s">
        <v>518</v>
      </c>
      <c r="AA193" s="3" t="s">
        <v>523</v>
      </c>
      <c r="AB193" s="3" t="s">
        <v>1097</v>
      </c>
      <c r="AC193" s="3" t="str">
        <f t="shared" si="10"/>
        <v>Y</v>
      </c>
      <c r="AD193" s="3" t="s">
        <v>518</v>
      </c>
      <c r="AE193" s="3" t="s">
        <v>519</v>
      </c>
      <c r="AF193" s="3" t="s">
        <v>518</v>
      </c>
      <c r="AG193" s="3" t="s">
        <v>518</v>
      </c>
      <c r="AH193" s="3" t="s">
        <v>519</v>
      </c>
      <c r="AI193" s="14" t="s">
        <v>1098</v>
      </c>
      <c r="AJ193" s="8"/>
      <c r="AK19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9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9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9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9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9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93" s="9">
        <v>0</v>
      </c>
      <c r="AR193" s="9">
        <f t="shared" si="11"/>
        <v>7</v>
      </c>
    </row>
    <row r="194" spans="1:44" s="6" customFormat="1" ht="60" customHeight="1">
      <c r="A194" s="9">
        <v>175</v>
      </c>
      <c r="B194" s="3" t="s">
        <v>1099</v>
      </c>
      <c r="C194" s="3" t="s">
        <v>1100</v>
      </c>
      <c r="D194" s="3" t="s">
        <v>469</v>
      </c>
      <c r="E194" s="3" t="s">
        <v>426</v>
      </c>
      <c r="F194" s="3" t="s">
        <v>200</v>
      </c>
      <c r="G194" s="3">
        <v>2021</v>
      </c>
      <c r="H194" s="9" t="s">
        <v>1101</v>
      </c>
      <c r="I194" s="3" t="s">
        <v>137</v>
      </c>
      <c r="J194" s="3" t="s">
        <v>564</v>
      </c>
      <c r="K194" s="3" t="s">
        <v>694</v>
      </c>
      <c r="L194" s="9" t="s">
        <v>517</v>
      </c>
      <c r="M194" s="9" t="s">
        <v>127</v>
      </c>
      <c r="N194" s="9" t="s">
        <v>519</v>
      </c>
      <c r="O194" s="9" t="s">
        <v>520</v>
      </c>
      <c r="P194" s="9">
        <v>0</v>
      </c>
      <c r="Q194" s="47" t="s">
        <v>533</v>
      </c>
      <c r="R194" s="47" t="s">
        <v>1083</v>
      </c>
      <c r="S194" s="44" t="s">
        <v>518</v>
      </c>
      <c r="T194" s="9" t="s">
        <v>519</v>
      </c>
      <c r="U194" s="9" t="s">
        <v>518</v>
      </c>
      <c r="V194" s="9" t="s">
        <v>518</v>
      </c>
      <c r="W194" s="9" t="s">
        <v>518</v>
      </c>
      <c r="X194" s="34">
        <v>3</v>
      </c>
      <c r="Y194" s="3" t="s">
        <v>519</v>
      </c>
      <c r="Z194" s="3" t="s">
        <v>518</v>
      </c>
      <c r="AA194" s="3" t="s">
        <v>523</v>
      </c>
      <c r="AB194" s="3" t="s">
        <v>1102</v>
      </c>
      <c r="AC194" s="3" t="str">
        <f t="shared" si="10"/>
        <v>N</v>
      </c>
      <c r="AD194" s="3" t="s">
        <v>518</v>
      </c>
      <c r="AE194" s="3" t="s">
        <v>519</v>
      </c>
      <c r="AF194" s="3" t="s">
        <v>518</v>
      </c>
      <c r="AG194" s="3" t="s">
        <v>518</v>
      </c>
      <c r="AH194" s="3" t="s">
        <v>518</v>
      </c>
      <c r="AI194" s="117" t="s">
        <v>1103</v>
      </c>
      <c r="AJ194" s="8"/>
      <c r="AK19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9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9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9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9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9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94" s="9">
        <v>0</v>
      </c>
      <c r="AR194" s="9">
        <f t="shared" si="11"/>
        <v>9</v>
      </c>
    </row>
    <row r="195" spans="1:44" s="6" customFormat="1" ht="60" customHeight="1">
      <c r="A195" s="9">
        <v>178</v>
      </c>
      <c r="B195" s="3" t="s">
        <v>1104</v>
      </c>
      <c r="C195" s="3" t="s">
        <v>1105</v>
      </c>
      <c r="D195" s="3" t="s">
        <v>469</v>
      </c>
      <c r="E195" s="3" t="s">
        <v>1106</v>
      </c>
      <c r="F195" s="3" t="s">
        <v>150</v>
      </c>
      <c r="G195" s="3">
        <v>2019</v>
      </c>
      <c r="H195" s="3">
        <v>3</v>
      </c>
      <c r="I195" s="3" t="s">
        <v>514</v>
      </c>
      <c r="J195" s="3" t="s">
        <v>1107</v>
      </c>
      <c r="K195" s="9" t="s">
        <v>586</v>
      </c>
      <c r="L195" s="9" t="s">
        <v>532</v>
      </c>
      <c r="M195" s="9" t="s">
        <v>518</v>
      </c>
      <c r="N195" s="9" t="s">
        <v>519</v>
      </c>
      <c r="O195" s="9" t="s">
        <v>520</v>
      </c>
      <c r="P195" s="9">
        <v>596</v>
      </c>
      <c r="Q195" s="47" t="s">
        <v>552</v>
      </c>
      <c r="R195" s="47" t="s">
        <v>1053</v>
      </c>
      <c r="S195" s="44" t="s">
        <v>518</v>
      </c>
      <c r="T195" s="9" t="s">
        <v>519</v>
      </c>
      <c r="U195" s="9" t="s">
        <v>518</v>
      </c>
      <c r="V195" s="9" t="s">
        <v>518</v>
      </c>
      <c r="W195" s="9" t="s">
        <v>518</v>
      </c>
      <c r="X195" s="34">
        <v>3</v>
      </c>
      <c r="Y195" s="3" t="s">
        <v>519</v>
      </c>
      <c r="Z195" s="3" t="s">
        <v>518</v>
      </c>
      <c r="AA195" s="3" t="s">
        <v>523</v>
      </c>
      <c r="AB195" s="3" t="s">
        <v>1108</v>
      </c>
      <c r="AC195" s="3" t="str">
        <f t="shared" si="10"/>
        <v>Y</v>
      </c>
      <c r="AD195" s="3" t="s">
        <v>519</v>
      </c>
      <c r="AE195" s="3" t="s">
        <v>519</v>
      </c>
      <c r="AF195" s="3" t="s">
        <v>518</v>
      </c>
      <c r="AG195" s="3" t="s">
        <v>518</v>
      </c>
      <c r="AH195" s="3" t="s">
        <v>518</v>
      </c>
      <c r="AI195" s="14" t="s">
        <v>1109</v>
      </c>
      <c r="AJ195" s="8"/>
      <c r="AK19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9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9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19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9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9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95" s="9">
        <v>0</v>
      </c>
      <c r="AR195" s="9">
        <f t="shared" si="11"/>
        <v>10</v>
      </c>
    </row>
    <row r="196" spans="1:44" s="6" customFormat="1" ht="60" customHeight="1">
      <c r="A196" s="9">
        <v>180</v>
      </c>
      <c r="B196" s="3" t="s">
        <v>1110</v>
      </c>
      <c r="C196" s="3" t="s">
        <v>1111</v>
      </c>
      <c r="D196" s="3" t="s">
        <v>469</v>
      </c>
      <c r="E196" s="3" t="s">
        <v>149</v>
      </c>
      <c r="F196" s="3" t="s">
        <v>150</v>
      </c>
      <c r="G196" s="3">
        <v>2022</v>
      </c>
      <c r="H196" s="9">
        <v>178</v>
      </c>
      <c r="I196" s="3" t="s">
        <v>137</v>
      </c>
      <c r="J196" s="3" t="s">
        <v>564</v>
      </c>
      <c r="K196" s="3" t="s">
        <v>1112</v>
      </c>
      <c r="L196" s="9" t="s">
        <v>532</v>
      </c>
      <c r="M196" s="9" t="s">
        <v>519</v>
      </c>
      <c r="N196" s="9" t="s">
        <v>518</v>
      </c>
      <c r="O196" s="24" t="s">
        <v>1113</v>
      </c>
      <c r="P196" s="9" t="s">
        <v>809</v>
      </c>
      <c r="Q196" s="47" t="s">
        <v>533</v>
      </c>
      <c r="R196" s="47" t="s">
        <v>1059</v>
      </c>
      <c r="S196" s="44" t="s">
        <v>518</v>
      </c>
      <c r="T196" s="9" t="s">
        <v>518</v>
      </c>
      <c r="U196" s="9" t="s">
        <v>518</v>
      </c>
      <c r="V196" s="9" t="s">
        <v>518</v>
      </c>
      <c r="W196" s="9" t="s">
        <v>518</v>
      </c>
      <c r="X196" s="34">
        <v>4</v>
      </c>
      <c r="Y196" s="3" t="s">
        <v>519</v>
      </c>
      <c r="Z196" s="3" t="s">
        <v>518</v>
      </c>
      <c r="AA196" s="3" t="s">
        <v>568</v>
      </c>
      <c r="AB196" s="3" t="s">
        <v>1114</v>
      </c>
      <c r="AC196" s="3" t="str">
        <f t="shared" si="10"/>
        <v>Y</v>
      </c>
      <c r="AD196" s="3" t="s">
        <v>518</v>
      </c>
      <c r="AE196" s="3" t="s">
        <v>518</v>
      </c>
      <c r="AF196" s="3" t="s">
        <v>518</v>
      </c>
      <c r="AG196" s="3" t="s">
        <v>518</v>
      </c>
      <c r="AH196" s="3" t="s">
        <v>518</v>
      </c>
      <c r="AI196" s="14" t="s">
        <v>1115</v>
      </c>
      <c r="AJ196" s="8"/>
      <c r="AK19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19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19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9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9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9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96" s="9">
        <v>0</v>
      </c>
      <c r="AR196" s="9">
        <f t="shared" si="11"/>
        <v>13</v>
      </c>
    </row>
    <row r="197" spans="1:44" s="12" customFormat="1" ht="60" customHeight="1">
      <c r="A197" s="9">
        <v>183</v>
      </c>
      <c r="B197" s="3" t="s">
        <v>1116</v>
      </c>
      <c r="C197" s="3" t="s">
        <v>464</v>
      </c>
      <c r="D197" s="3" t="s">
        <v>469</v>
      </c>
      <c r="E197" s="3" t="s">
        <v>539</v>
      </c>
      <c r="F197" s="3" t="s">
        <v>150</v>
      </c>
      <c r="G197" s="3">
        <v>2023</v>
      </c>
      <c r="H197" s="9">
        <v>1</v>
      </c>
      <c r="I197" s="3" t="s">
        <v>137</v>
      </c>
      <c r="J197" s="3" t="s">
        <v>1117</v>
      </c>
      <c r="K197" s="3" t="s">
        <v>694</v>
      </c>
      <c r="L197" s="9" t="s">
        <v>517</v>
      </c>
      <c r="M197" s="9" t="s">
        <v>519</v>
      </c>
      <c r="N197" s="9" t="s">
        <v>519</v>
      </c>
      <c r="O197" s="9" t="s">
        <v>520</v>
      </c>
      <c r="P197" s="9" t="s">
        <v>809</v>
      </c>
      <c r="Q197" s="47" t="s">
        <v>899</v>
      </c>
      <c r="R197" s="47" t="s">
        <v>641</v>
      </c>
      <c r="S197" s="44" t="s">
        <v>518</v>
      </c>
      <c r="T197" s="9" t="s">
        <v>518</v>
      </c>
      <c r="U197" s="9" t="s">
        <v>518</v>
      </c>
      <c r="V197" s="9" t="s">
        <v>518</v>
      </c>
      <c r="W197" s="9" t="s">
        <v>518</v>
      </c>
      <c r="X197" s="34">
        <v>4</v>
      </c>
      <c r="Y197" s="3" t="s">
        <v>519</v>
      </c>
      <c r="Z197" s="3" t="s">
        <v>519</v>
      </c>
      <c r="AA197" s="3" t="s">
        <v>568</v>
      </c>
      <c r="AB197" s="3" t="s">
        <v>1118</v>
      </c>
      <c r="AC197" s="3" t="str">
        <f t="shared" ref="AC197:AC222" si="12">IF(AB197="", "", IF(OR(ISNUMBER(SEARCH("MAE", AB197)), ISNUMBER(SEARCH("MAE_multi", AB197)), ISNUMBER(SEARCH("MAPE", AB197)), ISNUMBER(SEARCH("bias", AB197)), ISNUMBER(SEARCH("bias_multi", AB197))), "Y", "N"))</f>
        <v>Y</v>
      </c>
      <c r="AD197" s="3" t="s">
        <v>518</v>
      </c>
      <c r="AE197" s="3" t="s">
        <v>519</v>
      </c>
      <c r="AF197" s="3" t="s">
        <v>518</v>
      </c>
      <c r="AG197" s="3" t="s">
        <v>518</v>
      </c>
      <c r="AH197" s="3" t="s">
        <v>518</v>
      </c>
      <c r="AI197" s="14" t="s">
        <v>1119</v>
      </c>
      <c r="AJ197" s="8"/>
      <c r="AK19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19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9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19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19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19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197" s="9">
        <v>0</v>
      </c>
      <c r="AR197" s="9">
        <f t="shared" ref="AR197:AR222" si="13">IF(OR(ISBLANK(AL197), AL197=""), "", SUM(AL197:AP197))</f>
        <v>9</v>
      </c>
    </row>
    <row r="198" spans="1:44" s="12" customFormat="1" ht="60" customHeight="1">
      <c r="A198" s="9">
        <v>185</v>
      </c>
      <c r="B198" s="3" t="s">
        <v>1120</v>
      </c>
      <c r="C198" s="3" t="s">
        <v>233</v>
      </c>
      <c r="D198" s="3" t="s">
        <v>469</v>
      </c>
      <c r="E198" s="3" t="s">
        <v>1121</v>
      </c>
      <c r="F198" s="3" t="s">
        <v>145</v>
      </c>
      <c r="G198" s="3">
        <v>2019</v>
      </c>
      <c r="H198" s="9">
        <v>1</v>
      </c>
      <c r="I198" s="3" t="s">
        <v>137</v>
      </c>
      <c r="J198" s="3" t="s">
        <v>1122</v>
      </c>
      <c r="K198" s="3" t="s">
        <v>656</v>
      </c>
      <c r="L198" s="9" t="s">
        <v>517</v>
      </c>
      <c r="M198" s="9" t="s">
        <v>518</v>
      </c>
      <c r="N198" s="9" t="s">
        <v>519</v>
      </c>
      <c r="O198" s="9" t="s">
        <v>520</v>
      </c>
      <c r="P198" s="3">
        <v>0</v>
      </c>
      <c r="Q198" s="47" t="s">
        <v>1123</v>
      </c>
      <c r="R198" s="47" t="s">
        <v>1123</v>
      </c>
      <c r="S198" s="44" t="s">
        <v>518</v>
      </c>
      <c r="T198" s="9" t="s">
        <v>519</v>
      </c>
      <c r="U198" s="9" t="s">
        <v>519</v>
      </c>
      <c r="V198" s="9" t="s">
        <v>519</v>
      </c>
      <c r="W198" s="9" t="s">
        <v>518</v>
      </c>
      <c r="X198" s="34">
        <v>1</v>
      </c>
      <c r="Y198" s="3" t="s">
        <v>519</v>
      </c>
      <c r="Z198" s="3" t="s">
        <v>518</v>
      </c>
      <c r="AA198" s="3" t="s">
        <v>523</v>
      </c>
      <c r="AB198" s="3" t="s">
        <v>1124</v>
      </c>
      <c r="AC198" s="3" t="str">
        <f t="shared" si="12"/>
        <v>N</v>
      </c>
      <c r="AD198" s="3" t="s">
        <v>519</v>
      </c>
      <c r="AE198" s="3" t="s">
        <v>519</v>
      </c>
      <c r="AF198" s="3" t="s">
        <v>518</v>
      </c>
      <c r="AG198" s="3" t="s">
        <v>518</v>
      </c>
      <c r="AH198" s="3" t="s">
        <v>519</v>
      </c>
      <c r="AI198" s="14" t="s">
        <v>1125</v>
      </c>
      <c r="AJ198" s="8"/>
      <c r="AK19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9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19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19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9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19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98" s="9">
        <v>0</v>
      </c>
      <c r="AR198" s="9">
        <f t="shared" si="13"/>
        <v>3</v>
      </c>
    </row>
    <row r="199" spans="1:44" s="12" customFormat="1" ht="60" customHeight="1">
      <c r="A199" s="9">
        <v>186</v>
      </c>
      <c r="B199" s="3" t="s">
        <v>1120</v>
      </c>
      <c r="C199" s="3" t="s">
        <v>233</v>
      </c>
      <c r="D199" s="3" t="s">
        <v>469</v>
      </c>
      <c r="E199" s="3" t="s">
        <v>1121</v>
      </c>
      <c r="F199" s="3" t="s">
        <v>145</v>
      </c>
      <c r="G199" s="3">
        <v>2022</v>
      </c>
      <c r="H199" s="9">
        <v>3</v>
      </c>
      <c r="I199" s="3" t="s">
        <v>137</v>
      </c>
      <c r="J199" s="3" t="s">
        <v>1126</v>
      </c>
      <c r="K199" s="3" t="s">
        <v>656</v>
      </c>
      <c r="L199" s="9" t="s">
        <v>517</v>
      </c>
      <c r="M199" s="9" t="s">
        <v>518</v>
      </c>
      <c r="N199" s="9" t="s">
        <v>519</v>
      </c>
      <c r="O199" s="9" t="s">
        <v>520</v>
      </c>
      <c r="P199" s="9">
        <v>0</v>
      </c>
      <c r="Q199" s="47" t="s">
        <v>1123</v>
      </c>
      <c r="R199" s="47" t="s">
        <v>1035</v>
      </c>
      <c r="S199" s="44" t="s">
        <v>518</v>
      </c>
      <c r="T199" s="9" t="s">
        <v>519</v>
      </c>
      <c r="U199" s="9" t="s">
        <v>519</v>
      </c>
      <c r="V199" s="9" t="s">
        <v>518</v>
      </c>
      <c r="W199" s="9" t="s">
        <v>518</v>
      </c>
      <c r="X199" s="34">
        <v>2</v>
      </c>
      <c r="Y199" s="3" t="s">
        <v>519</v>
      </c>
      <c r="Z199" s="3" t="s">
        <v>518</v>
      </c>
      <c r="AA199" s="3" t="s">
        <v>523</v>
      </c>
      <c r="AB199" s="3" t="s">
        <v>1127</v>
      </c>
      <c r="AC199" s="3" t="str">
        <f t="shared" si="12"/>
        <v>N</v>
      </c>
      <c r="AD199" s="3" t="s">
        <v>519</v>
      </c>
      <c r="AE199" s="3" t="s">
        <v>519</v>
      </c>
      <c r="AF199" s="3" t="s">
        <v>518</v>
      </c>
      <c r="AG199" s="3" t="s">
        <v>519</v>
      </c>
      <c r="AH199" s="3" t="s">
        <v>519</v>
      </c>
      <c r="AI199" s="14" t="s">
        <v>1128</v>
      </c>
      <c r="AJ199" s="8"/>
      <c r="AK19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19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19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19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19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19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199" s="9">
        <v>0</v>
      </c>
      <c r="AR199" s="9">
        <f t="shared" si="13"/>
        <v>4</v>
      </c>
    </row>
    <row r="200" spans="1:44" s="12" customFormat="1" ht="60" customHeight="1">
      <c r="A200" s="9">
        <v>187</v>
      </c>
      <c r="B200" s="3" t="s">
        <v>1129</v>
      </c>
      <c r="C200" s="3" t="s">
        <v>257</v>
      </c>
      <c r="D200" s="3" t="s">
        <v>469</v>
      </c>
      <c r="E200" s="3" t="s">
        <v>125</v>
      </c>
      <c r="F200" s="3" t="s">
        <v>126</v>
      </c>
      <c r="G200" s="3">
        <v>2022</v>
      </c>
      <c r="H200" s="9">
        <v>1</v>
      </c>
      <c r="I200" s="3" t="s">
        <v>137</v>
      </c>
      <c r="J200" s="3" t="s">
        <v>1130</v>
      </c>
      <c r="K200" s="3" t="s">
        <v>694</v>
      </c>
      <c r="L200" s="9" t="s">
        <v>517</v>
      </c>
      <c r="M200" s="9" t="s">
        <v>519</v>
      </c>
      <c r="N200" s="9" t="s">
        <v>519</v>
      </c>
      <c r="O200" s="9" t="s">
        <v>520</v>
      </c>
      <c r="P200" s="3" t="s">
        <v>543</v>
      </c>
      <c r="Q200" s="47">
        <v>43678</v>
      </c>
      <c r="R200" s="47">
        <v>43678</v>
      </c>
      <c r="S200" s="44" t="s">
        <v>518</v>
      </c>
      <c r="T200" s="9" t="s">
        <v>519</v>
      </c>
      <c r="U200" s="9" t="s">
        <v>519</v>
      </c>
      <c r="V200" s="9" t="s">
        <v>518</v>
      </c>
      <c r="W200" s="9" t="s">
        <v>519</v>
      </c>
      <c r="X200" s="34">
        <v>1</v>
      </c>
      <c r="Y200" s="3" t="s">
        <v>519</v>
      </c>
      <c r="Z200" s="3" t="s">
        <v>518</v>
      </c>
      <c r="AA200" s="3" t="s">
        <v>523</v>
      </c>
      <c r="AB200" s="3" t="s">
        <v>786</v>
      </c>
      <c r="AC200" s="3" t="str">
        <f t="shared" si="12"/>
        <v>N</v>
      </c>
      <c r="AD200" s="3" t="s">
        <v>518</v>
      </c>
      <c r="AE200" s="3" t="s">
        <v>519</v>
      </c>
      <c r="AF200" s="3" t="s">
        <v>519</v>
      </c>
      <c r="AG200" s="3" t="s">
        <v>518</v>
      </c>
      <c r="AH200" s="3" t="s">
        <v>519</v>
      </c>
      <c r="AI200" s="14" t="s">
        <v>1131</v>
      </c>
      <c r="AJ200" s="8"/>
      <c r="AK20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20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0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20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0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20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200" s="9">
        <v>0</v>
      </c>
      <c r="AR200" s="9">
        <f t="shared" si="13"/>
        <v>1</v>
      </c>
    </row>
    <row r="201" spans="1:44" s="12" customFormat="1" ht="60" customHeight="1">
      <c r="A201" s="9">
        <v>189</v>
      </c>
      <c r="B201" s="3" t="s">
        <v>1132</v>
      </c>
      <c r="C201" s="3" t="s">
        <v>1133</v>
      </c>
      <c r="D201" s="3" t="s">
        <v>469</v>
      </c>
      <c r="E201" s="3" t="s">
        <v>199</v>
      </c>
      <c r="F201" s="3" t="s">
        <v>200</v>
      </c>
      <c r="G201" s="3">
        <v>2021</v>
      </c>
      <c r="H201" s="9">
        <v>5</v>
      </c>
      <c r="I201" s="3" t="s">
        <v>137</v>
      </c>
      <c r="J201" s="3" t="s">
        <v>1134</v>
      </c>
      <c r="K201" s="3" t="s">
        <v>1135</v>
      </c>
      <c r="L201" s="9" t="s">
        <v>517</v>
      </c>
      <c r="M201" s="9" t="s">
        <v>518</v>
      </c>
      <c r="N201" s="9" t="s">
        <v>519</v>
      </c>
      <c r="O201" s="9" t="s">
        <v>520</v>
      </c>
      <c r="P201" s="9">
        <v>0</v>
      </c>
      <c r="Q201" s="47" t="s">
        <v>1035</v>
      </c>
      <c r="R201" s="47" t="s">
        <v>522</v>
      </c>
      <c r="S201" s="44" t="s">
        <v>518</v>
      </c>
      <c r="T201" s="9" t="s">
        <v>518</v>
      </c>
      <c r="U201" s="9" t="s">
        <v>518</v>
      </c>
      <c r="V201" s="9" t="s">
        <v>518</v>
      </c>
      <c r="W201" s="9" t="s">
        <v>518</v>
      </c>
      <c r="X201" s="34">
        <v>4</v>
      </c>
      <c r="Y201" s="3" t="s">
        <v>518</v>
      </c>
      <c r="Z201" s="3" t="s">
        <v>518</v>
      </c>
      <c r="AA201" s="3" t="s">
        <v>523</v>
      </c>
      <c r="AB201" s="3" t="s">
        <v>786</v>
      </c>
      <c r="AC201" s="3" t="str">
        <f t="shared" si="12"/>
        <v>N</v>
      </c>
      <c r="AD201" s="3" t="s">
        <v>519</v>
      </c>
      <c r="AE201" s="3" t="s">
        <v>518</v>
      </c>
      <c r="AF201" s="3" t="s">
        <v>518</v>
      </c>
      <c r="AG201" s="3" t="s">
        <v>518</v>
      </c>
      <c r="AH201" s="3" t="s">
        <v>518</v>
      </c>
      <c r="AI201" s="14" t="s">
        <v>1136</v>
      </c>
      <c r="AJ201" s="8"/>
      <c r="AK20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20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20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20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20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20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201" s="9">
        <v>0</v>
      </c>
      <c r="AR201" s="9">
        <f t="shared" si="13"/>
        <v>9</v>
      </c>
    </row>
    <row r="202" spans="1:44" s="12" customFormat="1" ht="60" customHeight="1">
      <c r="A202" s="9">
        <v>190</v>
      </c>
      <c r="B202" s="3" t="s">
        <v>1132</v>
      </c>
      <c r="C202" s="3" t="s">
        <v>1133</v>
      </c>
      <c r="D202" s="3" t="s">
        <v>469</v>
      </c>
      <c r="E202" s="3" t="s">
        <v>404</v>
      </c>
      <c r="F202" s="3" t="s">
        <v>200</v>
      </c>
      <c r="G202" s="3">
        <v>2023</v>
      </c>
      <c r="H202" s="9">
        <v>14</v>
      </c>
      <c r="I202" s="3" t="s">
        <v>514</v>
      </c>
      <c r="J202" s="3" t="s">
        <v>564</v>
      </c>
      <c r="K202" s="3" t="s">
        <v>1135</v>
      </c>
      <c r="L202" s="9" t="s">
        <v>517</v>
      </c>
      <c r="M202" s="9" t="s">
        <v>518</v>
      </c>
      <c r="N202" s="9" t="s">
        <v>519</v>
      </c>
      <c r="O202" s="9" t="s">
        <v>520</v>
      </c>
      <c r="P202" s="9">
        <v>0</v>
      </c>
      <c r="Q202" s="47" t="s">
        <v>559</v>
      </c>
      <c r="R202" s="47" t="s">
        <v>691</v>
      </c>
      <c r="S202" s="44" t="s">
        <v>518</v>
      </c>
      <c r="T202" s="9" t="s">
        <v>518</v>
      </c>
      <c r="U202" s="9" t="s">
        <v>519</v>
      </c>
      <c r="V202" s="9" t="s">
        <v>519</v>
      </c>
      <c r="W202" s="9" t="s">
        <v>518</v>
      </c>
      <c r="X202" s="34">
        <v>2</v>
      </c>
      <c r="Y202" s="3" t="s">
        <v>519</v>
      </c>
      <c r="Z202" s="3" t="s">
        <v>518</v>
      </c>
      <c r="AA202" s="3" t="s">
        <v>523</v>
      </c>
      <c r="AB202" s="3" t="s">
        <v>786</v>
      </c>
      <c r="AC202" s="3" t="str">
        <f t="shared" si="12"/>
        <v>N</v>
      </c>
      <c r="AD202" s="3" t="s">
        <v>519</v>
      </c>
      <c r="AE202" s="3" t="s">
        <v>519</v>
      </c>
      <c r="AF202" s="3" t="s">
        <v>518</v>
      </c>
      <c r="AG202" s="3" t="s">
        <v>518</v>
      </c>
      <c r="AH202" s="3" t="s">
        <v>519</v>
      </c>
      <c r="AI202" s="14" t="s">
        <v>1137</v>
      </c>
      <c r="AJ202" s="8"/>
      <c r="AK20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20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2</v>
      </c>
      <c r="AM20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20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0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20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202" s="9">
        <v>0</v>
      </c>
      <c r="AR202" s="9">
        <f t="shared" si="13"/>
        <v>6</v>
      </c>
    </row>
    <row r="203" spans="1:44" s="12" customFormat="1" ht="60" customHeight="1">
      <c r="A203" s="9">
        <v>196</v>
      </c>
      <c r="B203" s="3" t="s">
        <v>1138</v>
      </c>
      <c r="C203" s="3" t="s">
        <v>806</v>
      </c>
      <c r="D203" s="3" t="s">
        <v>469</v>
      </c>
      <c r="E203" s="3" t="s">
        <v>429</v>
      </c>
      <c r="F203" s="3" t="s">
        <v>150</v>
      </c>
      <c r="G203" s="3">
        <v>2022</v>
      </c>
      <c r="H203" s="9">
        <v>1</v>
      </c>
      <c r="I203" s="3" t="s">
        <v>1139</v>
      </c>
      <c r="J203" s="3" t="s">
        <v>1140</v>
      </c>
      <c r="K203" s="3" t="s">
        <v>694</v>
      </c>
      <c r="L203" s="9" t="s">
        <v>517</v>
      </c>
      <c r="M203" s="9" t="s">
        <v>519</v>
      </c>
      <c r="N203" s="9" t="s">
        <v>518</v>
      </c>
      <c r="O203" s="23" t="s">
        <v>1141</v>
      </c>
      <c r="P203" s="9">
        <v>4</v>
      </c>
      <c r="Q203" s="47" t="s">
        <v>771</v>
      </c>
      <c r="R203" s="47" t="s">
        <v>792</v>
      </c>
      <c r="S203" s="44" t="s">
        <v>518</v>
      </c>
      <c r="T203" s="9" t="s">
        <v>519</v>
      </c>
      <c r="U203" s="9" t="s">
        <v>518</v>
      </c>
      <c r="V203" s="9" t="s">
        <v>519</v>
      </c>
      <c r="W203" s="9" t="s">
        <v>519</v>
      </c>
      <c r="X203" s="34">
        <v>1</v>
      </c>
      <c r="Y203" s="3" t="s">
        <v>518</v>
      </c>
      <c r="Z203" s="3" t="s">
        <v>518</v>
      </c>
      <c r="AA203" s="3" t="s">
        <v>568</v>
      </c>
      <c r="AB203" s="3" t="s">
        <v>1142</v>
      </c>
      <c r="AC203" s="3" t="str">
        <f t="shared" si="12"/>
        <v>Y</v>
      </c>
      <c r="AD203" s="3" t="s">
        <v>519</v>
      </c>
      <c r="AE203" s="3" t="s">
        <v>518</v>
      </c>
      <c r="AF203" s="3" t="s">
        <v>518</v>
      </c>
      <c r="AG203" s="3" t="s">
        <v>518</v>
      </c>
      <c r="AH203" s="3" t="s">
        <v>518</v>
      </c>
      <c r="AI203" s="14" t="s">
        <v>1143</v>
      </c>
      <c r="AJ203" s="8"/>
      <c r="AK203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203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03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203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03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203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03" s="9">
        <v>0</v>
      </c>
      <c r="AR203" s="9">
        <f t="shared" si="13"/>
        <v>7</v>
      </c>
    </row>
    <row r="204" spans="1:44" s="12" customFormat="1" ht="60" customHeight="1">
      <c r="A204" s="9">
        <v>197</v>
      </c>
      <c r="B204" s="3" t="s">
        <v>989</v>
      </c>
      <c r="C204" s="3" t="s">
        <v>990</v>
      </c>
      <c r="D204" s="3" t="s">
        <v>661</v>
      </c>
      <c r="E204" s="3" t="s">
        <v>149</v>
      </c>
      <c r="F204" s="3" t="s">
        <v>150</v>
      </c>
      <c r="G204" s="3">
        <v>2021</v>
      </c>
      <c r="H204" s="9" t="s">
        <v>1144</v>
      </c>
      <c r="I204" s="3" t="s">
        <v>991</v>
      </c>
      <c r="J204" s="3" t="s">
        <v>564</v>
      </c>
      <c r="K204" s="3" t="s">
        <v>599</v>
      </c>
      <c r="L204" s="9" t="s">
        <v>532</v>
      </c>
      <c r="M204" s="9" t="s">
        <v>519</v>
      </c>
      <c r="N204" s="9" t="s">
        <v>519</v>
      </c>
      <c r="O204" s="9" t="s">
        <v>520</v>
      </c>
      <c r="P204" s="9">
        <v>0</v>
      </c>
      <c r="Q204" s="50" t="s">
        <v>543</v>
      </c>
      <c r="R204" s="50" t="s">
        <v>543</v>
      </c>
      <c r="S204" s="44" t="s">
        <v>519</v>
      </c>
      <c r="T204" s="9" t="s">
        <v>520</v>
      </c>
      <c r="U204" s="9" t="s">
        <v>520</v>
      </c>
      <c r="V204" s="9" t="s">
        <v>520</v>
      </c>
      <c r="W204" s="9" t="s">
        <v>520</v>
      </c>
      <c r="X204" s="34" t="s">
        <v>543</v>
      </c>
      <c r="Y204" s="3" t="s">
        <v>519</v>
      </c>
      <c r="Z204" s="3" t="s">
        <v>518</v>
      </c>
      <c r="AA204" s="13" t="s">
        <v>523</v>
      </c>
      <c r="AB204" s="3" t="s">
        <v>1145</v>
      </c>
      <c r="AC204" s="3" t="str">
        <f t="shared" si="12"/>
        <v>Y</v>
      </c>
      <c r="AD204" s="3" t="s">
        <v>518</v>
      </c>
      <c r="AE204" s="3" t="s">
        <v>519</v>
      </c>
      <c r="AF204" s="3" t="s">
        <v>518</v>
      </c>
      <c r="AG204" s="3" t="s">
        <v>519</v>
      </c>
      <c r="AH204" s="3" t="s">
        <v>519</v>
      </c>
      <c r="AI204" s="14" t="s">
        <v>1146</v>
      </c>
      <c r="AJ204" s="8"/>
      <c r="AK20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20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20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20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204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20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04" s="9">
        <v>0</v>
      </c>
      <c r="AR204" s="9">
        <f t="shared" si="13"/>
        <v>7</v>
      </c>
    </row>
    <row r="205" spans="1:44" s="6" customFormat="1" ht="60" customHeight="1">
      <c r="A205" s="9">
        <v>198</v>
      </c>
      <c r="B205" s="3" t="s">
        <v>1147</v>
      </c>
      <c r="C205" s="86" t="s">
        <v>1148</v>
      </c>
      <c r="D205" s="86" t="s">
        <v>469</v>
      </c>
      <c r="E205" s="3" t="s">
        <v>199</v>
      </c>
      <c r="F205" s="3" t="s">
        <v>200</v>
      </c>
      <c r="G205" s="3">
        <v>2023</v>
      </c>
      <c r="H205" s="9">
        <v>1</v>
      </c>
      <c r="I205" s="3" t="s">
        <v>1149</v>
      </c>
      <c r="J205" s="3" t="s">
        <v>1150</v>
      </c>
      <c r="K205" s="3" t="s">
        <v>631</v>
      </c>
      <c r="L205" s="3" t="s">
        <v>543</v>
      </c>
      <c r="M205" s="9" t="s">
        <v>519</v>
      </c>
      <c r="N205" s="9" t="s">
        <v>519</v>
      </c>
      <c r="O205" s="99" t="s">
        <v>520</v>
      </c>
      <c r="P205" s="3" t="s">
        <v>543</v>
      </c>
      <c r="Q205" s="47" t="s">
        <v>1091</v>
      </c>
      <c r="R205" s="47" t="s">
        <v>588</v>
      </c>
      <c r="S205" s="44" t="s">
        <v>518</v>
      </c>
      <c r="T205" s="9" t="s">
        <v>519</v>
      </c>
      <c r="U205" s="9" t="s">
        <v>519</v>
      </c>
      <c r="V205" s="9" t="s">
        <v>518</v>
      </c>
      <c r="W205" s="9" t="s">
        <v>518</v>
      </c>
      <c r="X205" s="34">
        <v>2</v>
      </c>
      <c r="Y205" s="3" t="s">
        <v>519</v>
      </c>
      <c r="Z205" s="3" t="s">
        <v>519</v>
      </c>
      <c r="AA205" s="3" t="s">
        <v>523</v>
      </c>
      <c r="AB205" s="3" t="s">
        <v>786</v>
      </c>
      <c r="AC205" s="3" t="str">
        <f t="shared" si="12"/>
        <v>N</v>
      </c>
      <c r="AD205" s="3" t="s">
        <v>519</v>
      </c>
      <c r="AE205" s="3" t="s">
        <v>518</v>
      </c>
      <c r="AF205" s="3" t="s">
        <v>519</v>
      </c>
      <c r="AG205" s="3" t="s">
        <v>519</v>
      </c>
      <c r="AH205" s="3" t="s">
        <v>519</v>
      </c>
      <c r="AI205" s="84" t="s">
        <v>1151</v>
      </c>
      <c r="AJ205" s="8"/>
      <c r="AK20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20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0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20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20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20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205" s="9">
        <v>0</v>
      </c>
      <c r="AR205" s="9">
        <f t="shared" si="13"/>
        <v>1</v>
      </c>
    </row>
    <row r="206" spans="1:44" s="12" customFormat="1" ht="60" customHeight="1">
      <c r="A206" s="9">
        <v>199</v>
      </c>
      <c r="B206" s="3" t="s">
        <v>1152</v>
      </c>
      <c r="C206" s="3" t="s">
        <v>270</v>
      </c>
      <c r="D206" s="3" t="s">
        <v>469</v>
      </c>
      <c r="E206" s="3" t="s">
        <v>185</v>
      </c>
      <c r="F206" s="3" t="s">
        <v>150</v>
      </c>
      <c r="G206" s="3">
        <v>2024</v>
      </c>
      <c r="H206" s="9">
        <v>3067</v>
      </c>
      <c r="I206" s="3" t="s">
        <v>137</v>
      </c>
      <c r="J206" s="3" t="s">
        <v>564</v>
      </c>
      <c r="K206" s="3" t="s">
        <v>1153</v>
      </c>
      <c r="L206" s="9" t="s">
        <v>532</v>
      </c>
      <c r="M206" s="9" t="s">
        <v>518</v>
      </c>
      <c r="N206" s="9" t="s">
        <v>519</v>
      </c>
      <c r="O206" s="9" t="s">
        <v>520</v>
      </c>
      <c r="P206" s="3" t="s">
        <v>543</v>
      </c>
      <c r="Q206" s="47" t="s">
        <v>1004</v>
      </c>
      <c r="R206" s="47" t="s">
        <v>1154</v>
      </c>
      <c r="S206" s="44" t="s">
        <v>518</v>
      </c>
      <c r="T206" s="9" t="s">
        <v>518</v>
      </c>
      <c r="U206" s="9" t="s">
        <v>518</v>
      </c>
      <c r="V206" s="9" t="s">
        <v>518</v>
      </c>
      <c r="W206" s="9" t="s">
        <v>518</v>
      </c>
      <c r="X206" s="34">
        <v>4</v>
      </c>
      <c r="Y206" s="3" t="s">
        <v>519</v>
      </c>
      <c r="Z206" s="3" t="s">
        <v>518</v>
      </c>
      <c r="AA206" s="3" t="s">
        <v>568</v>
      </c>
      <c r="AB206" s="3" t="s">
        <v>1155</v>
      </c>
      <c r="AC206" s="3" t="str">
        <f t="shared" si="12"/>
        <v>Y</v>
      </c>
      <c r="AD206" s="3" t="s">
        <v>518</v>
      </c>
      <c r="AE206" s="3" t="s">
        <v>518</v>
      </c>
      <c r="AF206" s="3" t="s">
        <v>518</v>
      </c>
      <c r="AG206" s="3" t="s">
        <v>518</v>
      </c>
      <c r="AH206" s="3" t="s">
        <v>518</v>
      </c>
      <c r="AI206" s="84" t="s">
        <v>1156</v>
      </c>
      <c r="AJ206" s="8"/>
      <c r="AK20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20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20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20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20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20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06" s="9">
        <v>0</v>
      </c>
      <c r="AR206" s="9">
        <f t="shared" si="13"/>
        <v>14</v>
      </c>
    </row>
    <row r="207" spans="1:44" s="12" customFormat="1" ht="60" customHeight="1">
      <c r="A207" s="9">
        <v>200</v>
      </c>
      <c r="B207" s="3" t="s">
        <v>1157</v>
      </c>
      <c r="C207" s="3" t="s">
        <v>1158</v>
      </c>
      <c r="D207" s="3" t="s">
        <v>469</v>
      </c>
      <c r="E207" s="3" t="s">
        <v>125</v>
      </c>
      <c r="F207" s="3" t="s">
        <v>126</v>
      </c>
      <c r="G207" s="3">
        <v>2023</v>
      </c>
      <c r="H207" s="9" t="s">
        <v>897</v>
      </c>
      <c r="I207" s="3" t="s">
        <v>1159</v>
      </c>
      <c r="J207" s="3" t="s">
        <v>564</v>
      </c>
      <c r="K207" s="3" t="s">
        <v>1153</v>
      </c>
      <c r="L207" s="9" t="s">
        <v>517</v>
      </c>
      <c r="M207" s="9" t="s">
        <v>518</v>
      </c>
      <c r="N207" s="9" t="s">
        <v>518</v>
      </c>
      <c r="O207" s="116" t="s">
        <v>1160</v>
      </c>
      <c r="P207" s="9">
        <v>0</v>
      </c>
      <c r="Q207" s="47" t="s">
        <v>1161</v>
      </c>
      <c r="R207" s="47" t="s">
        <v>1162</v>
      </c>
      <c r="S207" s="44" t="s">
        <v>518</v>
      </c>
      <c r="T207" s="9" t="s">
        <v>518</v>
      </c>
      <c r="U207" s="9" t="s">
        <v>518</v>
      </c>
      <c r="V207" s="9" t="s">
        <v>518</v>
      </c>
      <c r="W207" s="9" t="s">
        <v>518</v>
      </c>
      <c r="X207" s="34">
        <v>4</v>
      </c>
      <c r="Y207" s="3" t="s">
        <v>519</v>
      </c>
      <c r="Z207" s="3" t="s">
        <v>519</v>
      </c>
      <c r="AA207" s="3" t="s">
        <v>568</v>
      </c>
      <c r="AB207" s="3" t="s">
        <v>1163</v>
      </c>
      <c r="AC207" s="3" t="str">
        <f t="shared" si="12"/>
        <v>N</v>
      </c>
      <c r="AD207" s="3" t="s">
        <v>518</v>
      </c>
      <c r="AE207" s="3" t="s">
        <v>518</v>
      </c>
      <c r="AF207" s="3" t="s">
        <v>518</v>
      </c>
      <c r="AG207" s="3" t="s">
        <v>518</v>
      </c>
      <c r="AH207" s="3" t="s">
        <v>519</v>
      </c>
      <c r="AI207" s="84" t="s">
        <v>1164</v>
      </c>
      <c r="AJ207" s="8"/>
      <c r="AK20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20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20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20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0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20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207" s="9">
        <v>0</v>
      </c>
      <c r="AR207" s="9">
        <f t="shared" si="13"/>
        <v>9</v>
      </c>
    </row>
    <row r="208" spans="1:44" s="6" customFormat="1" ht="60" customHeight="1">
      <c r="A208" s="9">
        <v>201</v>
      </c>
      <c r="B208" s="3" t="s">
        <v>1165</v>
      </c>
      <c r="C208" s="3" t="s">
        <v>1166</v>
      </c>
      <c r="D208" s="3" t="s">
        <v>469</v>
      </c>
      <c r="E208" s="100" t="s">
        <v>1167</v>
      </c>
      <c r="F208" s="3" t="s">
        <v>1168</v>
      </c>
      <c r="G208" s="3">
        <v>2024</v>
      </c>
      <c r="H208" s="9">
        <v>1</v>
      </c>
      <c r="I208" s="3" t="s">
        <v>137</v>
      </c>
      <c r="J208" s="3" t="s">
        <v>1169</v>
      </c>
      <c r="K208" s="3" t="s">
        <v>575</v>
      </c>
      <c r="L208" s="9" t="s">
        <v>517</v>
      </c>
      <c r="M208" s="9" t="s">
        <v>518</v>
      </c>
      <c r="N208" s="9" t="s">
        <v>518</v>
      </c>
      <c r="O208" s="9" t="s">
        <v>1170</v>
      </c>
      <c r="P208" s="9">
        <v>0</v>
      </c>
      <c r="Q208" s="47" t="s">
        <v>534</v>
      </c>
      <c r="R208" s="47" t="s">
        <v>1171</v>
      </c>
      <c r="S208" s="44" t="s">
        <v>518</v>
      </c>
      <c r="T208" s="9" t="s">
        <v>519</v>
      </c>
      <c r="U208" s="9" t="s">
        <v>519</v>
      </c>
      <c r="V208" s="9" t="s">
        <v>518</v>
      </c>
      <c r="W208" s="9" t="s">
        <v>519</v>
      </c>
      <c r="X208" s="34">
        <v>1</v>
      </c>
      <c r="Y208" s="3" t="s">
        <v>519</v>
      </c>
      <c r="Z208" s="3" t="s">
        <v>518</v>
      </c>
      <c r="AA208" s="3" t="s">
        <v>523</v>
      </c>
      <c r="AB208" s="3" t="s">
        <v>733</v>
      </c>
      <c r="AC208" s="3" t="str">
        <f t="shared" si="12"/>
        <v>N</v>
      </c>
      <c r="AD208" s="3" t="s">
        <v>518</v>
      </c>
      <c r="AE208" s="3" t="s">
        <v>518</v>
      </c>
      <c r="AF208" s="3" t="s">
        <v>518</v>
      </c>
      <c r="AG208" s="3" t="s">
        <v>518</v>
      </c>
      <c r="AH208" s="3" t="s">
        <v>519</v>
      </c>
      <c r="AI208" s="84" t="s">
        <v>1172</v>
      </c>
      <c r="AJ208" s="8"/>
      <c r="AK20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20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0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20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20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20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208" s="9">
        <v>0</v>
      </c>
      <c r="AR208" s="9">
        <f t="shared" si="13"/>
        <v>4</v>
      </c>
    </row>
    <row r="209" spans="1:44" s="12" customFormat="1" ht="60" customHeight="1">
      <c r="A209" s="9">
        <v>202</v>
      </c>
      <c r="B209" s="3" t="s">
        <v>1173</v>
      </c>
      <c r="C209" s="3" t="s">
        <v>1174</v>
      </c>
      <c r="D209" s="3" t="s">
        <v>469</v>
      </c>
      <c r="E209" s="3" t="s">
        <v>1175</v>
      </c>
      <c r="F209" s="3" t="s">
        <v>200</v>
      </c>
      <c r="G209" s="3">
        <v>2024</v>
      </c>
      <c r="H209" s="9">
        <v>1</v>
      </c>
      <c r="I209" s="3" t="s">
        <v>1149</v>
      </c>
      <c r="J209" s="3" t="s">
        <v>1176</v>
      </c>
      <c r="K209" s="57" t="s">
        <v>1177</v>
      </c>
      <c r="L209" s="61" t="s">
        <v>1009</v>
      </c>
      <c r="M209" s="61" t="s">
        <v>519</v>
      </c>
      <c r="N209" s="61" t="s">
        <v>519</v>
      </c>
      <c r="O209" s="9" t="s">
        <v>520</v>
      </c>
      <c r="P209" s="9">
        <v>0</v>
      </c>
      <c r="Q209" s="47" t="s">
        <v>792</v>
      </c>
      <c r="R209" s="47" t="s">
        <v>792</v>
      </c>
      <c r="S209" s="44" t="s">
        <v>518</v>
      </c>
      <c r="T209" s="9" t="s">
        <v>518</v>
      </c>
      <c r="U209" s="9" t="s">
        <v>519</v>
      </c>
      <c r="V209" s="9" t="s">
        <v>519</v>
      </c>
      <c r="W209" s="9" t="s">
        <v>519</v>
      </c>
      <c r="X209" s="34">
        <v>1</v>
      </c>
      <c r="Y209" s="3" t="s">
        <v>519</v>
      </c>
      <c r="Z209" s="3" t="s">
        <v>518</v>
      </c>
      <c r="AA209" s="3" t="s">
        <v>523</v>
      </c>
      <c r="AB209" s="3" t="s">
        <v>578</v>
      </c>
      <c r="AC209" s="3" t="str">
        <f t="shared" si="12"/>
        <v>Y</v>
      </c>
      <c r="AD209" s="3" t="s">
        <v>518</v>
      </c>
      <c r="AE209" s="3" t="s">
        <v>519</v>
      </c>
      <c r="AF209" s="3" t="s">
        <v>519</v>
      </c>
      <c r="AG209" s="3" t="s">
        <v>518</v>
      </c>
      <c r="AH209" s="3" t="s">
        <v>519</v>
      </c>
      <c r="AI209" s="14" t="s">
        <v>1178</v>
      </c>
      <c r="AJ209" s="8"/>
      <c r="AK20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20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0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20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0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20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09" s="9">
        <v>0</v>
      </c>
      <c r="AR209" s="9">
        <f t="shared" si="13"/>
        <v>4</v>
      </c>
    </row>
    <row r="210" spans="1:44" s="12" customFormat="1" ht="60" customHeight="1">
      <c r="A210" s="9">
        <v>203</v>
      </c>
      <c r="B210" s="3" t="s">
        <v>1179</v>
      </c>
      <c r="C210" s="3" t="s">
        <v>1180</v>
      </c>
      <c r="D210" s="3" t="s">
        <v>469</v>
      </c>
      <c r="E210" s="3" t="s">
        <v>1181</v>
      </c>
      <c r="F210" s="3" t="s">
        <v>1182</v>
      </c>
      <c r="G210" s="3">
        <v>2024</v>
      </c>
      <c r="H210" s="9">
        <v>1</v>
      </c>
      <c r="I210" s="3" t="s">
        <v>1149</v>
      </c>
      <c r="J210" s="3" t="s">
        <v>1183</v>
      </c>
      <c r="K210" s="3" t="s">
        <v>656</v>
      </c>
      <c r="L210" s="9" t="s">
        <v>517</v>
      </c>
      <c r="M210" s="9" t="s">
        <v>518</v>
      </c>
      <c r="N210" s="9" t="s">
        <v>518</v>
      </c>
      <c r="O210" s="24" t="s">
        <v>1184</v>
      </c>
      <c r="P210" s="9">
        <v>5</v>
      </c>
      <c r="Q210" s="47" t="s">
        <v>1185</v>
      </c>
      <c r="R210" s="47" t="s">
        <v>1186</v>
      </c>
      <c r="S210" s="44" t="s">
        <v>518</v>
      </c>
      <c r="T210" s="9" t="s">
        <v>519</v>
      </c>
      <c r="U210" s="9" t="s">
        <v>518</v>
      </c>
      <c r="V210" s="9" t="s">
        <v>518</v>
      </c>
      <c r="W210" s="9" t="s">
        <v>518</v>
      </c>
      <c r="X210" s="34">
        <v>3</v>
      </c>
      <c r="Y210" s="3" t="s">
        <v>518</v>
      </c>
      <c r="Z210" s="3" t="s">
        <v>518</v>
      </c>
      <c r="AA210" s="3" t="s">
        <v>523</v>
      </c>
      <c r="AB210" s="3" t="s">
        <v>1187</v>
      </c>
      <c r="AC210" s="3" t="str">
        <f t="shared" si="12"/>
        <v>N</v>
      </c>
      <c r="AD210" s="3" t="s">
        <v>518</v>
      </c>
      <c r="AE210" s="3" t="s">
        <v>518</v>
      </c>
      <c r="AF210" s="3" t="s">
        <v>519</v>
      </c>
      <c r="AG210" s="3" t="s">
        <v>518</v>
      </c>
      <c r="AH210" s="3" t="s">
        <v>518</v>
      </c>
      <c r="AI210" s="84" t="s">
        <v>1188</v>
      </c>
      <c r="AJ210" s="8"/>
      <c r="AK21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21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1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2</v>
      </c>
      <c r="AN21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210" s="9">
        <v>0</v>
      </c>
      <c r="AP21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210" s="9">
        <v>0</v>
      </c>
      <c r="AR210" s="9">
        <f t="shared" si="13"/>
        <v>5</v>
      </c>
    </row>
    <row r="211" spans="1:44" s="12" customFormat="1" ht="60" customHeight="1">
      <c r="A211" s="9">
        <v>205</v>
      </c>
      <c r="B211" s="3" t="s">
        <v>1189</v>
      </c>
      <c r="C211" s="3" t="s">
        <v>1190</v>
      </c>
      <c r="D211" s="3" t="s">
        <v>469</v>
      </c>
      <c r="E211" s="3" t="s">
        <v>125</v>
      </c>
      <c r="F211" s="3" t="s">
        <v>126</v>
      </c>
      <c r="G211" s="3">
        <v>2024</v>
      </c>
      <c r="H211" s="9">
        <v>1</v>
      </c>
      <c r="I211" s="3" t="s">
        <v>1149</v>
      </c>
      <c r="J211" s="3" t="s">
        <v>1191</v>
      </c>
      <c r="K211" s="3" t="s">
        <v>874</v>
      </c>
      <c r="L211" s="9" t="s">
        <v>532</v>
      </c>
      <c r="M211" s="9" t="s">
        <v>518</v>
      </c>
      <c r="N211" s="9" t="s">
        <v>519</v>
      </c>
      <c r="O211" s="9" t="s">
        <v>520</v>
      </c>
      <c r="P211" s="9">
        <v>0</v>
      </c>
      <c r="Q211" s="47" t="s">
        <v>632</v>
      </c>
      <c r="R211" s="47" t="s">
        <v>1192</v>
      </c>
      <c r="S211" s="44" t="s">
        <v>518</v>
      </c>
      <c r="T211" s="9" t="s">
        <v>518</v>
      </c>
      <c r="U211" s="9" t="s">
        <v>518</v>
      </c>
      <c r="V211" s="9" t="s">
        <v>518</v>
      </c>
      <c r="W211" s="9" t="s">
        <v>518</v>
      </c>
      <c r="X211" s="34">
        <v>4</v>
      </c>
      <c r="Y211" s="3" t="s">
        <v>519</v>
      </c>
      <c r="Z211" s="3" t="s">
        <v>518</v>
      </c>
      <c r="AA211" s="3" t="s">
        <v>523</v>
      </c>
      <c r="AB211" s="3" t="s">
        <v>578</v>
      </c>
      <c r="AC211" s="3" t="str">
        <f t="shared" si="12"/>
        <v>Y</v>
      </c>
      <c r="AD211" s="3" t="s">
        <v>518</v>
      </c>
      <c r="AE211" s="3" t="s">
        <v>518</v>
      </c>
      <c r="AF211" s="3" t="s">
        <v>518</v>
      </c>
      <c r="AG211" s="3" t="s">
        <v>518</v>
      </c>
      <c r="AH211" s="3" t="s">
        <v>518</v>
      </c>
      <c r="AI211" s="84" t="s">
        <v>1193</v>
      </c>
      <c r="AJ211" s="8"/>
      <c r="AK21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21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1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21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21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21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11" s="9">
        <v>0</v>
      </c>
      <c r="AR211" s="9">
        <f t="shared" si="13"/>
        <v>11</v>
      </c>
    </row>
    <row r="212" spans="1:44" s="12" customFormat="1" ht="60" customHeight="1">
      <c r="A212" s="9">
        <v>206</v>
      </c>
      <c r="B212" s="3" t="s">
        <v>1194</v>
      </c>
      <c r="C212" s="3" t="s">
        <v>342</v>
      </c>
      <c r="D212" s="3" t="s">
        <v>469</v>
      </c>
      <c r="E212" s="3" t="s">
        <v>132</v>
      </c>
      <c r="F212" s="3" t="s">
        <v>126</v>
      </c>
      <c r="G212" s="3">
        <v>2024</v>
      </c>
      <c r="H212" s="9">
        <v>1</v>
      </c>
      <c r="I212" s="3" t="s">
        <v>1149</v>
      </c>
      <c r="J212" s="3" t="s">
        <v>1195</v>
      </c>
      <c r="K212" s="3" t="s">
        <v>694</v>
      </c>
      <c r="L212" s="9" t="s">
        <v>517</v>
      </c>
      <c r="M212" s="9" t="s">
        <v>518</v>
      </c>
      <c r="N212" s="61" t="s">
        <v>519</v>
      </c>
      <c r="O212" s="60" t="s">
        <v>520</v>
      </c>
      <c r="P212" s="3" t="s">
        <v>543</v>
      </c>
      <c r="Q212" s="47" t="s">
        <v>913</v>
      </c>
      <c r="R212" s="47" t="s">
        <v>1185</v>
      </c>
      <c r="S212" s="44" t="s">
        <v>518</v>
      </c>
      <c r="T212" s="9" t="s">
        <v>519</v>
      </c>
      <c r="U212" s="9" t="s">
        <v>518</v>
      </c>
      <c r="V212" s="9" t="s">
        <v>518</v>
      </c>
      <c r="W212" s="9" t="s">
        <v>519</v>
      </c>
      <c r="X212" s="34">
        <v>2</v>
      </c>
      <c r="Y212" s="3" t="s">
        <v>518</v>
      </c>
      <c r="Z212" s="3" t="s">
        <v>519</v>
      </c>
      <c r="AA212" s="3" t="s">
        <v>523</v>
      </c>
      <c r="AB212" s="3" t="s">
        <v>581</v>
      </c>
      <c r="AC212" s="3" t="str">
        <f t="shared" si="12"/>
        <v>Y</v>
      </c>
      <c r="AD212" s="3" t="s">
        <v>518</v>
      </c>
      <c r="AE212" s="3" t="s">
        <v>519</v>
      </c>
      <c r="AF212" s="3" t="s">
        <v>519</v>
      </c>
      <c r="AG212" s="3" t="s">
        <v>518</v>
      </c>
      <c r="AH212" s="3" t="s">
        <v>519</v>
      </c>
      <c r="AI212" s="84" t="s">
        <v>1196</v>
      </c>
      <c r="AJ212" s="8"/>
      <c r="AK21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21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1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21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1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0</v>
      </c>
      <c r="AP21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12" s="9">
        <v>0</v>
      </c>
      <c r="AR212" s="9">
        <f t="shared" si="13"/>
        <v>5</v>
      </c>
    </row>
    <row r="213" spans="1:44" s="6" customFormat="1" ht="60" customHeight="1">
      <c r="A213" s="2">
        <v>208</v>
      </c>
      <c r="B213" s="3" t="s">
        <v>1197</v>
      </c>
      <c r="C213" s="57" t="s">
        <v>1198</v>
      </c>
      <c r="D213" s="57" t="s">
        <v>661</v>
      </c>
      <c r="E213" s="57" t="s">
        <v>125</v>
      </c>
      <c r="F213" s="57" t="s">
        <v>126</v>
      </c>
      <c r="G213" s="57">
        <v>2024</v>
      </c>
      <c r="H213" s="87">
        <v>103</v>
      </c>
      <c r="I213" s="88" t="s">
        <v>137</v>
      </c>
      <c r="J213" s="3" t="s">
        <v>564</v>
      </c>
      <c r="K213" s="88" t="s">
        <v>656</v>
      </c>
      <c r="L213" s="87" t="s">
        <v>517</v>
      </c>
      <c r="M213" s="61" t="s">
        <v>518</v>
      </c>
      <c r="N213" s="87" t="s">
        <v>518</v>
      </c>
      <c r="O213" s="89" t="s">
        <v>1199</v>
      </c>
      <c r="P213" s="87">
        <v>0</v>
      </c>
      <c r="Q213" s="90" t="s">
        <v>1200</v>
      </c>
      <c r="R213" s="91" t="s">
        <v>711</v>
      </c>
      <c r="S213" s="62" t="s">
        <v>518</v>
      </c>
      <c r="T213" s="9" t="s">
        <v>518</v>
      </c>
      <c r="U213" s="9" t="s">
        <v>518</v>
      </c>
      <c r="V213" s="9" t="s">
        <v>518</v>
      </c>
      <c r="W213" s="9" t="s">
        <v>518</v>
      </c>
      <c r="X213" s="63">
        <v>4</v>
      </c>
      <c r="Y213" s="57" t="s">
        <v>518</v>
      </c>
      <c r="Z213" s="57" t="s">
        <v>519</v>
      </c>
      <c r="AA213" s="57" t="s">
        <v>568</v>
      </c>
      <c r="AB213" s="57" t="s">
        <v>1201</v>
      </c>
      <c r="AC213" s="57" t="str">
        <f t="shared" si="12"/>
        <v>Y</v>
      </c>
      <c r="AD213" s="57" t="s">
        <v>518</v>
      </c>
      <c r="AE213" s="57" t="s">
        <v>518</v>
      </c>
      <c r="AF213" s="57" t="s">
        <v>518</v>
      </c>
      <c r="AG213" s="57" t="s">
        <v>518</v>
      </c>
      <c r="AH213" s="57" t="s">
        <v>519</v>
      </c>
      <c r="AI213" s="92" t="s">
        <v>1202</v>
      </c>
      <c r="AJ213" s="93"/>
      <c r="AK213" s="82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213" s="61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213" s="61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213" s="61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213" s="61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213" s="61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13" s="61">
        <v>0</v>
      </c>
      <c r="AR213" s="61">
        <f t="shared" si="13"/>
        <v>13</v>
      </c>
    </row>
    <row r="214" spans="1:44" s="12" customFormat="1" ht="60" customHeight="1">
      <c r="A214" s="2">
        <v>209</v>
      </c>
      <c r="B214" s="3" t="s">
        <v>1203</v>
      </c>
      <c r="C214" s="101" t="s">
        <v>1204</v>
      </c>
      <c r="D214" s="9" t="s">
        <v>469</v>
      </c>
      <c r="E214" s="3" t="s">
        <v>1205</v>
      </c>
      <c r="F214" s="3" t="s">
        <v>1206</v>
      </c>
      <c r="G214" s="3">
        <v>2019</v>
      </c>
      <c r="H214" s="9">
        <v>1</v>
      </c>
      <c r="I214" s="3" t="s">
        <v>1149</v>
      </c>
      <c r="J214" s="9" t="s">
        <v>1207</v>
      </c>
      <c r="K214" s="3" t="s">
        <v>1208</v>
      </c>
      <c r="L214" s="9" t="s">
        <v>1209</v>
      </c>
      <c r="M214" s="9" t="s">
        <v>518</v>
      </c>
      <c r="N214" s="9" t="s">
        <v>519</v>
      </c>
      <c r="O214" s="9" t="s">
        <v>520</v>
      </c>
      <c r="P214" s="9">
        <v>0</v>
      </c>
      <c r="Q214" s="47">
        <v>42856</v>
      </c>
      <c r="R214" s="47">
        <v>42856</v>
      </c>
      <c r="S214" s="44" t="s">
        <v>518</v>
      </c>
      <c r="T214" s="9" t="s">
        <v>519</v>
      </c>
      <c r="U214" s="9" t="s">
        <v>518</v>
      </c>
      <c r="V214" s="9" t="s">
        <v>519</v>
      </c>
      <c r="W214" s="9" t="s">
        <v>519</v>
      </c>
      <c r="X214" s="34">
        <v>1</v>
      </c>
      <c r="Y214" s="3" t="s">
        <v>519</v>
      </c>
      <c r="Z214" s="3" t="s">
        <v>518</v>
      </c>
      <c r="AA214" s="3" t="s">
        <v>523</v>
      </c>
      <c r="AB214" s="3" t="s">
        <v>733</v>
      </c>
      <c r="AC214" s="3" t="str">
        <f t="shared" si="12"/>
        <v>N</v>
      </c>
      <c r="AD214" s="3" t="s">
        <v>519</v>
      </c>
      <c r="AE214" s="3" t="s">
        <v>519</v>
      </c>
      <c r="AF214" s="3" t="s">
        <v>519</v>
      </c>
      <c r="AG214" s="3" t="s">
        <v>518</v>
      </c>
      <c r="AH214" s="3" t="s">
        <v>518</v>
      </c>
      <c r="AI214" s="14" t="s">
        <v>1210</v>
      </c>
      <c r="AJ214" s="8"/>
      <c r="AK214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3</v>
      </c>
      <c r="AL214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14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214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14" s="9">
        <v>0</v>
      </c>
      <c r="AP214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214" s="9">
        <v>0</v>
      </c>
      <c r="AR214" s="9">
        <f t="shared" si="13"/>
        <v>1</v>
      </c>
    </row>
    <row r="215" spans="1:44" s="12" customFormat="1" ht="60" customHeight="1">
      <c r="A215" s="2">
        <v>210</v>
      </c>
      <c r="B215" s="3" t="s">
        <v>835</v>
      </c>
      <c r="C215" s="3" t="s">
        <v>836</v>
      </c>
      <c r="D215" s="3" t="s">
        <v>469</v>
      </c>
      <c r="E215" s="3" t="s">
        <v>837</v>
      </c>
      <c r="F215" s="3" t="s">
        <v>838</v>
      </c>
      <c r="G215" s="3">
        <v>2022</v>
      </c>
      <c r="H215" s="9">
        <v>1</v>
      </c>
      <c r="I215" s="3" t="s">
        <v>137</v>
      </c>
      <c r="J215" s="3" t="s">
        <v>1211</v>
      </c>
      <c r="K215" s="3" t="s">
        <v>840</v>
      </c>
      <c r="L215" s="9" t="s">
        <v>517</v>
      </c>
      <c r="M215" s="9" t="s">
        <v>518</v>
      </c>
      <c r="N215" s="9" t="s">
        <v>518</v>
      </c>
      <c r="O215" s="9" t="s">
        <v>1170</v>
      </c>
      <c r="P215" s="9">
        <v>0</v>
      </c>
      <c r="Q215" s="47" t="s">
        <v>718</v>
      </c>
      <c r="R215" s="47" t="s">
        <v>649</v>
      </c>
      <c r="S215" s="44" t="s">
        <v>518</v>
      </c>
      <c r="T215" s="9" t="s">
        <v>519</v>
      </c>
      <c r="U215" s="9" t="s">
        <v>519</v>
      </c>
      <c r="V215" s="9" t="s">
        <v>518</v>
      </c>
      <c r="W215" s="9" t="s">
        <v>518</v>
      </c>
      <c r="X215" s="34">
        <v>2</v>
      </c>
      <c r="Y215" s="3" t="s">
        <v>519</v>
      </c>
      <c r="Z215" s="3" t="s">
        <v>519</v>
      </c>
      <c r="AA215" s="3" t="s">
        <v>523</v>
      </c>
      <c r="AB215" s="3" t="s">
        <v>733</v>
      </c>
      <c r="AC215" s="3" t="str">
        <f t="shared" si="12"/>
        <v>N</v>
      </c>
      <c r="AD215" s="3" t="s">
        <v>519</v>
      </c>
      <c r="AE215" s="3" t="s">
        <v>519</v>
      </c>
      <c r="AF215" s="3" t="s">
        <v>518</v>
      </c>
      <c r="AG215" s="3" t="s">
        <v>518</v>
      </c>
      <c r="AH215" s="3" t="s">
        <v>519</v>
      </c>
      <c r="AI215" s="14" t="s">
        <v>1212</v>
      </c>
      <c r="AJ215" s="8"/>
      <c r="AK215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2</v>
      </c>
      <c r="AL215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0</v>
      </c>
      <c r="AM215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215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0</v>
      </c>
      <c r="AO215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215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0</v>
      </c>
      <c r="AQ215" s="9">
        <v>0</v>
      </c>
      <c r="AR215" s="9">
        <f t="shared" si="13"/>
        <v>3</v>
      </c>
    </row>
    <row r="216" spans="1:44" s="6" customFormat="1" ht="60" customHeight="1">
      <c r="A216" s="2">
        <v>211</v>
      </c>
      <c r="B216" s="3" t="s">
        <v>989</v>
      </c>
      <c r="C216" s="3" t="s">
        <v>990</v>
      </c>
      <c r="D216" s="3" t="s">
        <v>661</v>
      </c>
      <c r="E216" s="3" t="s">
        <v>149</v>
      </c>
      <c r="F216" s="3" t="s">
        <v>150</v>
      </c>
      <c r="G216" s="3">
        <v>2022</v>
      </c>
      <c r="H216" s="3" t="s">
        <v>897</v>
      </c>
      <c r="I216" s="3" t="s">
        <v>991</v>
      </c>
      <c r="J216" s="3" t="s">
        <v>564</v>
      </c>
      <c r="K216" s="3" t="s">
        <v>1213</v>
      </c>
      <c r="L216" s="9" t="s">
        <v>532</v>
      </c>
      <c r="M216" s="9" t="s">
        <v>518</v>
      </c>
      <c r="N216" s="9" t="s">
        <v>518</v>
      </c>
      <c r="O216" s="24" t="s">
        <v>1214</v>
      </c>
      <c r="P216" s="3">
        <v>0</v>
      </c>
      <c r="Q216" s="47" t="s">
        <v>1215</v>
      </c>
      <c r="R216" s="47" t="s">
        <v>1215</v>
      </c>
      <c r="S216" s="44" t="s">
        <v>518</v>
      </c>
      <c r="T216" s="9" t="s">
        <v>518</v>
      </c>
      <c r="U216" s="9" t="s">
        <v>518</v>
      </c>
      <c r="V216" s="9" t="s">
        <v>518</v>
      </c>
      <c r="W216" s="9" t="s">
        <v>518</v>
      </c>
      <c r="X216" s="34">
        <v>4</v>
      </c>
      <c r="Y216" s="3" t="s">
        <v>519</v>
      </c>
      <c r="Z216" s="3" t="s">
        <v>519</v>
      </c>
      <c r="AA216" s="3" t="s">
        <v>568</v>
      </c>
      <c r="AB216" s="3" t="s">
        <v>1216</v>
      </c>
      <c r="AC216" s="3" t="str">
        <f t="shared" si="12"/>
        <v>Y</v>
      </c>
      <c r="AD216" s="3" t="s">
        <v>518</v>
      </c>
      <c r="AE216" s="3" t="s">
        <v>518</v>
      </c>
      <c r="AF216" s="3" t="s">
        <v>518</v>
      </c>
      <c r="AG216" s="3" t="s">
        <v>518</v>
      </c>
      <c r="AH216" s="3" t="s">
        <v>519</v>
      </c>
      <c r="AI216" s="84" t="s">
        <v>1217</v>
      </c>
      <c r="AJ216" s="8"/>
      <c r="AK216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216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216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216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16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2</v>
      </c>
      <c r="AP216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16" s="9">
        <v>0</v>
      </c>
      <c r="AR216" s="9">
        <f t="shared" si="13"/>
        <v>12</v>
      </c>
    </row>
    <row r="217" spans="1:44" s="12" customFormat="1" ht="60" customHeight="1">
      <c r="A217" s="2">
        <v>213</v>
      </c>
      <c r="B217" s="3" t="s">
        <v>1218</v>
      </c>
      <c r="C217" s="3" t="s">
        <v>172</v>
      </c>
      <c r="D217" s="3" t="s">
        <v>469</v>
      </c>
      <c r="E217" s="3" t="s">
        <v>125</v>
      </c>
      <c r="F217" s="3" t="s">
        <v>126</v>
      </c>
      <c r="G217" s="3">
        <v>2023</v>
      </c>
      <c r="H217" s="3">
        <v>2</v>
      </c>
      <c r="I217" s="3" t="s">
        <v>137</v>
      </c>
      <c r="J217" s="3" t="s">
        <v>1219</v>
      </c>
      <c r="K217" s="3" t="s">
        <v>694</v>
      </c>
      <c r="L217" s="9" t="s">
        <v>532</v>
      </c>
      <c r="M217" s="9" t="s">
        <v>518</v>
      </c>
      <c r="N217" s="9" t="s">
        <v>519</v>
      </c>
      <c r="O217" s="13" t="s">
        <v>520</v>
      </c>
      <c r="P217" s="13" t="s">
        <v>1220</v>
      </c>
      <c r="Q217" s="47" t="s">
        <v>567</v>
      </c>
      <c r="R217" s="47" t="s">
        <v>1221</v>
      </c>
      <c r="S217" s="44" t="s">
        <v>518</v>
      </c>
      <c r="T217" s="9" t="s">
        <v>518</v>
      </c>
      <c r="U217" s="9" t="s">
        <v>518</v>
      </c>
      <c r="V217" s="9" t="s">
        <v>518</v>
      </c>
      <c r="W217" s="9" t="s">
        <v>518</v>
      </c>
      <c r="X217" s="34">
        <v>4</v>
      </c>
      <c r="Y217" s="3" t="s">
        <v>519</v>
      </c>
      <c r="Z217" s="3" t="s">
        <v>518</v>
      </c>
      <c r="AA217" s="3" t="s">
        <v>523</v>
      </c>
      <c r="AB217" s="3" t="s">
        <v>1222</v>
      </c>
      <c r="AC217" s="3" t="str">
        <f t="shared" si="12"/>
        <v>Y</v>
      </c>
      <c r="AD217" s="3" t="s">
        <v>518</v>
      </c>
      <c r="AE217" s="3" t="s">
        <v>519</v>
      </c>
      <c r="AF217" s="3" t="s">
        <v>518</v>
      </c>
      <c r="AG217" s="3" t="s">
        <v>518</v>
      </c>
      <c r="AH217" s="3" t="s">
        <v>518</v>
      </c>
      <c r="AI217" s="84" t="s">
        <v>1223</v>
      </c>
      <c r="AJ217" s="8"/>
      <c r="AK217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217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217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217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17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217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17" s="9">
        <v>0</v>
      </c>
      <c r="AR217" s="9">
        <f t="shared" si="13"/>
        <v>11</v>
      </c>
    </row>
    <row r="218" spans="1:44" s="12" customFormat="1" ht="60" customHeight="1">
      <c r="A218" s="2">
        <v>214</v>
      </c>
      <c r="B218" s="3" t="s">
        <v>1224</v>
      </c>
      <c r="C218" s="3" t="s">
        <v>131</v>
      </c>
      <c r="D218" s="3" t="s">
        <v>469</v>
      </c>
      <c r="E218" s="3" t="s">
        <v>160</v>
      </c>
      <c r="F218" s="3" t="s">
        <v>126</v>
      </c>
      <c r="G218" s="3">
        <v>2023</v>
      </c>
      <c r="H218" s="3">
        <v>3</v>
      </c>
      <c r="I218" s="3" t="s">
        <v>137</v>
      </c>
      <c r="J218" s="3" t="s">
        <v>1225</v>
      </c>
      <c r="K218" s="3" t="s">
        <v>1226</v>
      </c>
      <c r="L218" s="9" t="s">
        <v>532</v>
      </c>
      <c r="M218" s="9" t="s">
        <v>518</v>
      </c>
      <c r="N218" s="9" t="s">
        <v>519</v>
      </c>
      <c r="O218" s="13" t="s">
        <v>520</v>
      </c>
      <c r="P218" s="13" t="s">
        <v>1227</v>
      </c>
      <c r="Q218" s="47" t="s">
        <v>711</v>
      </c>
      <c r="R218" s="47" t="s">
        <v>1154</v>
      </c>
      <c r="S218" s="44" t="s">
        <v>518</v>
      </c>
      <c r="T218" s="9" t="s">
        <v>518</v>
      </c>
      <c r="U218" s="9" t="s">
        <v>518</v>
      </c>
      <c r="V218" s="9" t="s">
        <v>518</v>
      </c>
      <c r="W218" s="9" t="s">
        <v>518</v>
      </c>
      <c r="X218" s="34">
        <v>4</v>
      </c>
      <c r="Y218" s="3" t="s">
        <v>518</v>
      </c>
      <c r="Z218" s="3" t="s">
        <v>518</v>
      </c>
      <c r="AA218" s="3" t="s">
        <v>523</v>
      </c>
      <c r="AB218" s="3" t="s">
        <v>1228</v>
      </c>
      <c r="AC218" s="3" t="str">
        <f t="shared" si="12"/>
        <v>Y</v>
      </c>
      <c r="AD218" s="3" t="s">
        <v>518</v>
      </c>
      <c r="AE218" s="3" t="s">
        <v>518</v>
      </c>
      <c r="AF218" s="3" t="s">
        <v>518</v>
      </c>
      <c r="AG218" s="3" t="s">
        <v>518</v>
      </c>
      <c r="AH218" s="3" t="s">
        <v>518</v>
      </c>
      <c r="AI218" s="14" t="s">
        <v>1229</v>
      </c>
      <c r="AJ218" s="8"/>
      <c r="AK218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218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218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3</v>
      </c>
      <c r="AN218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218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218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18" s="9">
        <v>0</v>
      </c>
      <c r="AR218" s="9">
        <f t="shared" si="13"/>
        <v>13</v>
      </c>
    </row>
    <row r="219" spans="1:44" s="12" customFormat="1" ht="60" customHeight="1">
      <c r="A219" s="9">
        <v>216</v>
      </c>
      <c r="B219" s="3" t="s">
        <v>1230</v>
      </c>
      <c r="C219" s="3" t="s">
        <v>1231</v>
      </c>
      <c r="D219" s="3" t="s">
        <v>469</v>
      </c>
      <c r="E219" s="3" t="s">
        <v>181</v>
      </c>
      <c r="F219" s="3" t="s">
        <v>150</v>
      </c>
      <c r="G219" s="3">
        <v>2024</v>
      </c>
      <c r="H219" s="3">
        <v>194</v>
      </c>
      <c r="I219" s="3" t="s">
        <v>514</v>
      </c>
      <c r="J219" s="3" t="s">
        <v>564</v>
      </c>
      <c r="K219" s="3" t="s">
        <v>874</v>
      </c>
      <c r="L219" s="9" t="s">
        <v>517</v>
      </c>
      <c r="M219" s="9" t="s">
        <v>518</v>
      </c>
      <c r="N219" s="9" t="s">
        <v>518</v>
      </c>
      <c r="O219" s="94" t="s">
        <v>1232</v>
      </c>
      <c r="P219" s="13" t="s">
        <v>1233</v>
      </c>
      <c r="Q219" s="47" t="s">
        <v>1004</v>
      </c>
      <c r="R219" s="47" t="s">
        <v>1004</v>
      </c>
      <c r="S219" s="44" t="s">
        <v>518</v>
      </c>
      <c r="T219" s="9" t="s">
        <v>520</v>
      </c>
      <c r="U219" s="9" t="s">
        <v>520</v>
      </c>
      <c r="V219" s="9" t="s">
        <v>520</v>
      </c>
      <c r="W219" s="9" t="s">
        <v>520</v>
      </c>
      <c r="X219" s="34" t="s">
        <v>543</v>
      </c>
      <c r="Y219" s="3" t="s">
        <v>519</v>
      </c>
      <c r="Z219" s="3" t="s">
        <v>518</v>
      </c>
      <c r="AA219" s="3" t="s">
        <v>568</v>
      </c>
      <c r="AB219" s="3" t="s">
        <v>581</v>
      </c>
      <c r="AC219" s="3" t="str">
        <f t="shared" si="12"/>
        <v>Y</v>
      </c>
      <c r="AD219" s="3" t="s">
        <v>518</v>
      </c>
      <c r="AE219" s="3" t="s">
        <v>519</v>
      </c>
      <c r="AF219" s="3" t="s">
        <v>518</v>
      </c>
      <c r="AG219" s="3" t="s">
        <v>519</v>
      </c>
      <c r="AH219" s="3" t="s">
        <v>519</v>
      </c>
      <c r="AI219" s="14" t="s">
        <v>1234</v>
      </c>
      <c r="AJ219" s="8"/>
      <c r="AK219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4</v>
      </c>
      <c r="AL219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219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219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1</v>
      </c>
      <c r="AO219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219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19" s="9">
        <v>0</v>
      </c>
      <c r="AR219" s="9">
        <f t="shared" si="13"/>
        <v>8</v>
      </c>
    </row>
    <row r="220" spans="1:44" s="12" customFormat="1" ht="60" customHeight="1">
      <c r="A220" s="9">
        <v>217</v>
      </c>
      <c r="B220" s="3" t="s">
        <v>1235</v>
      </c>
      <c r="C220" s="3" t="s">
        <v>1236</v>
      </c>
      <c r="D220" s="3" t="s">
        <v>469</v>
      </c>
      <c r="E220" s="3" t="s">
        <v>125</v>
      </c>
      <c r="F220" s="3" t="s">
        <v>126</v>
      </c>
      <c r="G220" s="3">
        <v>2024</v>
      </c>
      <c r="H220" s="3">
        <v>149</v>
      </c>
      <c r="I220" s="3" t="s">
        <v>514</v>
      </c>
      <c r="J220" s="3" t="s">
        <v>564</v>
      </c>
      <c r="K220" s="3" t="s">
        <v>1237</v>
      </c>
      <c r="L220" s="9" t="s">
        <v>1009</v>
      </c>
      <c r="M220" s="9" t="s">
        <v>518</v>
      </c>
      <c r="N220" s="9" t="s">
        <v>518</v>
      </c>
      <c r="O220" s="24" t="s">
        <v>1238</v>
      </c>
      <c r="P220" s="13" t="s">
        <v>1239</v>
      </c>
      <c r="Q220" s="47" t="s">
        <v>566</v>
      </c>
      <c r="R220" s="47" t="s">
        <v>1154</v>
      </c>
      <c r="S220" s="44" t="s">
        <v>518</v>
      </c>
      <c r="T220" s="9" t="s">
        <v>520</v>
      </c>
      <c r="U220" s="9" t="s">
        <v>520</v>
      </c>
      <c r="V220" s="9" t="s">
        <v>520</v>
      </c>
      <c r="W220" s="9" t="s">
        <v>520</v>
      </c>
      <c r="X220" s="34" t="s">
        <v>543</v>
      </c>
      <c r="Y220" s="3" t="s">
        <v>518</v>
      </c>
      <c r="Z220" s="3" t="s">
        <v>518</v>
      </c>
      <c r="AA220" s="3" t="s">
        <v>568</v>
      </c>
      <c r="AB220" s="3" t="s">
        <v>1240</v>
      </c>
      <c r="AC220" s="3" t="str">
        <f t="shared" si="12"/>
        <v>Y</v>
      </c>
      <c r="AD220" s="3" t="s">
        <v>518</v>
      </c>
      <c r="AE220" s="3" t="s">
        <v>519</v>
      </c>
      <c r="AF220" s="3" t="s">
        <v>518</v>
      </c>
      <c r="AG220" s="3" t="s">
        <v>519</v>
      </c>
      <c r="AH220" s="3" t="s">
        <v>519</v>
      </c>
      <c r="AI220" s="14" t="s">
        <v>1241</v>
      </c>
      <c r="AJ220" s="8"/>
      <c r="AK220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220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220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220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220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220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20" s="9">
        <v>0</v>
      </c>
      <c r="AR220" s="9">
        <f t="shared" si="13"/>
        <v>9</v>
      </c>
    </row>
    <row r="221" spans="1:44" s="6" customFormat="1" ht="60" customHeight="1">
      <c r="A221" s="9">
        <v>218</v>
      </c>
      <c r="B221" s="3" t="s">
        <v>1242</v>
      </c>
      <c r="C221" s="3" t="s">
        <v>1243</v>
      </c>
      <c r="D221" s="3" t="s">
        <v>519</v>
      </c>
      <c r="E221" s="3" t="s">
        <v>125</v>
      </c>
      <c r="F221" s="3" t="s">
        <v>126</v>
      </c>
      <c r="G221" s="3">
        <v>2024</v>
      </c>
      <c r="H221" s="3" t="s">
        <v>897</v>
      </c>
      <c r="I221" s="3" t="s">
        <v>137</v>
      </c>
      <c r="J221" s="3" t="s">
        <v>564</v>
      </c>
      <c r="K221" s="3" t="s">
        <v>986</v>
      </c>
      <c r="L221" s="9" t="s">
        <v>517</v>
      </c>
      <c r="M221" s="9" t="s">
        <v>518</v>
      </c>
      <c r="N221" s="9" t="s">
        <v>519</v>
      </c>
      <c r="O221" s="13" t="s">
        <v>520</v>
      </c>
      <c r="P221" s="13" t="s">
        <v>1244</v>
      </c>
      <c r="Q221" s="47" t="s">
        <v>771</v>
      </c>
      <c r="R221" s="47" t="s">
        <v>792</v>
      </c>
      <c r="S221" s="44" t="s">
        <v>518</v>
      </c>
      <c r="T221" s="9" t="s">
        <v>520</v>
      </c>
      <c r="U221" s="9" t="s">
        <v>520</v>
      </c>
      <c r="V221" s="9" t="s">
        <v>520</v>
      </c>
      <c r="W221" s="9" t="s">
        <v>520</v>
      </c>
      <c r="X221" s="34" t="s">
        <v>543</v>
      </c>
      <c r="Y221" s="3" t="s">
        <v>518</v>
      </c>
      <c r="Z221" s="3" t="s">
        <v>518</v>
      </c>
      <c r="AA221" s="3" t="s">
        <v>568</v>
      </c>
      <c r="AB221" s="3" t="s">
        <v>1042</v>
      </c>
      <c r="AC221" s="3" t="str">
        <f t="shared" si="12"/>
        <v>Y</v>
      </c>
      <c r="AD221" s="3" t="s">
        <v>518</v>
      </c>
      <c r="AE221" s="3" t="s">
        <v>518</v>
      </c>
      <c r="AF221" s="3" t="s">
        <v>518</v>
      </c>
      <c r="AG221" s="3" t="s">
        <v>519</v>
      </c>
      <c r="AH221" s="3" t="s">
        <v>519</v>
      </c>
      <c r="AI221" s="14" t="s">
        <v>1245</v>
      </c>
      <c r="AJ221" s="8"/>
      <c r="AK221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6</v>
      </c>
      <c r="AL221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3</v>
      </c>
      <c r="AM221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0</v>
      </c>
      <c r="AN221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3</v>
      </c>
      <c r="AO221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1</v>
      </c>
      <c r="AP221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21" s="9">
        <v>0</v>
      </c>
      <c r="AR221" s="9">
        <f t="shared" si="13"/>
        <v>10</v>
      </c>
    </row>
    <row r="222" spans="1:44" s="6" customFormat="1" ht="60" customHeight="1">
      <c r="A222" s="9">
        <v>219</v>
      </c>
      <c r="B222" s="3" t="s">
        <v>1056</v>
      </c>
      <c r="C222" s="3" t="s">
        <v>1057</v>
      </c>
      <c r="D222" s="3" t="s">
        <v>469</v>
      </c>
      <c r="E222" s="3" t="s">
        <v>1246</v>
      </c>
      <c r="F222" s="3" t="s">
        <v>195</v>
      </c>
      <c r="G222" s="3">
        <v>2024</v>
      </c>
      <c r="H222" s="3">
        <v>2</v>
      </c>
      <c r="I222" s="3" t="s">
        <v>1075</v>
      </c>
      <c r="J222" s="3" t="s">
        <v>1247</v>
      </c>
      <c r="K222" s="3" t="s">
        <v>694</v>
      </c>
      <c r="L222" s="9" t="s">
        <v>1009</v>
      </c>
      <c r="M222" s="9" t="s">
        <v>518</v>
      </c>
      <c r="N222" s="9" t="s">
        <v>519</v>
      </c>
      <c r="O222" s="9" t="s">
        <v>520</v>
      </c>
      <c r="P222" s="13" t="s">
        <v>1248</v>
      </c>
      <c r="Q222" s="47">
        <v>43952</v>
      </c>
      <c r="R222" s="47">
        <v>44805</v>
      </c>
      <c r="S222" s="44" t="s">
        <v>518</v>
      </c>
      <c r="T222" s="9" t="s">
        <v>519</v>
      </c>
      <c r="U222" s="9" t="s">
        <v>519</v>
      </c>
      <c r="V222" s="9" t="s">
        <v>518</v>
      </c>
      <c r="W222" s="9" t="s">
        <v>518</v>
      </c>
      <c r="X222" s="34">
        <v>2</v>
      </c>
      <c r="Y222" s="3" t="s">
        <v>519</v>
      </c>
      <c r="Z222" s="3" t="s">
        <v>518</v>
      </c>
      <c r="AA222" s="3" t="s">
        <v>523</v>
      </c>
      <c r="AB222" s="3" t="s">
        <v>833</v>
      </c>
      <c r="AC222" s="3" t="str">
        <f t="shared" si="12"/>
        <v>Y</v>
      </c>
      <c r="AD222" s="3" t="s">
        <v>518</v>
      </c>
      <c r="AE222" s="3" t="s">
        <v>518</v>
      </c>
      <c r="AF222" s="3" t="s">
        <v>518</v>
      </c>
      <c r="AG222" s="3" t="s">
        <v>518</v>
      </c>
      <c r="AH222" s="3" t="s">
        <v>518</v>
      </c>
      <c r="AI222" s="14" t="s">
        <v>1249</v>
      </c>
      <c r="AJ222" s="8"/>
      <c r="AK222" s="16">
        <f>IF(OR(ISBLANK(Table1[[#This Row],[Chl-a method 
information]]), ISBLANK(Table1[[#This Row],[Chl-a Min 
and Max]]), ISBLANK(Table1[[#This Row],[Sample Depth]]), ISBLANK(Table1[[#This Row],[Includes start and end date]]), ISBLANK(Table1[[#This Row],[Journal Open Access]]), ISBLANK(Table1[[#This Row],[Workflow Schematic or Code]])), "", COUNTIF(Table1[[#This Row],[Chl-a method 
information]], "Y") + COUNTIF(Table1[[#This Row],[Chl-a Min 
and Max]], "Y") + COUNTIF(Table1[[#This Row],[Sample Depth]], "Y") + COUNTIF(Table1[[#This Row],[Includes start and end date]], "Y") + COUNTIF(Table1[[#This Row],[Journal Open Access]], "Y") + COUNTIF(Table1[[#This Row],[Workflow Schematic or Code]], "Y"))</f>
        <v>5</v>
      </c>
      <c r="AL222" s="9">
        <f>IF(ISBLANK(Table1[[#This Row],[Water Body Count]]), "", IF(Table1[[#This Row],[Water Body Count]] = 1, 0, IF(AND(Table1[[#This Row],[Water Body Count]] &gt; 1, Table1[[#This Row],[Water Body Count]] &lt;= 10), 1, IF(AND(Table1[[#This Row],[Water Body Count]] &gt; 10, Table1[[#This Row],[Water Body Count]] &lt;= 50), 2, IF(OR(Table1[[#This Row],[Water Body Count]] &gt; 50, Table1[[#This Row],[Water Body Count]] = 100, Table1[[#This Row],[Water Body Count]] = 40, Table1[[#This Row],[Water Body Count]] = 90), 3, ""))))
)</f>
        <v>1</v>
      </c>
      <c r="AM222" s="9">
        <f>IF(ISBLANK(Table1[[#This Row],['# Quarters]]), "", IF(Table1[[#This Row],['# Quarters]] = 1, 0, IF(Table1[[#This Row],['# Quarters]] = 2, 1, IF(Table1[[#This Row],['# Quarters]] = 3, 2, IF(Table1[[#This Row],['# Quarters]] = 4, 3, IF(Table1[[#This Row],['# Quarters]] = "UNK", 0, ""))))))</f>
        <v>1</v>
      </c>
      <c r="AN222" s="9">
        <f>IF(ISBLANK(Table1[[#This Row],['# Method Information]]), "", IF(Table1[[#This Row],['# Method Information]] &lt;= 2, 0, IF(Table1[[#This Row],['# Method Information]] &gt; 2, IF(Table1[[#This Row],['# Method Information]] &lt;= 4, 1, IF(Table1[[#This Row],['# Method Information]] = 5, 2, IF(Table1[[#This Row],['# Method Information]] = 6, 3, ""))))))</f>
        <v>2</v>
      </c>
      <c r="AO222" s="9">
        <f>IF(OR(ISBLANK(Table1[[#This Row],[Scatter Figure]]), ISBLANK(Table1[[#This Row],[Spatial Figure]]), ISBLANK(Table1[[#This Row],[Temporal Figure]])), "", IF(OR(AND(Table1[[#This Row],[Scatter Figure]] = "N", Table1[[#This Row],[Spatial Figure]] = "N", Table1[[#This Row],[Temporal Figure]] = "N"), AND(Table1[[#This Row],[Spatial Figure]] = "Y", Table1[[#This Row],[Scatter Figure]] = "N", Table1[[#This Row],[Temporal Figure]] = "N"), AND(Table1[[#This Row],[Temporal Figure]] = "Y", Table1[[#This Row],[Scatter Figure]] = "N", Table1[[#This Row],[Spatial Figure]] = "N")), 0, IF(AND(Table1[[#This Row],[Scatter Figure]] = "Y", Table1[[#This Row],[Spatial Figure]] = "N", Table1[[#This Row],[Temporal Figure]] = "N"), 1, IF(AND(Table1[[#This Row],[Scatter Figure]] = "Y", OR(Table1[[#This Row],[Spatial Figure]] = "Y", Table1[[#This Row],[Temporal Figure]] = "Y")), IF(AND(Table1[[#This Row],[Spatial Figure]] = "Y", Table1[[#This Row],[Temporal Figure]] = "Y"), 3, 2),""))))</f>
        <v>3</v>
      </c>
      <c r="AP222" s="9">
        <f>IF(ISBLANK(Table1[[#This Row],[Standard Performance 
Statistics (MAE, MAPE, or bias)]]), "", IF(Table1[[#This Row],[Standard Performance 
Statistics (MAE, MAPE, or bias)]] = "N", 0, IF(Table1[[#This Row],[Standard Performance 
Statistics (MAE, MAPE, or bias)]] = "Y", 3, "")))</f>
        <v>3</v>
      </c>
      <c r="AQ222" s="9">
        <v>0</v>
      </c>
      <c r="AR222" s="9">
        <f t="shared" si="13"/>
        <v>10</v>
      </c>
    </row>
    <row r="223" spans="1:44">
      <c r="A223" s="9"/>
      <c r="B223" s="104"/>
      <c r="C223" s="104"/>
      <c r="E223" s="104"/>
      <c r="F223" s="104"/>
      <c r="G223" s="104"/>
      <c r="I223" s="1"/>
      <c r="J223" s="1"/>
      <c r="K223" s="1"/>
      <c r="N223" s="105"/>
      <c r="R223" s="22"/>
      <c r="X223" s="106"/>
      <c r="AB223" s="1"/>
      <c r="AI223" s="107"/>
      <c r="AJ223" s="42"/>
      <c r="AK223" s="16"/>
      <c r="AL223" s="9"/>
      <c r="AM223" s="9"/>
      <c r="AN223" s="9"/>
      <c r="AO223" s="9"/>
      <c r="AP223" s="9"/>
      <c r="AQ223" s="9"/>
      <c r="AR223" s="9"/>
    </row>
  </sheetData>
  <phoneticPr fontId="14" type="noConversion"/>
  <hyperlinks>
    <hyperlink ref="AI172" r:id="rId1" xr:uid="{54FCB65F-98C6-4DF2-A916-2FB79E4C4D8A}"/>
    <hyperlink ref="AI152" r:id="rId2" xr:uid="{7D3BD9A0-DEF8-4E8A-9CBA-1BC32396433C}"/>
    <hyperlink ref="AI118" r:id="rId3" xr:uid="{6F52B64F-4ED7-497F-A4D4-49D73F4A86BE}"/>
    <hyperlink ref="AI106" r:id="rId4" xr:uid="{89F8E63B-5461-4909-9F5D-FE92E620FB4B}"/>
    <hyperlink ref="AI6" r:id="rId5" xr:uid="{04A37306-A5A3-4CCE-A8A9-0786931BEAD1}"/>
    <hyperlink ref="AI9" r:id="rId6" xr:uid="{A5448085-C60C-4860-8200-62EF280D16B5}"/>
    <hyperlink ref="AI121" r:id="rId7" xr:uid="{5F0CD40D-974D-401D-9C1C-96F643DBEA60}"/>
    <hyperlink ref="AI191" r:id="rId8" xr:uid="{F044D1E7-28D1-4ACB-B363-2253BD1E1501}"/>
    <hyperlink ref="AI7" r:id="rId9" xr:uid="{3004AFB6-8A51-45E2-B96B-A3D92D938C21}"/>
    <hyperlink ref="AI127" r:id="rId10" xr:uid="{EAE52598-F0BA-47CC-80CB-0FD8C0908E94}"/>
    <hyperlink ref="AI23" r:id="rId11" xr:uid="{2DE3DA30-3ADB-4DD7-A021-EC746EC14DF5}"/>
    <hyperlink ref="AI136" r:id="rId12" xr:uid="{1507A7A4-3BE1-4475-8C00-F65632395B17}"/>
    <hyperlink ref="AI28" r:id="rId13" xr:uid="{79D5896F-EED1-48D2-ACF5-ADB140E1B71F}"/>
    <hyperlink ref="AI153" r:id="rId14" xr:uid="{356CBD63-3D82-40C4-A14B-6042B03D464E}"/>
    <hyperlink ref="AI165" r:id="rId15" xr:uid="{2ED8CB3E-7124-427E-B9C7-B773D4D30458}"/>
    <hyperlink ref="AI54" r:id="rId16" xr:uid="{EBE1A8F7-AF40-45CB-A720-27F5F7088734}"/>
    <hyperlink ref="AI59" r:id="rId17" xr:uid="{DB924D3F-CC86-4EC2-A81E-8F6F480A2CF1}"/>
    <hyperlink ref="AI102" r:id="rId18" xr:uid="{5A3916DC-1427-4E63-A1A2-54431AB71458}"/>
    <hyperlink ref="AI103" r:id="rId19" tooltip="Persistent link using digital object identifier" xr:uid="{4F16F2F7-B03B-4286-AFE9-2A4C30F66DB1}"/>
    <hyperlink ref="AI104" r:id="rId20" xr:uid="{7A3CB340-679F-425B-9252-30EF4DBE3E11}"/>
    <hyperlink ref="AI2" r:id="rId21" xr:uid="{04E62C11-ED25-412D-8101-B44EABB0A81C}"/>
    <hyperlink ref="AI105" r:id="rId22" xr:uid="{90841EF7-34AF-4388-BFA5-7FC3373BF710}"/>
    <hyperlink ref="AI3" r:id="rId23" xr:uid="{8A807DBA-D4A5-4B11-AC4C-42BC16EFFEDE}"/>
    <hyperlink ref="AI107" r:id="rId24" xr:uid="{01C9BE0D-9D25-4110-9EA8-EBCCB12958CC}"/>
    <hyperlink ref="AI108" r:id="rId25" xr:uid="{BAB3A318-B072-42A4-ADFB-0492A848DDFE}"/>
    <hyperlink ref="AI109" r:id="rId26" xr:uid="{F678DC18-A9CF-4BF6-852C-035CB2D2BD57}"/>
    <hyperlink ref="AI110" r:id="rId27" xr:uid="{8B3CB278-5A36-42F7-BD4A-3A9E004EDC48}"/>
    <hyperlink ref="AI111" r:id="rId28" xr:uid="{DF0C47BE-76F6-49B9-A0D1-B10D1529FCE6}"/>
    <hyperlink ref="AI112" r:id="rId29" xr:uid="{18B8B14B-D5BE-47E7-BDD2-CF41050B1857}"/>
    <hyperlink ref="AI4" r:id="rId30" xr:uid="{F45D43CE-F2DA-4578-A6D6-3905AE817497}"/>
    <hyperlink ref="AI113" r:id="rId31" xr:uid="{A9CA155B-E425-4F20-845C-681A1137A850}"/>
    <hyperlink ref="AI5" r:id="rId32" xr:uid="{2C2D9E23-EA3D-4E2E-8341-CDC33FACC699}"/>
    <hyperlink ref="AI114" r:id="rId33" xr:uid="{E3CCA1F0-673A-4B48-9A33-748D3C37C0EA}"/>
    <hyperlink ref="AI115" r:id="rId34" xr:uid="{DE86D857-18E7-4AC2-8B09-D02B2EE2351E}"/>
    <hyperlink ref="AI116" r:id="rId35" xr:uid="{E6A3B7E9-0A7B-4484-8006-AE0814322019}"/>
    <hyperlink ref="AI117" r:id="rId36" xr:uid="{852DA2FF-E0E5-45BF-AF72-56F1A28DB2C9}"/>
    <hyperlink ref="AI119" r:id="rId37" xr:uid="{EBF6D499-8C96-4818-94BE-65CEEE64F654}"/>
    <hyperlink ref="AI120" r:id="rId38" xr:uid="{5B32F8C4-3084-4C20-979D-1686CDE8C556}"/>
    <hyperlink ref="AI10" r:id="rId39" xr:uid="{98AED8CF-C128-42D3-B33C-5D00312D029A}"/>
    <hyperlink ref="AI122" r:id="rId40" xr:uid="{5E53282B-4DD2-4235-9742-64465E19E27F}"/>
    <hyperlink ref="AI123" r:id="rId41" tooltip="Persistent link using digital object identifier" xr:uid="{33F1B0AC-68FA-4D68-814B-33FC72BE93BE}"/>
    <hyperlink ref="AI12" r:id="rId42" tooltip="Persistent link using digital object identifier" xr:uid="{009DAC67-4066-43E9-A15A-4CF89DC48CE2}"/>
    <hyperlink ref="AI11" r:id="rId43" xr:uid="{3828055D-7CA2-432E-8C2C-940EBCFEFE42}"/>
    <hyperlink ref="AI13" r:id="rId44" xr:uid="{5DEE1939-223B-4E13-B7D1-9FF5EAF8355A}"/>
    <hyperlink ref="AI14" r:id="rId45" xr:uid="{F834832D-E224-4B8B-BDF7-ED62E8AB44D7}"/>
    <hyperlink ref="AI124" r:id="rId46" xr:uid="{B0C81EBD-1EB7-4C3F-9EF9-ED80F0260502}"/>
    <hyperlink ref="AI125" r:id="rId47" xr:uid="{7C1A7A0D-B854-4B7B-8084-35A79A67F7F6}"/>
    <hyperlink ref="AI129" r:id="rId48" xr:uid="{AEC64B30-E53D-4F09-91B0-AE03ED1C41BC}"/>
    <hyperlink ref="AI130" r:id="rId49" xr:uid="{FF4D127D-4A4E-4D41-A431-8B5ECC6652F3}"/>
    <hyperlink ref="AI17" r:id="rId50" xr:uid="{4FD9F0C7-4976-4D3E-BC26-A934597BC3B8}"/>
    <hyperlink ref="AI18" r:id="rId51" xr:uid="{65BC2F9D-43BE-4CE7-81E8-3BF8B909EAED}"/>
    <hyperlink ref="AI19" r:id="rId52" xr:uid="{E3D5F09F-E7AC-47D5-BEA2-BA7DB7039ADC}"/>
    <hyperlink ref="AI133" r:id="rId53" xr:uid="{734B871D-6371-445B-BE2C-408F26416CC3}"/>
    <hyperlink ref="AI20" r:id="rId54" tooltip="Persistent link using digital object identifier" xr:uid="{857EEE45-95F6-42A2-A69B-52EECCE9BA2E}"/>
    <hyperlink ref="AI21" r:id="rId55" xr:uid="{949BE32D-8DE9-40E1-AC24-A83A09CC5059}"/>
    <hyperlink ref="AI22" r:id="rId56" xr:uid="{1AB0DDC9-1475-4C8B-8042-FF54BF6D1103}"/>
    <hyperlink ref="AI134" r:id="rId57" xr:uid="{E2F7C666-4371-4C6C-A403-66D95D181361}"/>
    <hyperlink ref="AI24" r:id="rId58" xr:uid="{C6FF6DEA-7188-4655-B61F-6F8762543990}"/>
    <hyperlink ref="AI25" r:id="rId59" xr:uid="{0395A701-B142-4537-BB50-93F0D02F98D1}"/>
    <hyperlink ref="AI135" r:id="rId60" xr:uid="{1EAB2B11-77F3-48F8-9AB2-FD94E0319708}"/>
    <hyperlink ref="AI26" r:id="rId61" xr:uid="{04784F3F-D762-4F38-8156-A0091FCE79FF}"/>
    <hyperlink ref="AI27" r:id="rId62" xr:uid="{3B083F7B-5F8F-4728-B6FE-1DBA12FA91EE}"/>
    <hyperlink ref="AI137" r:id="rId63" xr:uid="{11BD3BAC-7425-4BB3-8701-F6C800960CEB}"/>
    <hyperlink ref="AI29" r:id="rId64" xr:uid="{68398EDD-3F62-4846-AB22-28C74AA5D7C4}"/>
    <hyperlink ref="AI30" r:id="rId65" xr:uid="{A98CB3C6-225D-4609-AC76-CA632291E8F2}"/>
    <hyperlink ref="AI138" r:id="rId66" xr:uid="{AABB9D38-D30F-417E-A96C-C748B0081B1A}"/>
    <hyperlink ref="AI139" r:id="rId67" xr:uid="{BD454721-DC0A-4882-86CB-C0D7484FCCB9}"/>
    <hyperlink ref="AI140" r:id="rId68" xr:uid="{34B48652-01F4-4BDF-910B-3519CB9D1A93}"/>
    <hyperlink ref="AI31" r:id="rId69" xr:uid="{3D069591-E365-4D84-B9B1-7CADCB91F055}"/>
    <hyperlink ref="AI141" r:id="rId70" xr:uid="{2B4A33D9-431A-483D-842E-9F52D8CA2767}"/>
    <hyperlink ref="AI142" r:id="rId71" xr:uid="{0D0D41FD-8755-464B-845A-C5FE8C141FFF}"/>
    <hyperlink ref="AI32" r:id="rId72" xr:uid="{19FB57C3-59F5-4A94-AAE8-DB7F89524A1F}"/>
    <hyperlink ref="AI33" r:id="rId73" xr:uid="{B64651BE-0B33-4FBA-8A94-04C87F58B847}"/>
    <hyperlink ref="AI143" r:id="rId74" xr:uid="{088F8742-F6FA-44AE-85A2-BE01FA970F66}"/>
    <hyperlink ref="AI144" r:id="rId75" xr:uid="{6FBD0963-05A5-4CD0-977C-1663888F5E80}"/>
    <hyperlink ref="AI145" r:id="rId76" xr:uid="{15604675-50BE-4189-BE4A-B5D969E8C89C}"/>
    <hyperlink ref="AI146" r:id="rId77" xr:uid="{087BBAD1-B6EA-4C33-B889-EC1B6A8AFD53}"/>
    <hyperlink ref="AI147" r:id="rId78" xr:uid="{EBB9D996-A1B9-4636-A2FA-AFF145C3686A}"/>
    <hyperlink ref="AI34" r:id="rId79" xr:uid="{00ECF58C-4A13-4E44-90DD-2D0B7EE60ECE}"/>
    <hyperlink ref="AI148" r:id="rId80" xr:uid="{B2B1EFC7-1235-420C-9B96-5BFF1542D2CC}"/>
    <hyperlink ref="AI149" r:id="rId81" xr:uid="{91E153DC-57C2-47F9-8102-676BF455D63B}"/>
    <hyperlink ref="AI35" r:id="rId82" xr:uid="{9D9E98F7-4F9F-4A51-9A85-1FD49A031191}"/>
    <hyperlink ref="AI37" r:id="rId83" xr:uid="{AC87E5FE-0884-4583-A6F2-7B68F5C749BA}"/>
    <hyperlink ref="AI150" r:id="rId84" xr:uid="{51D25D22-8638-4F5A-A2D8-60BF9D7428C4}"/>
    <hyperlink ref="AI38" r:id="rId85" xr:uid="{906D5EB9-775D-4DCB-877F-568364983EA1}"/>
    <hyperlink ref="AI151" r:id="rId86" xr:uid="{CE5C413E-1346-4CC7-BB68-6E729579738F}"/>
    <hyperlink ref="AI39" r:id="rId87" xr:uid="{0FBBE17D-369A-4E99-AC36-96E75E3B3BF1}"/>
    <hyperlink ref="AI36" r:id="rId88" xr:uid="{3B5BDF8E-E55B-4692-8B70-B04A44E86AEA}"/>
    <hyperlink ref="AI40" r:id="rId89" xr:uid="{62778A15-C8C1-4EEF-BFB4-24BBD3DCA4C2}"/>
    <hyperlink ref="AI41" r:id="rId90" xr:uid="{86C69C7C-04E9-4BE3-ACD0-6FCC4C4B7017}"/>
    <hyperlink ref="AI42" r:id="rId91" xr:uid="{132F2A1F-2CE8-4E6D-A389-FABE5847CD4B}"/>
    <hyperlink ref="AI96:AI98" r:id="rId92" display="https://doi.org/" xr:uid="{7ACDD2AC-AD49-4161-8013-775EE72B8256}"/>
    <hyperlink ref="AI43" r:id="rId93" xr:uid="{33BFD01D-ACC1-4976-B8D9-099AE812AB18}"/>
    <hyperlink ref="AI44" r:id="rId94" xr:uid="{DC7F39CB-906C-444A-805A-D953CE28C104}"/>
    <hyperlink ref="AI47" r:id="rId95" xr:uid="{46FAE9B1-5B93-4845-975F-9DC81AF244C9}"/>
    <hyperlink ref="AI48" r:id="rId96" xr:uid="{65095191-3F1F-4A89-ADC5-79628F7CD4A9}"/>
    <hyperlink ref="AI49" r:id="rId97" xr:uid="{E037F180-0F46-496B-A29B-A624BE0313F4}"/>
    <hyperlink ref="AI50" r:id="rId98" xr:uid="{B221D459-97B4-495B-BFE7-6E137E0ECB06}"/>
    <hyperlink ref="AI160" r:id="rId99" xr:uid="{0C67E37E-96D9-4295-A703-03330145E989}"/>
    <hyperlink ref="AI51" r:id="rId100" tooltip="Persistent link using digital object identifier" xr:uid="{ECB77629-6730-4D97-9A36-3220676885C6}"/>
    <hyperlink ref="AI52" r:id="rId101" tooltip="Persistent link using digital object identifier" xr:uid="{F8F5548C-89D5-4822-A20F-69475E31A29A}"/>
    <hyperlink ref="AI161" r:id="rId102" xr:uid="{717D7DC7-3084-4C6C-8A37-BD26DD6272CD}"/>
    <hyperlink ref="AI162" r:id="rId103" xr:uid="{EF30F789-4AD2-4DE3-8B9F-7BC0ABFCA397}"/>
    <hyperlink ref="AI53" r:id="rId104" xr:uid="{31111AF8-5AF8-4605-BAAD-A44D040D0AED}"/>
    <hyperlink ref="AI164" r:id="rId105" xr:uid="{F27AEAAB-294C-41BD-9197-5CBBB959C113}"/>
    <hyperlink ref="AI55" r:id="rId106" xr:uid="{94A69437-D1C7-40DD-8201-ABBF5E9E66B8}"/>
    <hyperlink ref="AI56" r:id="rId107" xr:uid="{33A85E1E-23E7-497F-8331-A04CE1110715}"/>
    <hyperlink ref="AI57" r:id="rId108" xr:uid="{5598EE40-B3C7-461A-B75A-B5DC7F0A36BB}"/>
    <hyperlink ref="AI58" r:id="rId109" xr:uid="{3AD08725-1BC6-44C4-ABFB-6566877B1BF1}"/>
    <hyperlink ref="AI166" r:id="rId110" xr:uid="{6F4A67A1-68DA-4FA8-8086-1FDD3E5E9B53}"/>
    <hyperlink ref="AI167" r:id="rId111" xr:uid="{52D82885-F318-4E2D-8A7E-FFA2E39712EB}"/>
    <hyperlink ref="AI170" r:id="rId112" xr:uid="{4B27625B-318C-48F6-AAE1-707A82D6BD7A}"/>
    <hyperlink ref="AI60" r:id="rId113" xr:uid="{C11DA38A-E1BA-45CD-9EB5-D062F55B0FD5}"/>
    <hyperlink ref="AI62" r:id="rId114" xr:uid="{1C5A7499-E315-4F10-902D-672A9D340C82}"/>
    <hyperlink ref="AI63" r:id="rId115" xr:uid="{966B458D-8E59-45C1-B812-08FC3E96774B}"/>
    <hyperlink ref="AI173" r:id="rId116" xr:uid="{4F7C50CF-7F76-48D8-A114-C03971CA80D9}"/>
    <hyperlink ref="AI64" r:id="rId117" xr:uid="{E09260B4-2060-4718-8E86-56439BEF0FD2}"/>
    <hyperlink ref="AI65" r:id="rId118" xr:uid="{B9E3FDF0-2444-4A76-97C8-3F0F7DC5D5F3}"/>
    <hyperlink ref="AI67" r:id="rId119" xr:uid="{D7924004-2E59-440B-A30F-BC08528DB094}"/>
    <hyperlink ref="AI175" r:id="rId120" xr:uid="{15B599D3-3524-4BEB-AD65-1552C955A04F}"/>
    <hyperlink ref="AI176" r:id="rId121" tooltip="Persistent link using digital object identifier" xr:uid="{F0FE9CAF-CE7E-44F1-BA5A-5C30E3960073}"/>
    <hyperlink ref="AI177" r:id="rId122" xr:uid="{407C39F7-A4D8-484A-B010-88F282B8F494}"/>
    <hyperlink ref="AI178" r:id="rId123" xr:uid="{7FC12A9A-844F-4295-9794-E68D9ECD0097}"/>
    <hyperlink ref="AI69" r:id="rId124" tooltip="Persistent link using digital object identifier" xr:uid="{087E3214-018B-4FB7-9790-47D6042C9BF5}"/>
    <hyperlink ref="AI71" r:id="rId125" xr:uid="{D2D0D953-A63E-4BC8-BDF9-F4EA89DB5C69}"/>
    <hyperlink ref="AI181" r:id="rId126" xr:uid="{9E0EB102-C01B-4D8A-B9A3-A5F2CA28511D}"/>
    <hyperlink ref="AI72" r:id="rId127" xr:uid="{A7BEB8E9-16A4-4244-8A3C-BFA4DBAD26D3}"/>
    <hyperlink ref="AI183" r:id="rId128" xr:uid="{09CB7FE3-DCAA-4CD8-842A-CF5656FADE4A}"/>
    <hyperlink ref="AI75" r:id="rId129" xr:uid="{E244C355-52F9-41E9-B24F-F8008CD8B2F5}"/>
    <hyperlink ref="AI184" r:id="rId130" xr:uid="{CE391825-5B54-4E36-832B-5FC51E1C1F0D}"/>
    <hyperlink ref="AI187" r:id="rId131" xr:uid="{1509E1FC-1F0A-40EC-AAEE-E64698F24C7D}"/>
    <hyperlink ref="AI76" r:id="rId132" xr:uid="{44523CF0-7EE3-4B31-AE98-FEF22DA26837}"/>
    <hyperlink ref="AI100" r:id="rId133" xr:uid="{7A347EEF-F3CA-4B42-95A7-562D26E8CDC4}"/>
    <hyperlink ref="AI189" r:id="rId134" xr:uid="{A8438361-C226-4D37-9EBD-7B5CCDC8F677}"/>
    <hyperlink ref="AI77" r:id="rId135" xr:uid="{5DE188C3-93C6-418B-9A37-A508A6DEA22C}"/>
    <hyperlink ref="AI79" r:id="rId136" xr:uid="{D5C574FB-8A1D-46F3-8BCB-4F60E05EB2FB}"/>
    <hyperlink ref="AI190" r:id="rId137" xr:uid="{D5A2273A-4D5B-4492-8531-F19568FA545C}"/>
    <hyperlink ref="AI80" r:id="rId138" xr:uid="{42870E3A-0E83-452C-9D64-4E4402793353}"/>
    <hyperlink ref="AI81" r:id="rId139" xr:uid="{06093046-AC33-4A7D-A496-C24471D8EC44}"/>
    <hyperlink ref="AI82" r:id="rId140" xr:uid="{46DF1C2F-FD45-4E02-8443-952DD9DBF69E}"/>
    <hyperlink ref="AI192" r:id="rId141" xr:uid="{B45D21D2-8B21-4FE1-95F6-E9B9A8C3B908}"/>
    <hyperlink ref="AI193" r:id="rId142" xr:uid="{36A91540-022E-4D72-BD42-43731D58DE06}"/>
    <hyperlink ref="AI194" r:id="rId143" xr:uid="{460E975B-BB42-40E8-924A-681EA0833C13}"/>
    <hyperlink ref="AI84" r:id="rId144" xr:uid="{743FEBB4-F606-4E36-A31D-97D14BDC671C}"/>
    <hyperlink ref="AI86" r:id="rId145" xr:uid="{902BD5B0-DAA7-4557-A6D7-4C2F38038D10}"/>
    <hyperlink ref="AI197" r:id="rId146" xr:uid="{76490215-1E10-48A8-9B81-A4228F49D2A9}"/>
    <hyperlink ref="AI88" r:id="rId147" xr:uid="{2DD05451-B1F6-4CAC-B34B-72696382AC84}"/>
    <hyperlink ref="AI198" r:id="rId148" xr:uid="{906898AF-63A9-40E9-A01E-6BBBF4D496C7}"/>
    <hyperlink ref="AI199" r:id="rId149" xr:uid="{A0333330-88AE-474B-AD06-DD3170472A7C}"/>
    <hyperlink ref="AI200" r:id="rId150" xr:uid="{DBF6CA53-7BD8-4B0C-A532-486D760DE23B}"/>
    <hyperlink ref="AI89" r:id="rId151" xr:uid="{EA94866C-48C7-40AD-B2B3-762413071FD8}"/>
    <hyperlink ref="AI201" r:id="rId152" xr:uid="{BCCF5EDE-A1CC-47B0-9CB2-AADEFA6C695D}"/>
    <hyperlink ref="AI202" r:id="rId153" xr:uid="{AE731ADB-ECE1-47D1-89E7-B25E07EADCE2}"/>
    <hyperlink ref="AI90" r:id="rId154" xr:uid="{0DE85A37-E5AB-4460-AC58-856B6F87FCEE}"/>
    <hyperlink ref="AI91" r:id="rId155" xr:uid="{4065B091-57D5-44E0-89E9-9C348B8519EB}"/>
    <hyperlink ref="AI92" r:id="rId156" xr:uid="{24BC1F26-675B-4BD6-9FCD-1192B1A5970E}"/>
    <hyperlink ref="AI93" r:id="rId157" xr:uid="{6811AE63-F3B2-4D53-922E-349BD5E346B4}"/>
    <hyperlink ref="AI94" r:id="rId158" xr:uid="{1BAF74AF-4306-4504-9EE6-1E2DACA99E21}"/>
    <hyperlink ref="AI203" r:id="rId159" xr:uid="{64E9DA5A-D841-4E8A-B799-20E9B13C397B}"/>
    <hyperlink ref="AI159" r:id="rId160" xr:uid="{4042CBE3-27FA-415C-AD9F-4116E656BED7}"/>
    <hyperlink ref="AI128" r:id="rId161" xr:uid="{EF0811B1-FE84-414A-B9D7-08148E2C0D5A}"/>
    <hyperlink ref="AI169" r:id="rId162" xr:uid="{CBB86E64-92BB-4C45-9BBA-29B600569F83}"/>
    <hyperlink ref="AI158" r:id="rId163" display="https://doi.org/10.1016/j.jhydrol.2022.127918" xr:uid="{448AFB2C-8126-425D-8841-49FB887EB464}"/>
    <hyperlink ref="AI157" r:id="rId164" xr:uid="{7DF0B3BE-88E2-478C-B980-51D12A2C10D0}"/>
    <hyperlink ref="AI156" r:id="rId165" xr:uid="{CC3D1F36-2B9B-4802-97AF-35BB954329FF}"/>
    <hyperlink ref="AI46" r:id="rId166" xr:uid="{6BB1E471-5385-4400-8BD8-144F023C85F8}"/>
    <hyperlink ref="AI45" r:id="rId167" xr:uid="{8F8A11BD-5D42-454C-AF05-1D0AFD058836}"/>
    <hyperlink ref="AI155" r:id="rId168" xr:uid="{79B517A0-ECBD-4256-8D97-75AF31CB1121}"/>
    <hyperlink ref="AI101" r:id="rId169" xr:uid="{3D0E7B2E-B808-47CC-956C-540332EBEAE2}"/>
    <hyperlink ref="O131" r:id="rId170" xr:uid="{5FC84013-5D32-4AA8-9A8D-B66D5BA467E8}"/>
    <hyperlink ref="O148" r:id="rId171" xr:uid="{CC860A98-E448-442B-8060-496D80155182}"/>
    <hyperlink ref="AI196" r:id="rId172" xr:uid="{A4425201-E038-43D9-BC8F-489863AEE1EB}"/>
    <hyperlink ref="O203" r:id="rId173" xr:uid="{DE8E1A55-8CD2-498E-A7D2-8D46062BAF90}"/>
    <hyperlink ref="AI74" r:id="rId174" xr:uid="{9182D824-4FCA-4657-B871-6996A4425310}"/>
    <hyperlink ref="AI195" r:id="rId175" xr:uid="{DD9A13F6-561B-4859-9B5B-877617F5CC10}"/>
    <hyperlink ref="AI179" r:id="rId176" xr:uid="{7A80889D-8CAE-4727-BD40-A9CF663032F3}"/>
    <hyperlink ref="AI186" r:id="rId177" xr:uid="{116F9D49-5006-47F7-A107-96BB671A6683}"/>
    <hyperlink ref="AI206" r:id="rId178" xr:uid="{311C4717-4830-4BF6-B224-70E4164522FE}"/>
    <hyperlink ref="AI207" r:id="rId179" xr:uid="{88409D28-2447-4AC8-8F32-6BCC6A872598}"/>
    <hyperlink ref="AI208" r:id="rId180" xr:uid="{F7E8C183-5B40-4027-B077-C0C173425D21}"/>
    <hyperlink ref="AI209" r:id="rId181" location="Abs1" xr:uid="{4A7604AC-5365-4447-A467-CF5327D90AF6}"/>
    <hyperlink ref="AI210" r:id="rId182" xr:uid="{E10A5131-AD4D-4C34-AEF0-15E31B0FFD9B}"/>
    <hyperlink ref="AI95" r:id="rId183" xr:uid="{C1EB0270-08F3-495D-BA6B-448566672B80}"/>
    <hyperlink ref="AI211" r:id="rId184" xr:uid="{3E3AC923-247C-43CF-9B02-41F594E65BD0}"/>
    <hyperlink ref="AI212" r:id="rId185" xr:uid="{BDFC7CAA-11E2-44BE-8C9A-2F086FBD3749}"/>
    <hyperlink ref="AI96" r:id="rId186" xr:uid="{B3A6E80E-30F2-4E17-9E8C-A48E3BB2BA0E}"/>
    <hyperlink ref="O210" r:id="rId187" xr:uid="{0B565662-6001-45D1-B611-A0A1A7D15D87}"/>
    <hyperlink ref="AI126" r:id="rId188" xr:uid="{A0BDE0BA-F99D-4BA5-95AE-3BE5EA7C5C98}"/>
    <hyperlink ref="AI131" r:id="rId189" xr:uid="{A9896741-F510-4AD3-90D2-53DB310C76BC}"/>
    <hyperlink ref="AI132" r:id="rId190" xr:uid="{2AB32045-51D3-429E-9981-AB6C2A2EE89A}"/>
    <hyperlink ref="AI174" r:id="rId191" xr:uid="{62F36A4E-9268-438B-99DD-CD56284EA562}"/>
    <hyperlink ref="AI182" r:id="rId192" xr:uid="{B94F3B67-245D-492C-93AC-D76BBDE7159A}"/>
    <hyperlink ref="AI204" r:id="rId193" xr:uid="{763FC4FC-1D36-40AB-AAFA-BF5BEC358883}"/>
    <hyperlink ref="AI163" r:id="rId194" xr:uid="{BC6A1A43-8FC1-4037-B3A0-23E8CC30CF7E}"/>
    <hyperlink ref="AI185" r:id="rId195" xr:uid="{ACE37210-6E75-4EC8-A4BE-AAEF4DE7F601}"/>
    <hyperlink ref="AI205" r:id="rId196" xr:uid="{8EC80D4E-F4D5-4F0E-AB24-47ED0C4C26C6}"/>
    <hyperlink ref="AI171" r:id="rId197" xr:uid="{1236DF6C-0C3C-40E9-9EA9-342F51DAC133}"/>
    <hyperlink ref="O213" r:id="rId198" xr:uid="{53239083-FDC1-45AA-961B-EF0A18CBEFFE}"/>
    <hyperlink ref="AI213" r:id="rId199" xr:uid="{0985E8BC-91D3-42B3-8170-A14985BE0DB7}"/>
    <hyperlink ref="O216" r:id="rId200" display="https://github.com/STREAM-RS" xr:uid="{2A43DB85-95CE-4E77-AF88-6ED6238906DB}"/>
    <hyperlink ref="AI216" r:id="rId201" xr:uid="{18223D7E-711D-4E38-9372-5EFCFA39B0D1}"/>
    <hyperlink ref="AI217" r:id="rId202" xr:uid="{C5F5A6D2-14E4-442D-B9BD-933E213D4296}"/>
    <hyperlink ref="O220" r:id="rId203" display="https://drive.google.com/drive/folders/1ALvoqdtj1nbfdNWmna0PpJnD1xUgzLqw" xr:uid="{4C6F7EAD-E1EA-4088-A061-8468CE4B5BBC}"/>
    <hyperlink ref="AI215" r:id="rId204" xr:uid="{DB9DBA6F-8319-4E2F-A664-C61B124F92B0}"/>
    <hyperlink ref="O179" r:id="rId205" xr:uid="{057D6E48-0061-4289-A5F4-B35E3FA09D25}"/>
    <hyperlink ref="AI16" r:id="rId206" xr:uid="{923C926C-59E4-4E3D-9DB9-435AC2CBF1D3}"/>
    <hyperlink ref="AI61" r:id="rId207" xr:uid="{C157755B-564A-4BE3-900E-5B020E18148E}"/>
    <hyperlink ref="AI180" r:id="rId208" xr:uid="{D02C1282-AC93-4FE4-A5F5-25717EEA969F}"/>
    <hyperlink ref="AI97" r:id="rId209" xr:uid="{5542EDAB-94EB-4B80-AEDA-CE5C03A91325}"/>
    <hyperlink ref="AI83" r:id="rId210" xr:uid="{FD27D9EC-EF42-44B0-B8C2-2AB18F9F8F78}"/>
    <hyperlink ref="AI98" r:id="rId211" xr:uid="{7572E315-841D-4984-A849-5BEE0DFD1359}"/>
    <hyperlink ref="AI219" r:id="rId212" xr:uid="{B20B6614-D4E2-4DB3-BAEF-BEE51D6738D0}"/>
    <hyperlink ref="AI221" r:id="rId213" xr:uid="{7A4B4FBF-CCB4-400B-B4B7-EF0B47650ECA}"/>
    <hyperlink ref="AI99" r:id="rId214" xr:uid="{6A4810CA-EC28-4DC9-9570-F7060A3421AF}"/>
    <hyperlink ref="O196" r:id="rId215" display="https://limnades.stir.ac.uk/" xr:uid="{C6535179-80AB-4D1E-8AE1-B6489F0E7E87}"/>
    <hyperlink ref="AI154" r:id="rId216" xr:uid="{31826BEC-C100-4F10-9CD4-FD49DC368998}"/>
    <hyperlink ref="AI188" r:id="rId217" xr:uid="{6179AF9B-71DB-466E-BA48-B90A06C6AA03}"/>
    <hyperlink ref="O219" r:id="rId218" xr:uid="{79F357FD-D683-4AE7-AC90-0DE321A49838}"/>
    <hyperlink ref="AI8" r:id="rId219" xr:uid="{241D8A37-EBF9-4E90-8AEA-C19DACCDDD49}"/>
    <hyperlink ref="AI15" r:id="rId220" xr:uid="{594B9B1E-2A60-410E-A1BE-8CC9C4E5C82E}"/>
    <hyperlink ref="AI168" r:id="rId221" xr:uid="{EDCDB2C1-1BE2-42E5-9AF5-9FEA3F5FB407}"/>
    <hyperlink ref="AI66" r:id="rId222" xr:uid="{FEBA9ABE-28BC-48EB-8317-692A1C88455D}"/>
    <hyperlink ref="AI68" r:id="rId223" xr:uid="{3B7794EE-E16D-460F-A2AD-60378A3AE034}"/>
    <hyperlink ref="AI70" r:id="rId224" xr:uid="{71B6E16F-7AFA-4618-B21B-F1BCF6B20589}"/>
    <hyperlink ref="AI73" r:id="rId225" xr:uid="{450904D7-E797-4C9B-AC74-08E3E30260DE}"/>
    <hyperlink ref="AI85" r:id="rId226" xr:uid="{3F3A252A-2BCA-4D47-95AA-D905AC223FCE}"/>
    <hyperlink ref="AI87" r:id="rId227" xr:uid="{48179946-CE42-4011-ADF5-7EDCDA877906}"/>
    <hyperlink ref="AI214" r:id="rId228" xr:uid="{8AF29747-8171-45AA-86DC-7B9E29030954}"/>
    <hyperlink ref="AI218" r:id="rId229" xr:uid="{DEA79DCD-813C-4B14-AE16-BE1B6B7D7D89}"/>
    <hyperlink ref="AI220" r:id="rId230" xr:uid="{06BD9D2E-1BA2-4CEE-8162-C7F6132AD357}"/>
    <hyperlink ref="AI222" r:id="rId231" xr:uid="{0DD9AA90-D05E-4101-B4C3-E431EB0CFA6B}"/>
    <hyperlink ref="O164" r:id="rId232" xr:uid="{57D3A3B1-B8A4-4DFC-BD74-2D8168BDF4F0}"/>
    <hyperlink ref="O170" r:id="rId233" xr:uid="{E84FCC98-6E06-4990-96F6-9B34F42402B8}"/>
    <hyperlink ref="O207" r:id="rId234" display="https://seabass.gsfc.nasa.gov/wiki/NOMAD" xr:uid="{9D43D046-6FD2-48C8-BC9D-B5901B713AC4}"/>
  </hyperlinks>
  <pageMargins left="0.7" right="0.7" top="0.75" bottom="0.75" header="0.3" footer="0.3"/>
  <pageSetup orientation="portrait" horizontalDpi="360" verticalDpi="360" r:id="rId235"/>
  <tableParts count="1">
    <tablePart r:id="rId23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E5CC3EDEE0D4EBB2476649DB12302" ma:contentTypeVersion="14" ma:contentTypeDescription="Create a new document." ma:contentTypeScope="" ma:versionID="fc698254ccc712d3fd7db29f9f1310e3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1a821f10-7a61-460a-9770-882ddaf4561d" xmlns:ns6="c10e88b0-ad1f-4bc5-af8f-8d7fa41c5959" targetNamespace="http://schemas.microsoft.com/office/2006/metadata/properties" ma:root="true" ma:fieldsID="12dc8e7dbd4887533bfe9d9494ddc8e5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1a821f10-7a61-460a-9770-882ddaf4561d"/>
    <xsd:import namespace="c10e88b0-ad1f-4bc5-af8f-8d7fa41c5959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6:SharedWithUsers" minOccurs="0"/>
                <xsd:element ref="ns6:SharedWithDetails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c55dd2e4-c27a-4f9d-84af-57b3b2d34b59}" ma:internalName="TaxCatchAllLabel" ma:readOnly="true" ma:showField="CatchAllDataLabel" ma:web="c10e88b0-ad1f-4bc5-af8f-8d7fa41c59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c55dd2e4-c27a-4f9d-84af-57b3b2d34b59}" ma:internalName="TaxCatchAll" ma:showField="CatchAllData" ma:web="c10e88b0-ad1f-4bc5-af8f-8d7fa41c59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21f10-7a61-460a-9770-882ddaf4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e88b0-ad1f-4bc5-af8f-8d7fa41c5959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2023-09-26T16:45:05+00:00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SharedWithUsers xmlns="c10e88b0-ad1f-4bc5-af8f-8d7fa41c5959">
      <UserInfo>
        <DisplayName/>
        <AccountId xsi:nil="true"/>
        <AccountType/>
      </UserInfo>
    </SharedWithUsers>
    <lcf76f155ced4ddcb4097134ff3c332f xmlns="1a821f10-7a61-460a-9770-882ddaf456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8775F-3584-4B02-AF2C-A692810D72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B4A3EC-4661-4FFE-85B4-46788CFE5E0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5168789-9C77-4020-B103-BF551573F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1a821f10-7a61-460a-9770-882ddaf4561d"/>
    <ds:schemaRef ds:uri="c10e88b0-ad1f-4bc5-af8f-8d7fa41c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3CB014-5879-4120-8BCD-9695E6DC5E19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http://schemas.microsoft.com/sharepoint.v3"/>
    <ds:schemaRef ds:uri="c10e88b0-ad1f-4bc5-af8f-8d7fa41c5959"/>
    <ds:schemaRef ds:uri="1a821f10-7a61-460a-9770-882ddaf4561d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Weight Table</vt:lpstr>
      <vt:lpstr>Read me</vt:lpstr>
      <vt:lpstr>Metadata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Schaeffer, Blake</dc:creator>
  <cp:keywords/>
  <dc:description/>
  <cp:lastModifiedBy>Schaeffer, Blake</cp:lastModifiedBy>
  <cp:revision/>
  <dcterms:created xsi:type="dcterms:W3CDTF">2023-09-19T17:38:58Z</dcterms:created>
  <dcterms:modified xsi:type="dcterms:W3CDTF">2026-02-24T16:14:41Z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0x010100C43E5CC3EDEE0D4EBB2476649DB12302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  <property fmtid="{D5CDD505-2E9C-101B-9397-08002B2CF9AE}" pid="8" name="MediaServiceImageTags">
    <vt:lpwstr/>
  </property>
  <property fmtid="{D5CDD505-2E9C-101B-9397-08002B2CF9AE}" pid="9" name="Order">
    <vt:r8>12600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Document_x0020_Type">
    <vt:lpwstr/>
  </property>
</Properties>
</file>