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charts/chartEx7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charts/chartEx8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harts/chartEx9.xml" ContentType="application/vnd.ms-office.chartex+xml"/>
  <Override PartName="/xl/charts/style9.xml" ContentType="application/vnd.ms-office.chartstyle+xml"/>
  <Override PartName="/xl/charts/colors9.xml" ContentType="application/vnd.ms-office.chartcolorstyle+xml"/>
  <Override PartName="/xl/charts/chartEx10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charts/chartEx11.xml" ContentType="application/vnd.ms-office.chartex+xml"/>
  <Override PartName="/xl/charts/style11.xml" ContentType="application/vnd.ms-office.chartstyle+xml"/>
  <Override PartName="/xl/charts/colors11.xml" ContentType="application/vnd.ms-office.chartcolorstyle+xml"/>
  <Override PartName="/xl/charts/chartEx12.xml" ContentType="application/vnd.ms-office.chartex+xml"/>
  <Override PartName="/xl/charts/style12.xml" ContentType="application/vnd.ms-office.chartstyle+xml"/>
  <Override PartName="/xl/charts/colors12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2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usepa.sharepoint.com/sites/NARMSEnvironmentalSub-GroupFieldSamplingNearTermEffort/Shared Documents/Measurements/Watershed Dataset/"/>
    </mc:Choice>
  </mc:AlternateContent>
  <xr:revisionPtr revIDLastSave="111" documentId="8_{0631CA2D-A4DA-4BBA-8955-B8C6F6D8DA32}" xr6:coauthVersionLast="47" xr6:coauthVersionMax="47" xr10:uidLastSave="{D71780FB-3424-45A0-956E-9E34873E0EFB}"/>
  <bookViews>
    <workbookView xWindow="1152" yWindow="1152" windowWidth="19872" windowHeight="9840" xr2:uid="{E8331BEE-A5E4-414B-ADE0-F4B46F845186}"/>
  </bookViews>
  <sheets>
    <sheet name="Data Dictionary" sheetId="10" r:id="rId1"/>
    <sheet name="SiteMetadata" sheetId="5" r:id="rId2"/>
    <sheet name="NARMS_EFLMR_Nutrients_Site" sheetId="4" r:id="rId3"/>
    <sheet name="NARMS_Nutrients_Site_HydrcCorre" sheetId="9" r:id="rId4"/>
    <sheet name="HydroCond notes" sheetId="6" r:id="rId5"/>
    <sheet name="Pivot" sheetId="3" r:id="rId6"/>
  </sheets>
  <definedNames>
    <definedName name="_xlnm._FilterDatabase" localSheetId="2" hidden="1">NARMS_EFLMR_Nutrients_Site!$A$2:$Z$776</definedName>
    <definedName name="_xlnm._FilterDatabase" localSheetId="3" hidden="1">NARMS_Nutrients_Site_HydrcCorre!$A$2:$Z$760</definedName>
    <definedName name="_xlnm._FilterDatabase" localSheetId="1" hidden="1">SiteMetadata!$A$2:$U$37</definedName>
    <definedName name="_xlchart.v1.0" hidden="1">NARMS_EFLMR_Nutrients_Site!$E$3:$E$776</definedName>
    <definedName name="_xlchart.v1.1" hidden="1">NARMS_EFLMR_Nutrients_Site!$K$2</definedName>
    <definedName name="_xlchart.v1.10" hidden="1">NARMS_EFLMR_Nutrients_Site!$U$2</definedName>
    <definedName name="_xlchart.v1.11" hidden="1">NARMS_EFLMR_Nutrients_Site!$U$3:$U$776</definedName>
    <definedName name="_xlchart.v1.12" hidden="1">NARMS_EFLMR_Nutrients_Site!$E$3:$E$776</definedName>
    <definedName name="_xlchart.v1.13" hidden="1">NARMS_EFLMR_Nutrients_Site!$P$2</definedName>
    <definedName name="_xlchart.v1.14" hidden="1">NARMS_EFLMR_Nutrients_Site!$P$3:$P$776</definedName>
    <definedName name="_xlchart.v1.15" hidden="1">NARMS_EFLMR_Nutrients_Site!$E$3:$E$776</definedName>
    <definedName name="_xlchart.v1.16" hidden="1">NARMS_EFLMR_Nutrients_Site!$O$2</definedName>
    <definedName name="_xlchart.v1.17" hidden="1">NARMS_EFLMR_Nutrients_Site!$O$3:$O$776</definedName>
    <definedName name="_xlchart.v1.18" hidden="1">NARMS_EFLMR_Nutrients_Site!$E$3:$E$776</definedName>
    <definedName name="_xlchart.v1.19" hidden="1">NARMS_EFLMR_Nutrients_Site!$R$2</definedName>
    <definedName name="_xlchart.v1.2" hidden="1">NARMS_EFLMR_Nutrients_Site!$K$3:$K$776</definedName>
    <definedName name="_xlchart.v1.20" hidden="1">NARMS_EFLMR_Nutrients_Site!$R$3:$R$776</definedName>
    <definedName name="_xlchart.v1.21" hidden="1">NARMS_EFLMR_Nutrients_Site!$E$3:$E$776</definedName>
    <definedName name="_xlchart.v1.22" hidden="1">NARMS_EFLMR_Nutrients_Site!$V$2</definedName>
    <definedName name="_xlchart.v1.23" hidden="1">NARMS_EFLMR_Nutrients_Site!$V$3:$V$776</definedName>
    <definedName name="_xlchart.v1.24" hidden="1">NARMS_Nutrients_Site_HydrcCorre!$E$3:$E$760</definedName>
    <definedName name="_xlchart.v1.25" hidden="1">NARMS_Nutrients_Site_HydrcCorre!$F$2</definedName>
    <definedName name="_xlchart.v1.26" hidden="1">NARMS_Nutrients_Site_HydrcCorre!$F$3:$F$760</definedName>
    <definedName name="_xlchart.v1.27" hidden="1">NARMS_Nutrients_Site_HydrcCorre!$E$3:$E$760</definedName>
    <definedName name="_xlchart.v1.28" hidden="1">NARMS_Nutrients_Site_HydrcCorre!$P$2</definedName>
    <definedName name="_xlchart.v1.29" hidden="1">NARMS_Nutrients_Site_HydrcCorre!$P$3:$P$760</definedName>
    <definedName name="_xlchart.v1.3" hidden="1">NARMS_EFLMR_Nutrients_Site!$E$3:$E$776</definedName>
    <definedName name="_xlchart.v1.30" hidden="1">NARMS_Nutrients_Site_HydrcCorre!$E$3:$E$760</definedName>
    <definedName name="_xlchart.v1.31" hidden="1">NARMS_Nutrients_Site_HydrcCorre!$V$2</definedName>
    <definedName name="_xlchart.v1.32" hidden="1">NARMS_Nutrients_Site_HydrcCorre!$V$3:$V$760</definedName>
    <definedName name="_xlchart.v1.33" hidden="1">NARMS_Nutrients_Site_HydrcCorre!$E$3:$E$760</definedName>
    <definedName name="_xlchart.v1.34" hidden="1">NARMS_Nutrients_Site_HydrcCorre!$O$2</definedName>
    <definedName name="_xlchart.v1.35" hidden="1">NARMS_Nutrients_Site_HydrcCorre!$O$3:$O$760</definedName>
    <definedName name="_xlchart.v1.4" hidden="1">NARMS_EFLMR_Nutrients_Site!$F$2</definedName>
    <definedName name="_xlchart.v1.5" hidden="1">NARMS_EFLMR_Nutrients_Site!$F$3:$F$776</definedName>
    <definedName name="_xlchart.v1.6" hidden="1">NARMS_EFLMR_Nutrients_Site!$E$3:$E$776</definedName>
    <definedName name="_xlchart.v1.7" hidden="1">NARMS_EFLMR_Nutrients_Site!$I$2</definedName>
    <definedName name="_xlchart.v1.8" hidden="1">NARMS_EFLMR_Nutrients_Site!$I$3:$I$776</definedName>
    <definedName name="_xlchart.v1.9" hidden="1">NARMS_EFLMR_Nutrients_Site!$E$3:$E$776</definedName>
  </definedNames>
  <calcPr calcId="191028"/>
  <pivotCaches>
    <pivotCache cacheId="6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5" l="1"/>
  <c r="F5" i="5"/>
  <c r="F6" i="5"/>
  <c r="F7" i="5"/>
  <c r="F8" i="5"/>
  <c r="F9" i="5"/>
  <c r="F10" i="5"/>
  <c r="F11" i="5"/>
  <c r="F12" i="5"/>
  <c r="F13" i="5"/>
  <c r="Y56" i="9" s="1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Y735" i="9" s="1"/>
  <c r="F28" i="5"/>
  <c r="F29" i="5"/>
  <c r="Y753" i="9" s="1"/>
  <c r="F30" i="5"/>
  <c r="Y676" i="9" s="1"/>
  <c r="F31" i="5"/>
  <c r="F32" i="5"/>
  <c r="F33" i="5"/>
  <c r="Y137" i="9" s="1"/>
  <c r="F34" i="5"/>
  <c r="F35" i="5"/>
  <c r="F36" i="5"/>
  <c r="F37" i="5"/>
  <c r="F3" i="5"/>
  <c r="X148" i="9"/>
  <c r="W148" i="9"/>
  <c r="V148" i="9"/>
  <c r="T148" i="9"/>
  <c r="R148" i="9"/>
  <c r="I148" i="9"/>
  <c r="Y147" i="9"/>
  <c r="X147" i="9"/>
  <c r="W147" i="9"/>
  <c r="V147" i="9"/>
  <c r="T147" i="9"/>
  <c r="R147" i="9"/>
  <c r="X146" i="9"/>
  <c r="W146" i="9"/>
  <c r="V146" i="9"/>
  <c r="T146" i="9"/>
  <c r="R146" i="9"/>
  <c r="I146" i="9"/>
  <c r="X145" i="9"/>
  <c r="W145" i="9"/>
  <c r="V145" i="9"/>
  <c r="T145" i="9"/>
  <c r="R145" i="9"/>
  <c r="Y144" i="9"/>
  <c r="X144" i="9"/>
  <c r="W144" i="9"/>
  <c r="V144" i="9"/>
  <c r="T144" i="9"/>
  <c r="R144" i="9"/>
  <c r="I144" i="9"/>
  <c r="X143" i="9"/>
  <c r="W143" i="9"/>
  <c r="V143" i="9"/>
  <c r="T143" i="9"/>
  <c r="R143" i="9"/>
  <c r="Y142" i="9"/>
  <c r="X142" i="9"/>
  <c r="W142" i="9"/>
  <c r="V142" i="9"/>
  <c r="T142" i="9"/>
  <c r="R142" i="9"/>
  <c r="Y141" i="9"/>
  <c r="X141" i="9"/>
  <c r="W141" i="9"/>
  <c r="V141" i="9"/>
  <c r="T141" i="9"/>
  <c r="R141" i="9"/>
  <c r="I141" i="9"/>
  <c r="Y140" i="9"/>
  <c r="X140" i="9"/>
  <c r="W140" i="9"/>
  <c r="V140" i="9"/>
  <c r="T140" i="9"/>
  <c r="R140" i="9"/>
  <c r="I140" i="9"/>
  <c r="X139" i="9"/>
  <c r="W139" i="9"/>
  <c r="V139" i="9"/>
  <c r="T139" i="9"/>
  <c r="R139" i="9"/>
  <c r="Y138" i="9"/>
  <c r="X138" i="9"/>
  <c r="W138" i="9"/>
  <c r="V138" i="9"/>
  <c r="T138" i="9"/>
  <c r="R138" i="9"/>
  <c r="I138" i="9"/>
  <c r="X137" i="9"/>
  <c r="W137" i="9"/>
  <c r="V137" i="9"/>
  <c r="T137" i="9"/>
  <c r="R137" i="9"/>
  <c r="I137" i="9"/>
  <c r="Y366" i="9"/>
  <c r="X366" i="9"/>
  <c r="W366" i="9"/>
  <c r="V366" i="9"/>
  <c r="T366" i="9"/>
  <c r="R366" i="9"/>
  <c r="I366" i="9"/>
  <c r="Y365" i="9"/>
  <c r="X365" i="9"/>
  <c r="W365" i="9"/>
  <c r="V365" i="9"/>
  <c r="T365" i="9"/>
  <c r="R365" i="9"/>
  <c r="I365" i="9"/>
  <c r="Y364" i="9"/>
  <c r="X364" i="9"/>
  <c r="W364" i="9"/>
  <c r="V364" i="9"/>
  <c r="T364" i="9"/>
  <c r="R364" i="9"/>
  <c r="I364" i="9"/>
  <c r="Y363" i="9"/>
  <c r="X363" i="9"/>
  <c r="W363" i="9"/>
  <c r="V363" i="9"/>
  <c r="T363" i="9"/>
  <c r="R363" i="9"/>
  <c r="I363" i="9"/>
  <c r="Y362" i="9"/>
  <c r="X362" i="9"/>
  <c r="W362" i="9"/>
  <c r="V362" i="9"/>
  <c r="T362" i="9"/>
  <c r="R362" i="9"/>
  <c r="I362" i="9"/>
  <c r="Y361" i="9"/>
  <c r="X361" i="9"/>
  <c r="W361" i="9"/>
  <c r="V361" i="9"/>
  <c r="T361" i="9"/>
  <c r="R361" i="9"/>
  <c r="I361" i="9"/>
  <c r="Y360" i="9"/>
  <c r="X360" i="9"/>
  <c r="W360" i="9"/>
  <c r="V360" i="9"/>
  <c r="T360" i="9"/>
  <c r="R360" i="9"/>
  <c r="I360" i="9"/>
  <c r="Y359" i="9"/>
  <c r="X359" i="9"/>
  <c r="W359" i="9"/>
  <c r="V359" i="9"/>
  <c r="T359" i="9"/>
  <c r="R359" i="9"/>
  <c r="I359" i="9"/>
  <c r="Y358" i="9"/>
  <c r="X358" i="9"/>
  <c r="W358" i="9"/>
  <c r="V358" i="9"/>
  <c r="T358" i="9"/>
  <c r="R358" i="9"/>
  <c r="I358" i="9"/>
  <c r="Y357" i="9"/>
  <c r="X357" i="9"/>
  <c r="W357" i="9"/>
  <c r="V357" i="9"/>
  <c r="T357" i="9"/>
  <c r="R357" i="9"/>
  <c r="Y356" i="9"/>
  <c r="X356" i="9"/>
  <c r="W356" i="9"/>
  <c r="V356" i="9"/>
  <c r="T356" i="9"/>
  <c r="R356" i="9"/>
  <c r="I356" i="9"/>
  <c r="Y355" i="9"/>
  <c r="X355" i="9"/>
  <c r="W355" i="9"/>
  <c r="V355" i="9"/>
  <c r="T355" i="9"/>
  <c r="R355" i="9"/>
  <c r="I355" i="9"/>
  <c r="Y354" i="9"/>
  <c r="X354" i="9"/>
  <c r="W354" i="9"/>
  <c r="V354" i="9"/>
  <c r="T354" i="9"/>
  <c r="R354" i="9"/>
  <c r="Y353" i="9"/>
  <c r="X353" i="9"/>
  <c r="W353" i="9"/>
  <c r="V353" i="9"/>
  <c r="T353" i="9"/>
  <c r="R353" i="9"/>
  <c r="I353" i="9"/>
  <c r="Y352" i="9"/>
  <c r="X352" i="9"/>
  <c r="W352" i="9"/>
  <c r="V352" i="9"/>
  <c r="T352" i="9"/>
  <c r="R352" i="9"/>
  <c r="I352" i="9"/>
  <c r="Y351" i="9"/>
  <c r="X351" i="9"/>
  <c r="W351" i="9"/>
  <c r="V351" i="9"/>
  <c r="T351" i="9"/>
  <c r="R351" i="9"/>
  <c r="Y350" i="9"/>
  <c r="X350" i="9"/>
  <c r="W350" i="9"/>
  <c r="V350" i="9"/>
  <c r="T350" i="9"/>
  <c r="R350" i="9"/>
  <c r="I350" i="9"/>
  <c r="Y349" i="9"/>
  <c r="X349" i="9"/>
  <c r="W349" i="9"/>
  <c r="V349" i="9"/>
  <c r="T349" i="9"/>
  <c r="R349" i="9"/>
  <c r="I349" i="9"/>
  <c r="Y348" i="9"/>
  <c r="X348" i="9"/>
  <c r="W348" i="9"/>
  <c r="V348" i="9"/>
  <c r="T348" i="9"/>
  <c r="R348" i="9"/>
  <c r="I348" i="9"/>
  <c r="Y347" i="9"/>
  <c r="X347" i="9"/>
  <c r="W347" i="9"/>
  <c r="V347" i="9"/>
  <c r="T347" i="9"/>
  <c r="R347" i="9"/>
  <c r="I347" i="9"/>
  <c r="Y346" i="9"/>
  <c r="X346" i="9"/>
  <c r="W346" i="9"/>
  <c r="V346" i="9"/>
  <c r="T346" i="9"/>
  <c r="R346" i="9"/>
  <c r="I346" i="9"/>
  <c r="Y345" i="9"/>
  <c r="X345" i="9"/>
  <c r="W345" i="9"/>
  <c r="V345" i="9"/>
  <c r="T345" i="9"/>
  <c r="R345" i="9"/>
  <c r="I345" i="9"/>
  <c r="Y344" i="9"/>
  <c r="X344" i="9"/>
  <c r="W344" i="9"/>
  <c r="V344" i="9"/>
  <c r="T344" i="9"/>
  <c r="R344" i="9"/>
  <c r="I344" i="9"/>
  <c r="Y343" i="9"/>
  <c r="X343" i="9"/>
  <c r="W343" i="9"/>
  <c r="V343" i="9"/>
  <c r="T343" i="9"/>
  <c r="R343" i="9"/>
  <c r="I343" i="9"/>
  <c r="Y342" i="9"/>
  <c r="X342" i="9"/>
  <c r="W342" i="9"/>
  <c r="V342" i="9"/>
  <c r="T342" i="9"/>
  <c r="R342" i="9"/>
  <c r="I342" i="9"/>
  <c r="Y341" i="9"/>
  <c r="X341" i="9"/>
  <c r="W341" i="9"/>
  <c r="V341" i="9"/>
  <c r="T341" i="9"/>
  <c r="R341" i="9"/>
  <c r="Y340" i="9"/>
  <c r="X340" i="9"/>
  <c r="W340" i="9"/>
  <c r="V340" i="9"/>
  <c r="T340" i="9"/>
  <c r="R340" i="9"/>
  <c r="Y339" i="9"/>
  <c r="X339" i="9"/>
  <c r="W339" i="9"/>
  <c r="V339" i="9"/>
  <c r="T339" i="9"/>
  <c r="R339" i="9"/>
  <c r="Y338" i="9"/>
  <c r="X338" i="9"/>
  <c r="W338" i="9"/>
  <c r="V338" i="9"/>
  <c r="T338" i="9"/>
  <c r="R338" i="9"/>
  <c r="Y337" i="9"/>
  <c r="X337" i="9"/>
  <c r="W337" i="9"/>
  <c r="V337" i="9"/>
  <c r="T337" i="9"/>
  <c r="R337" i="9"/>
  <c r="Y336" i="9"/>
  <c r="X336" i="9"/>
  <c r="W336" i="9"/>
  <c r="V336" i="9"/>
  <c r="T336" i="9"/>
  <c r="R336" i="9"/>
  <c r="Y335" i="9"/>
  <c r="X335" i="9"/>
  <c r="W335" i="9"/>
  <c r="V335" i="9"/>
  <c r="T335" i="9"/>
  <c r="R335" i="9"/>
  <c r="I335" i="9"/>
  <c r="Y334" i="9"/>
  <c r="X334" i="9"/>
  <c r="W334" i="9"/>
  <c r="V334" i="9"/>
  <c r="T334" i="9"/>
  <c r="R334" i="9"/>
  <c r="Y333" i="9"/>
  <c r="X333" i="9"/>
  <c r="W333" i="9"/>
  <c r="V333" i="9"/>
  <c r="T333" i="9"/>
  <c r="R333" i="9"/>
  <c r="I333" i="9"/>
  <c r="Y332" i="9"/>
  <c r="X332" i="9"/>
  <c r="W332" i="9"/>
  <c r="V332" i="9"/>
  <c r="T332" i="9"/>
  <c r="R332" i="9"/>
  <c r="I332" i="9"/>
  <c r="Y331" i="9"/>
  <c r="X331" i="9"/>
  <c r="W331" i="9"/>
  <c r="V331" i="9"/>
  <c r="T331" i="9"/>
  <c r="R331" i="9"/>
  <c r="I331" i="9"/>
  <c r="Y330" i="9"/>
  <c r="X330" i="9"/>
  <c r="W330" i="9"/>
  <c r="V330" i="9"/>
  <c r="T330" i="9"/>
  <c r="R330" i="9"/>
  <c r="Y224" i="9"/>
  <c r="X224" i="9"/>
  <c r="W224" i="9"/>
  <c r="V224" i="9"/>
  <c r="T224" i="9"/>
  <c r="R224" i="9"/>
  <c r="I224" i="9"/>
  <c r="Y223" i="9"/>
  <c r="X223" i="9"/>
  <c r="W223" i="9"/>
  <c r="V223" i="9"/>
  <c r="T223" i="9"/>
  <c r="R223" i="9"/>
  <c r="I223" i="9"/>
  <c r="Y222" i="9"/>
  <c r="X222" i="9"/>
  <c r="W222" i="9"/>
  <c r="V222" i="9"/>
  <c r="T222" i="9"/>
  <c r="R222" i="9"/>
  <c r="I222" i="9"/>
  <c r="Y221" i="9"/>
  <c r="X221" i="9"/>
  <c r="W221" i="9"/>
  <c r="V221" i="9"/>
  <c r="T221" i="9"/>
  <c r="R221" i="9"/>
  <c r="Y220" i="9"/>
  <c r="X220" i="9"/>
  <c r="W220" i="9"/>
  <c r="V220" i="9"/>
  <c r="T220" i="9"/>
  <c r="R220" i="9"/>
  <c r="I220" i="9"/>
  <c r="Y219" i="9"/>
  <c r="X219" i="9"/>
  <c r="W219" i="9"/>
  <c r="V219" i="9"/>
  <c r="T219" i="9"/>
  <c r="R219" i="9"/>
  <c r="I219" i="9"/>
  <c r="Y218" i="9"/>
  <c r="X218" i="9"/>
  <c r="W218" i="9"/>
  <c r="V218" i="9"/>
  <c r="T218" i="9"/>
  <c r="R218" i="9"/>
  <c r="I218" i="9"/>
  <c r="Y217" i="9"/>
  <c r="X217" i="9"/>
  <c r="W217" i="9"/>
  <c r="V217" i="9"/>
  <c r="T217" i="9"/>
  <c r="R217" i="9"/>
  <c r="I217" i="9"/>
  <c r="Y216" i="9"/>
  <c r="X216" i="9"/>
  <c r="W216" i="9"/>
  <c r="V216" i="9"/>
  <c r="T216" i="9"/>
  <c r="R216" i="9"/>
  <c r="I216" i="9"/>
  <c r="Y215" i="9"/>
  <c r="X215" i="9"/>
  <c r="W215" i="9"/>
  <c r="V215" i="9"/>
  <c r="T215" i="9"/>
  <c r="R215" i="9"/>
  <c r="I215" i="9"/>
  <c r="Y214" i="9"/>
  <c r="X214" i="9"/>
  <c r="W214" i="9"/>
  <c r="V214" i="9"/>
  <c r="T214" i="9"/>
  <c r="R214" i="9"/>
  <c r="I214" i="9"/>
  <c r="Y213" i="9"/>
  <c r="X213" i="9"/>
  <c r="W213" i="9"/>
  <c r="V213" i="9"/>
  <c r="T213" i="9"/>
  <c r="R213" i="9"/>
  <c r="I213" i="9"/>
  <c r="Y212" i="9"/>
  <c r="X212" i="9"/>
  <c r="W212" i="9"/>
  <c r="V212" i="9"/>
  <c r="T212" i="9"/>
  <c r="R212" i="9"/>
  <c r="I212" i="9"/>
  <c r="Y211" i="9"/>
  <c r="X211" i="9"/>
  <c r="W211" i="9"/>
  <c r="V211" i="9"/>
  <c r="T211" i="9"/>
  <c r="R211" i="9"/>
  <c r="I211" i="9"/>
  <c r="Y210" i="9"/>
  <c r="X210" i="9"/>
  <c r="W210" i="9"/>
  <c r="V210" i="9"/>
  <c r="T210" i="9"/>
  <c r="R210" i="9"/>
  <c r="I210" i="9"/>
  <c r="Y209" i="9"/>
  <c r="X209" i="9"/>
  <c r="W209" i="9"/>
  <c r="T209" i="9"/>
  <c r="I209" i="9"/>
  <c r="Y208" i="9"/>
  <c r="X208" i="9"/>
  <c r="W208" i="9"/>
  <c r="V208" i="9"/>
  <c r="T208" i="9"/>
  <c r="R208" i="9"/>
  <c r="Y207" i="9"/>
  <c r="X207" i="9"/>
  <c r="W207" i="9"/>
  <c r="V207" i="9"/>
  <c r="T207" i="9"/>
  <c r="R207" i="9"/>
  <c r="I207" i="9"/>
  <c r="Y206" i="9"/>
  <c r="X206" i="9"/>
  <c r="W206" i="9"/>
  <c r="V206" i="9"/>
  <c r="T206" i="9"/>
  <c r="R206" i="9"/>
  <c r="I206" i="9"/>
  <c r="Y205" i="9"/>
  <c r="X205" i="9"/>
  <c r="W205" i="9"/>
  <c r="V205" i="9"/>
  <c r="T205" i="9"/>
  <c r="R205" i="9"/>
  <c r="I205" i="9"/>
  <c r="Y204" i="9"/>
  <c r="X204" i="9"/>
  <c r="W204" i="9"/>
  <c r="V204" i="9"/>
  <c r="T204" i="9"/>
  <c r="R204" i="9"/>
  <c r="Y203" i="9"/>
  <c r="X203" i="9"/>
  <c r="W203" i="9"/>
  <c r="V203" i="9"/>
  <c r="T203" i="9"/>
  <c r="R203" i="9"/>
  <c r="I203" i="9"/>
  <c r="Y202" i="9"/>
  <c r="X202" i="9"/>
  <c r="W202" i="9"/>
  <c r="V202" i="9"/>
  <c r="T202" i="9"/>
  <c r="R202" i="9"/>
  <c r="I202" i="9"/>
  <c r="Y201" i="9"/>
  <c r="X201" i="9"/>
  <c r="W201" i="9"/>
  <c r="V201" i="9"/>
  <c r="T201" i="9"/>
  <c r="R201" i="9"/>
  <c r="I201" i="9"/>
  <c r="Y200" i="9"/>
  <c r="X200" i="9"/>
  <c r="W200" i="9"/>
  <c r="V200" i="9"/>
  <c r="T200" i="9"/>
  <c r="R200" i="9"/>
  <c r="Y199" i="9"/>
  <c r="X199" i="9"/>
  <c r="W199" i="9"/>
  <c r="V199" i="9"/>
  <c r="T199" i="9"/>
  <c r="R199" i="9"/>
  <c r="I199" i="9"/>
  <c r="Y198" i="9"/>
  <c r="X198" i="9"/>
  <c r="W198" i="9"/>
  <c r="V198" i="9"/>
  <c r="T198" i="9"/>
  <c r="R198" i="9"/>
  <c r="I198" i="9"/>
  <c r="Y197" i="9"/>
  <c r="X197" i="9"/>
  <c r="W197" i="9"/>
  <c r="V197" i="9"/>
  <c r="T197" i="9"/>
  <c r="R197" i="9"/>
  <c r="Y196" i="9"/>
  <c r="X196" i="9"/>
  <c r="W196" i="9"/>
  <c r="V196" i="9"/>
  <c r="T196" i="9"/>
  <c r="R196" i="9"/>
  <c r="Y195" i="9"/>
  <c r="X195" i="9"/>
  <c r="W195" i="9"/>
  <c r="V195" i="9"/>
  <c r="T195" i="9"/>
  <c r="R195" i="9"/>
  <c r="Y194" i="9"/>
  <c r="X194" i="9"/>
  <c r="W194" i="9"/>
  <c r="V194" i="9"/>
  <c r="T194" i="9"/>
  <c r="R194" i="9"/>
  <c r="I194" i="9"/>
  <c r="Y193" i="9"/>
  <c r="X193" i="9"/>
  <c r="W193" i="9"/>
  <c r="V193" i="9"/>
  <c r="T193" i="9"/>
  <c r="R193" i="9"/>
  <c r="Y192" i="9"/>
  <c r="X192" i="9"/>
  <c r="W192" i="9"/>
  <c r="V192" i="9"/>
  <c r="T192" i="9"/>
  <c r="R192" i="9"/>
  <c r="I192" i="9"/>
  <c r="Y191" i="9"/>
  <c r="X191" i="9"/>
  <c r="W191" i="9"/>
  <c r="V191" i="9"/>
  <c r="T191" i="9"/>
  <c r="R191" i="9"/>
  <c r="I191" i="9"/>
  <c r="Y190" i="9"/>
  <c r="X190" i="9"/>
  <c r="W190" i="9"/>
  <c r="V190" i="9"/>
  <c r="T190" i="9"/>
  <c r="R190" i="9"/>
  <c r="I190" i="9"/>
  <c r="Y189" i="9"/>
  <c r="X189" i="9"/>
  <c r="W189" i="9"/>
  <c r="V189" i="9"/>
  <c r="T189" i="9"/>
  <c r="R189" i="9"/>
  <c r="I189" i="9"/>
  <c r="Y188" i="9"/>
  <c r="X188" i="9"/>
  <c r="W188" i="9"/>
  <c r="V188" i="9"/>
  <c r="T188" i="9"/>
  <c r="R188" i="9"/>
  <c r="I188" i="9"/>
  <c r="Y187" i="9"/>
  <c r="X187" i="9"/>
  <c r="W187" i="9"/>
  <c r="V187" i="9"/>
  <c r="T187" i="9"/>
  <c r="R187" i="9"/>
  <c r="I187" i="9"/>
  <c r="Y186" i="9"/>
  <c r="X186" i="9"/>
  <c r="W186" i="9"/>
  <c r="V186" i="9"/>
  <c r="T186" i="9"/>
  <c r="R186" i="9"/>
  <c r="I186" i="9"/>
  <c r="Y185" i="9"/>
  <c r="X185" i="9"/>
  <c r="W185" i="9"/>
  <c r="V185" i="9"/>
  <c r="T185" i="9"/>
  <c r="R185" i="9"/>
  <c r="I185" i="9"/>
  <c r="Y184" i="9"/>
  <c r="X184" i="9"/>
  <c r="W184" i="9"/>
  <c r="V184" i="9"/>
  <c r="T184" i="9"/>
  <c r="R184" i="9"/>
  <c r="I184" i="9"/>
  <c r="Y183" i="9"/>
  <c r="X183" i="9"/>
  <c r="W183" i="9"/>
  <c r="V183" i="9"/>
  <c r="T183" i="9"/>
  <c r="R183" i="9"/>
  <c r="I183" i="9"/>
  <c r="Y182" i="9"/>
  <c r="X182" i="9"/>
  <c r="W182" i="9"/>
  <c r="V182" i="9"/>
  <c r="T182" i="9"/>
  <c r="R182" i="9"/>
  <c r="I182" i="9"/>
  <c r="Y181" i="9"/>
  <c r="X181" i="9"/>
  <c r="W181" i="9"/>
  <c r="V181" i="9"/>
  <c r="T181" i="9"/>
  <c r="R181" i="9"/>
  <c r="I181" i="9"/>
  <c r="Y180" i="9"/>
  <c r="X180" i="9"/>
  <c r="W180" i="9"/>
  <c r="V180" i="9"/>
  <c r="R180" i="9"/>
  <c r="Y179" i="9"/>
  <c r="X179" i="9"/>
  <c r="W179" i="9"/>
  <c r="V179" i="9"/>
  <c r="T179" i="9"/>
  <c r="R179" i="9"/>
  <c r="Y178" i="9"/>
  <c r="X178" i="9"/>
  <c r="W178" i="9"/>
  <c r="V178" i="9"/>
  <c r="T178" i="9"/>
  <c r="R178" i="9"/>
  <c r="I178" i="9"/>
  <c r="Y177" i="9"/>
  <c r="X177" i="9"/>
  <c r="W177" i="9"/>
  <c r="V177" i="9"/>
  <c r="T177" i="9"/>
  <c r="R177" i="9"/>
  <c r="Y176" i="9"/>
  <c r="X176" i="9"/>
  <c r="W176" i="9"/>
  <c r="V176" i="9"/>
  <c r="T176" i="9"/>
  <c r="R176" i="9"/>
  <c r="Y175" i="9"/>
  <c r="X175" i="9"/>
  <c r="W175" i="9"/>
  <c r="V175" i="9"/>
  <c r="T175" i="9"/>
  <c r="R175" i="9"/>
  <c r="I175" i="9"/>
  <c r="Y174" i="9"/>
  <c r="X174" i="9"/>
  <c r="W174" i="9"/>
  <c r="V174" i="9"/>
  <c r="T174" i="9"/>
  <c r="R174" i="9"/>
  <c r="I174" i="9"/>
  <c r="Y173" i="9"/>
  <c r="X173" i="9"/>
  <c r="W173" i="9"/>
  <c r="V173" i="9"/>
  <c r="T173" i="9"/>
  <c r="R173" i="9"/>
  <c r="I173" i="9"/>
  <c r="Y172" i="9"/>
  <c r="X172" i="9"/>
  <c r="W172" i="9"/>
  <c r="V172" i="9"/>
  <c r="T172" i="9"/>
  <c r="R172" i="9"/>
  <c r="Y171" i="9"/>
  <c r="X171" i="9"/>
  <c r="W171" i="9"/>
  <c r="V171" i="9"/>
  <c r="T171" i="9"/>
  <c r="R171" i="9"/>
  <c r="I171" i="9"/>
  <c r="Y170" i="9"/>
  <c r="X170" i="9"/>
  <c r="W170" i="9"/>
  <c r="V170" i="9"/>
  <c r="T170" i="9"/>
  <c r="R170" i="9"/>
  <c r="Y169" i="9"/>
  <c r="X169" i="9"/>
  <c r="W169" i="9"/>
  <c r="V169" i="9"/>
  <c r="T169" i="9"/>
  <c r="R169" i="9"/>
  <c r="I169" i="9"/>
  <c r="Y168" i="9"/>
  <c r="X168" i="9"/>
  <c r="W168" i="9"/>
  <c r="V168" i="9"/>
  <c r="T168" i="9"/>
  <c r="R168" i="9"/>
  <c r="I168" i="9"/>
  <c r="Y167" i="9"/>
  <c r="X167" i="9"/>
  <c r="W167" i="9"/>
  <c r="V167" i="9"/>
  <c r="T167" i="9"/>
  <c r="R167" i="9"/>
  <c r="I167" i="9"/>
  <c r="Y166" i="9"/>
  <c r="X166" i="9"/>
  <c r="W166" i="9"/>
  <c r="V166" i="9"/>
  <c r="T166" i="9"/>
  <c r="R166" i="9"/>
  <c r="I166" i="9"/>
  <c r="Y165" i="9"/>
  <c r="X165" i="9"/>
  <c r="W165" i="9"/>
  <c r="V165" i="9"/>
  <c r="T165" i="9"/>
  <c r="R165" i="9"/>
  <c r="Y164" i="9"/>
  <c r="X164" i="9"/>
  <c r="W164" i="9"/>
  <c r="V164" i="9"/>
  <c r="T164" i="9"/>
  <c r="R164" i="9"/>
  <c r="I164" i="9"/>
  <c r="X737" i="9"/>
  <c r="W737" i="9"/>
  <c r="V737" i="9"/>
  <c r="T737" i="9"/>
  <c r="R737" i="9"/>
  <c r="I737" i="9"/>
  <c r="X736" i="9"/>
  <c r="W736" i="9"/>
  <c r="V736" i="9"/>
  <c r="T736" i="9"/>
  <c r="R736" i="9"/>
  <c r="I736" i="9"/>
  <c r="X735" i="9"/>
  <c r="W735" i="9"/>
  <c r="V735" i="9"/>
  <c r="T735" i="9"/>
  <c r="R735" i="9"/>
  <c r="I735" i="9"/>
  <c r="X734" i="9"/>
  <c r="W734" i="9"/>
  <c r="V734" i="9"/>
  <c r="T734" i="9"/>
  <c r="R734" i="9"/>
  <c r="I734" i="9"/>
  <c r="Y733" i="9"/>
  <c r="X733" i="9"/>
  <c r="W733" i="9"/>
  <c r="V733" i="9"/>
  <c r="T733" i="9"/>
  <c r="R733" i="9"/>
  <c r="X732" i="9"/>
  <c r="W732" i="9"/>
  <c r="V732" i="9"/>
  <c r="T732" i="9"/>
  <c r="R732" i="9"/>
  <c r="I732" i="9"/>
  <c r="X731" i="9"/>
  <c r="W731" i="9"/>
  <c r="V731" i="9"/>
  <c r="T731" i="9"/>
  <c r="R731" i="9"/>
  <c r="I731" i="9"/>
  <c r="X730" i="9"/>
  <c r="W730" i="9"/>
  <c r="V730" i="9"/>
  <c r="T730" i="9"/>
  <c r="R730" i="9"/>
  <c r="I730" i="9"/>
  <c r="X729" i="9"/>
  <c r="W729" i="9"/>
  <c r="V729" i="9"/>
  <c r="T729" i="9"/>
  <c r="R729" i="9"/>
  <c r="I729" i="9"/>
  <c r="X728" i="9"/>
  <c r="W728" i="9"/>
  <c r="V728" i="9"/>
  <c r="T728" i="9"/>
  <c r="R728" i="9"/>
  <c r="I728" i="9"/>
  <c r="X727" i="9"/>
  <c r="W727" i="9"/>
  <c r="V727" i="9"/>
  <c r="T727" i="9"/>
  <c r="R727" i="9"/>
  <c r="I727" i="9"/>
  <c r="Y726" i="9"/>
  <c r="X726" i="9"/>
  <c r="W726" i="9"/>
  <c r="V726" i="9"/>
  <c r="T726" i="9"/>
  <c r="R726" i="9"/>
  <c r="I726" i="9"/>
  <c r="X725" i="9"/>
  <c r="W725" i="9"/>
  <c r="V725" i="9"/>
  <c r="T725" i="9"/>
  <c r="R725" i="9"/>
  <c r="I725" i="9"/>
  <c r="Y622" i="9"/>
  <c r="X622" i="9"/>
  <c r="W622" i="9"/>
  <c r="V622" i="9"/>
  <c r="T622" i="9"/>
  <c r="R622" i="9"/>
  <c r="I622" i="9"/>
  <c r="Y621" i="9"/>
  <c r="X621" i="9"/>
  <c r="W621" i="9"/>
  <c r="V621" i="9"/>
  <c r="T621" i="9"/>
  <c r="R621" i="9"/>
  <c r="I621" i="9"/>
  <c r="Y620" i="9"/>
  <c r="X620" i="9"/>
  <c r="W620" i="9"/>
  <c r="V620" i="9"/>
  <c r="T620" i="9"/>
  <c r="R620" i="9"/>
  <c r="I620" i="9"/>
  <c r="Y619" i="9"/>
  <c r="X619" i="9"/>
  <c r="W619" i="9"/>
  <c r="V619" i="9"/>
  <c r="T619" i="9"/>
  <c r="R619" i="9"/>
  <c r="I619" i="9"/>
  <c r="Y618" i="9"/>
  <c r="X618" i="9"/>
  <c r="W618" i="9"/>
  <c r="V618" i="9"/>
  <c r="T618" i="9"/>
  <c r="R618" i="9"/>
  <c r="I618" i="9"/>
  <c r="Y617" i="9"/>
  <c r="X617" i="9"/>
  <c r="W617" i="9"/>
  <c r="V617" i="9"/>
  <c r="T617" i="9"/>
  <c r="R617" i="9"/>
  <c r="I617" i="9"/>
  <c r="Y616" i="9"/>
  <c r="X616" i="9"/>
  <c r="W616" i="9"/>
  <c r="V616" i="9"/>
  <c r="T616" i="9"/>
  <c r="R616" i="9"/>
  <c r="Y615" i="9"/>
  <c r="X615" i="9"/>
  <c r="W615" i="9"/>
  <c r="V615" i="9"/>
  <c r="T615" i="9"/>
  <c r="R615" i="9"/>
  <c r="I615" i="9"/>
  <c r="Y614" i="9"/>
  <c r="X614" i="9"/>
  <c r="W614" i="9"/>
  <c r="V614" i="9"/>
  <c r="T614" i="9"/>
  <c r="R614" i="9"/>
  <c r="I614" i="9"/>
  <c r="Y613" i="9"/>
  <c r="X613" i="9"/>
  <c r="W613" i="9"/>
  <c r="V613" i="9"/>
  <c r="T613" i="9"/>
  <c r="R613" i="9"/>
  <c r="I613" i="9"/>
  <c r="Y612" i="9"/>
  <c r="X612" i="9"/>
  <c r="W612" i="9"/>
  <c r="V612" i="9"/>
  <c r="T612" i="9"/>
  <c r="R612" i="9"/>
  <c r="I612" i="9"/>
  <c r="Y611" i="9"/>
  <c r="X611" i="9"/>
  <c r="W611" i="9"/>
  <c r="V611" i="9"/>
  <c r="T611" i="9"/>
  <c r="R611" i="9"/>
  <c r="I611" i="9"/>
  <c r="Y610" i="9"/>
  <c r="X610" i="9"/>
  <c r="W610" i="9"/>
  <c r="V610" i="9"/>
  <c r="T610" i="9"/>
  <c r="R610" i="9"/>
  <c r="I610" i="9"/>
  <c r="Y609" i="9"/>
  <c r="X609" i="9"/>
  <c r="W609" i="9"/>
  <c r="V609" i="9"/>
  <c r="T609" i="9"/>
  <c r="R609" i="9"/>
  <c r="I609" i="9"/>
  <c r="Y608" i="9"/>
  <c r="X608" i="9"/>
  <c r="W608" i="9"/>
  <c r="V608" i="9"/>
  <c r="T608" i="9"/>
  <c r="R608" i="9"/>
  <c r="Y682" i="9"/>
  <c r="X682" i="9"/>
  <c r="W682" i="9"/>
  <c r="V682" i="9"/>
  <c r="T682" i="9"/>
  <c r="R682" i="9"/>
  <c r="I682" i="9"/>
  <c r="Y681" i="9"/>
  <c r="X681" i="9"/>
  <c r="W681" i="9"/>
  <c r="V681" i="9"/>
  <c r="T681" i="9"/>
  <c r="R681" i="9"/>
  <c r="X680" i="9"/>
  <c r="W680" i="9"/>
  <c r="V680" i="9"/>
  <c r="T680" i="9"/>
  <c r="R680" i="9"/>
  <c r="I680" i="9"/>
  <c r="X679" i="9"/>
  <c r="W679" i="9"/>
  <c r="V679" i="9"/>
  <c r="T679" i="9"/>
  <c r="R679" i="9"/>
  <c r="I679" i="9"/>
  <c r="X678" i="9"/>
  <c r="W678" i="9"/>
  <c r="T678" i="9"/>
  <c r="R678" i="9"/>
  <c r="I678" i="9"/>
  <c r="X677" i="9"/>
  <c r="W677" i="9"/>
  <c r="V677" i="9"/>
  <c r="T677" i="9"/>
  <c r="R677" i="9"/>
  <c r="I677" i="9"/>
  <c r="X676" i="9"/>
  <c r="W676" i="9"/>
  <c r="V676" i="9"/>
  <c r="T676" i="9"/>
  <c r="R676" i="9"/>
  <c r="I676" i="9"/>
  <c r="Y675" i="9"/>
  <c r="X675" i="9"/>
  <c r="W675" i="9"/>
  <c r="V675" i="9"/>
  <c r="T675" i="9"/>
  <c r="R675" i="9"/>
  <c r="I675" i="9"/>
  <c r="Y674" i="9"/>
  <c r="X674" i="9"/>
  <c r="W674" i="9"/>
  <c r="V674" i="9"/>
  <c r="T674" i="9"/>
  <c r="R674" i="9"/>
  <c r="I674" i="9"/>
  <c r="Y673" i="9"/>
  <c r="X673" i="9"/>
  <c r="W673" i="9"/>
  <c r="V673" i="9"/>
  <c r="T673" i="9"/>
  <c r="R673" i="9"/>
  <c r="I673" i="9"/>
  <c r="Y672" i="9"/>
  <c r="X672" i="9"/>
  <c r="W672" i="9"/>
  <c r="V672" i="9"/>
  <c r="T672" i="9"/>
  <c r="R672" i="9"/>
  <c r="I672" i="9"/>
  <c r="X671" i="9"/>
  <c r="W671" i="9"/>
  <c r="V671" i="9"/>
  <c r="T671" i="9"/>
  <c r="R671" i="9"/>
  <c r="I671" i="9"/>
  <c r="X760" i="9"/>
  <c r="W760" i="9"/>
  <c r="V760" i="9"/>
  <c r="T760" i="9"/>
  <c r="R760" i="9"/>
  <c r="I760" i="9"/>
  <c r="X759" i="9"/>
  <c r="W759" i="9"/>
  <c r="V759" i="9"/>
  <c r="T759" i="9"/>
  <c r="R759" i="9"/>
  <c r="I759" i="9"/>
  <c r="X758" i="9"/>
  <c r="W758" i="9"/>
  <c r="V758" i="9"/>
  <c r="T758" i="9"/>
  <c r="R758" i="9"/>
  <c r="I758" i="9"/>
  <c r="X757" i="9"/>
  <c r="W757" i="9"/>
  <c r="V757" i="9"/>
  <c r="T757" i="9"/>
  <c r="R757" i="9"/>
  <c r="I757" i="9"/>
  <c r="X756" i="9"/>
  <c r="W756" i="9"/>
  <c r="V756" i="9"/>
  <c r="T756" i="9"/>
  <c r="R756" i="9"/>
  <c r="I756" i="9"/>
  <c r="X755" i="9"/>
  <c r="W755" i="9"/>
  <c r="V755" i="9"/>
  <c r="T755" i="9"/>
  <c r="R755" i="9"/>
  <c r="I755" i="9"/>
  <c r="X754" i="9"/>
  <c r="W754" i="9"/>
  <c r="V754" i="9"/>
  <c r="T754" i="9"/>
  <c r="R754" i="9"/>
  <c r="I754" i="9"/>
  <c r="X753" i="9"/>
  <c r="W753" i="9"/>
  <c r="V753" i="9"/>
  <c r="T753" i="9"/>
  <c r="R753" i="9"/>
  <c r="I753" i="9"/>
  <c r="X752" i="9"/>
  <c r="W752" i="9"/>
  <c r="V752" i="9"/>
  <c r="T752" i="9"/>
  <c r="R752" i="9"/>
  <c r="I752" i="9"/>
  <c r="Y751" i="9"/>
  <c r="X751" i="9"/>
  <c r="W751" i="9"/>
  <c r="V751" i="9"/>
  <c r="T751" i="9"/>
  <c r="R751" i="9"/>
  <c r="I751" i="9"/>
  <c r="X750" i="9"/>
  <c r="W750" i="9"/>
  <c r="V750" i="9"/>
  <c r="T750" i="9"/>
  <c r="R750" i="9"/>
  <c r="I750" i="9"/>
  <c r="X749" i="9"/>
  <c r="W749" i="9"/>
  <c r="V749" i="9"/>
  <c r="T749" i="9"/>
  <c r="R749" i="9"/>
  <c r="I749" i="9"/>
  <c r="X748" i="9"/>
  <c r="W748" i="9"/>
  <c r="V748" i="9"/>
  <c r="T748" i="9"/>
  <c r="R748" i="9"/>
  <c r="X747" i="9"/>
  <c r="W747" i="9"/>
  <c r="V747" i="9"/>
  <c r="T747" i="9"/>
  <c r="R747" i="9"/>
  <c r="I747" i="9"/>
  <c r="Y581" i="9"/>
  <c r="X581" i="9"/>
  <c r="W581" i="9"/>
  <c r="T581" i="9"/>
  <c r="R581" i="9"/>
  <c r="I581" i="9"/>
  <c r="Y580" i="9"/>
  <c r="X580" i="9"/>
  <c r="W580" i="9"/>
  <c r="V580" i="9"/>
  <c r="T580" i="9"/>
  <c r="R580" i="9"/>
  <c r="Y579" i="9"/>
  <c r="X579" i="9"/>
  <c r="W579" i="9"/>
  <c r="V579" i="9"/>
  <c r="T579" i="9"/>
  <c r="R579" i="9"/>
  <c r="I579" i="9"/>
  <c r="Y578" i="9"/>
  <c r="X578" i="9"/>
  <c r="W578" i="9"/>
  <c r="V578" i="9"/>
  <c r="T578" i="9"/>
  <c r="R578" i="9"/>
  <c r="I578" i="9"/>
  <c r="Y577" i="9"/>
  <c r="X577" i="9"/>
  <c r="W577" i="9"/>
  <c r="V577" i="9"/>
  <c r="T577" i="9"/>
  <c r="R577" i="9"/>
  <c r="I577" i="9"/>
  <c r="Y576" i="9"/>
  <c r="X576" i="9"/>
  <c r="W576" i="9"/>
  <c r="V576" i="9"/>
  <c r="T576" i="9"/>
  <c r="R576" i="9"/>
  <c r="I576" i="9"/>
  <c r="Y575" i="9"/>
  <c r="X575" i="9"/>
  <c r="W575" i="9"/>
  <c r="V575" i="9"/>
  <c r="T575" i="9"/>
  <c r="R575" i="9"/>
  <c r="I575" i="9"/>
  <c r="Y574" i="9"/>
  <c r="X574" i="9"/>
  <c r="W574" i="9"/>
  <c r="V574" i="9"/>
  <c r="T574" i="9"/>
  <c r="R574" i="9"/>
  <c r="I574" i="9"/>
  <c r="Y573" i="9"/>
  <c r="X573" i="9"/>
  <c r="W573" i="9"/>
  <c r="V573" i="9"/>
  <c r="T573" i="9"/>
  <c r="R573" i="9"/>
  <c r="Y572" i="9"/>
  <c r="X572" i="9"/>
  <c r="W572" i="9"/>
  <c r="V572" i="9"/>
  <c r="T572" i="9"/>
  <c r="R572" i="9"/>
  <c r="Y571" i="9"/>
  <c r="X571" i="9"/>
  <c r="W571" i="9"/>
  <c r="V571" i="9"/>
  <c r="T571" i="9"/>
  <c r="R571" i="9"/>
  <c r="I571" i="9"/>
  <c r="Y570" i="9"/>
  <c r="X570" i="9"/>
  <c r="W570" i="9"/>
  <c r="V570" i="9"/>
  <c r="T570" i="9"/>
  <c r="R570" i="9"/>
  <c r="I570" i="9"/>
  <c r="Y569" i="9"/>
  <c r="X569" i="9"/>
  <c r="W569" i="9"/>
  <c r="V569" i="9"/>
  <c r="T569" i="9"/>
  <c r="R569" i="9"/>
  <c r="I569" i="9"/>
  <c r="Y568" i="9"/>
  <c r="X568" i="9"/>
  <c r="W568" i="9"/>
  <c r="V568" i="9"/>
  <c r="T568" i="9"/>
  <c r="R568" i="9"/>
  <c r="I568" i="9"/>
  <c r="Y567" i="9"/>
  <c r="X567" i="9"/>
  <c r="W567" i="9"/>
  <c r="V567" i="9"/>
  <c r="T567" i="9"/>
  <c r="R567" i="9"/>
  <c r="I567" i="9"/>
  <c r="Y566" i="9"/>
  <c r="X566" i="9"/>
  <c r="W566" i="9"/>
  <c r="V566" i="9"/>
  <c r="T566" i="9"/>
  <c r="R566" i="9"/>
  <c r="I566" i="9"/>
  <c r="Y565" i="9"/>
  <c r="X565" i="9"/>
  <c r="W565" i="9"/>
  <c r="V565" i="9"/>
  <c r="T565" i="9"/>
  <c r="R565" i="9"/>
  <c r="I565" i="9"/>
  <c r="Y564" i="9"/>
  <c r="X564" i="9"/>
  <c r="W564" i="9"/>
  <c r="V564" i="9"/>
  <c r="T564" i="9"/>
  <c r="R564" i="9"/>
  <c r="I564" i="9"/>
  <c r="Y563" i="9"/>
  <c r="X563" i="9"/>
  <c r="W563" i="9"/>
  <c r="V563" i="9"/>
  <c r="T563" i="9"/>
  <c r="R563" i="9"/>
  <c r="I563" i="9"/>
  <c r="Y562" i="9"/>
  <c r="X562" i="9"/>
  <c r="W562" i="9"/>
  <c r="V562" i="9"/>
  <c r="T562" i="9"/>
  <c r="R562" i="9"/>
  <c r="Y561" i="9"/>
  <c r="X561" i="9"/>
  <c r="W561" i="9"/>
  <c r="V561" i="9"/>
  <c r="T561" i="9"/>
  <c r="R561" i="9"/>
  <c r="Y560" i="9"/>
  <c r="X560" i="9"/>
  <c r="W560" i="9"/>
  <c r="V560" i="9"/>
  <c r="T560" i="9"/>
  <c r="R560" i="9"/>
  <c r="I560" i="9"/>
  <c r="Y559" i="9"/>
  <c r="X559" i="9"/>
  <c r="W559" i="9"/>
  <c r="V559" i="9"/>
  <c r="T559" i="9"/>
  <c r="R559" i="9"/>
  <c r="Y558" i="9"/>
  <c r="X558" i="9"/>
  <c r="W558" i="9"/>
  <c r="V558" i="9"/>
  <c r="T558" i="9"/>
  <c r="R558" i="9"/>
  <c r="I558" i="9"/>
  <c r="Y557" i="9"/>
  <c r="X557" i="9"/>
  <c r="W557" i="9"/>
  <c r="V557" i="9"/>
  <c r="T557" i="9"/>
  <c r="R557" i="9"/>
  <c r="Y556" i="9"/>
  <c r="X556" i="9"/>
  <c r="W556" i="9"/>
  <c r="V556" i="9"/>
  <c r="T556" i="9"/>
  <c r="R556" i="9"/>
  <c r="Y555" i="9"/>
  <c r="X555" i="9"/>
  <c r="W555" i="9"/>
  <c r="V555" i="9"/>
  <c r="T555" i="9"/>
  <c r="R555" i="9"/>
  <c r="I555" i="9"/>
  <c r="Y554" i="9"/>
  <c r="X554" i="9"/>
  <c r="W554" i="9"/>
  <c r="V554" i="9"/>
  <c r="T554" i="9"/>
  <c r="R554" i="9"/>
  <c r="Y553" i="9"/>
  <c r="X553" i="9"/>
  <c r="W553" i="9"/>
  <c r="V553" i="9"/>
  <c r="T553" i="9"/>
  <c r="R553" i="9"/>
  <c r="Y552" i="9"/>
  <c r="X552" i="9"/>
  <c r="W552" i="9"/>
  <c r="V552" i="9"/>
  <c r="T552" i="9"/>
  <c r="R552" i="9"/>
  <c r="Y551" i="9"/>
  <c r="X551" i="9"/>
  <c r="W551" i="9"/>
  <c r="V551" i="9"/>
  <c r="T551" i="9"/>
  <c r="R551" i="9"/>
  <c r="Y550" i="9"/>
  <c r="X550" i="9"/>
  <c r="W550" i="9"/>
  <c r="V550" i="9"/>
  <c r="T550" i="9"/>
  <c r="R550" i="9"/>
  <c r="Y549" i="9"/>
  <c r="X549" i="9"/>
  <c r="W549" i="9"/>
  <c r="V549" i="9"/>
  <c r="T549" i="9"/>
  <c r="R549" i="9"/>
  <c r="Y548" i="9"/>
  <c r="X548" i="9"/>
  <c r="W548" i="9"/>
  <c r="V548" i="9"/>
  <c r="T548" i="9"/>
  <c r="R548" i="9"/>
  <c r="I548" i="9"/>
  <c r="Y547" i="9"/>
  <c r="X547" i="9"/>
  <c r="W547" i="9"/>
  <c r="V547" i="9"/>
  <c r="T547" i="9"/>
  <c r="R547" i="9"/>
  <c r="I547" i="9"/>
  <c r="Y546" i="9"/>
  <c r="X546" i="9"/>
  <c r="W546" i="9"/>
  <c r="V546" i="9"/>
  <c r="T546" i="9"/>
  <c r="R546" i="9"/>
  <c r="I546" i="9"/>
  <c r="Y545" i="9"/>
  <c r="X545" i="9"/>
  <c r="W545" i="9"/>
  <c r="V545" i="9"/>
  <c r="T545" i="9"/>
  <c r="R545" i="9"/>
  <c r="I545" i="9"/>
  <c r="Y544" i="9"/>
  <c r="X544" i="9"/>
  <c r="W544" i="9"/>
  <c r="V544" i="9"/>
  <c r="T544" i="9"/>
  <c r="R544" i="9"/>
  <c r="I544" i="9"/>
  <c r="Y543" i="9"/>
  <c r="X543" i="9"/>
  <c r="W543" i="9"/>
  <c r="V543" i="9"/>
  <c r="T543" i="9"/>
  <c r="R543" i="9"/>
  <c r="I543" i="9"/>
  <c r="Y542" i="9"/>
  <c r="X542" i="9"/>
  <c r="W542" i="9"/>
  <c r="V542" i="9"/>
  <c r="T542" i="9"/>
  <c r="R542" i="9"/>
  <c r="I542" i="9"/>
  <c r="Y541" i="9"/>
  <c r="X541" i="9"/>
  <c r="W541" i="9"/>
  <c r="V541" i="9"/>
  <c r="T541" i="9"/>
  <c r="R541" i="9"/>
  <c r="I541" i="9"/>
  <c r="Y540" i="9"/>
  <c r="X540" i="9"/>
  <c r="W540" i="9"/>
  <c r="V540" i="9"/>
  <c r="T540" i="9"/>
  <c r="R540" i="9"/>
  <c r="I540" i="9"/>
  <c r="Y539" i="9"/>
  <c r="X539" i="9"/>
  <c r="W539" i="9"/>
  <c r="V539" i="9"/>
  <c r="T539" i="9"/>
  <c r="R539" i="9"/>
  <c r="I539" i="9"/>
  <c r="Y538" i="9"/>
  <c r="X538" i="9"/>
  <c r="W538" i="9"/>
  <c r="V538" i="9"/>
  <c r="T538" i="9"/>
  <c r="R538" i="9"/>
  <c r="I538" i="9"/>
  <c r="Y537" i="9"/>
  <c r="X537" i="9"/>
  <c r="W537" i="9"/>
  <c r="V537" i="9"/>
  <c r="T537" i="9"/>
  <c r="R537" i="9"/>
  <c r="I537" i="9"/>
  <c r="Y536" i="9"/>
  <c r="X536" i="9"/>
  <c r="W536" i="9"/>
  <c r="V536" i="9"/>
  <c r="T536" i="9"/>
  <c r="R536" i="9"/>
  <c r="I536" i="9"/>
  <c r="Y535" i="9"/>
  <c r="X535" i="9"/>
  <c r="W535" i="9"/>
  <c r="V535" i="9"/>
  <c r="T535" i="9"/>
  <c r="R535" i="9"/>
  <c r="Y534" i="9"/>
  <c r="X534" i="9"/>
  <c r="W534" i="9"/>
  <c r="V534" i="9"/>
  <c r="T534" i="9"/>
  <c r="R534" i="9"/>
  <c r="I534" i="9"/>
  <c r="Y533" i="9"/>
  <c r="X533" i="9"/>
  <c r="W533" i="9"/>
  <c r="V533" i="9"/>
  <c r="T533" i="9"/>
  <c r="R533" i="9"/>
  <c r="Y532" i="9"/>
  <c r="X532" i="9"/>
  <c r="W532" i="9"/>
  <c r="V532" i="9"/>
  <c r="T532" i="9"/>
  <c r="R532" i="9"/>
  <c r="I532" i="9"/>
  <c r="Y531" i="9"/>
  <c r="X531" i="9"/>
  <c r="W531" i="9"/>
  <c r="V531" i="9"/>
  <c r="T531" i="9"/>
  <c r="R531" i="9"/>
  <c r="I531" i="9"/>
  <c r="Y530" i="9"/>
  <c r="X530" i="9"/>
  <c r="W530" i="9"/>
  <c r="V530" i="9"/>
  <c r="T530" i="9"/>
  <c r="R530" i="9"/>
  <c r="Y529" i="9"/>
  <c r="X529" i="9"/>
  <c r="W529" i="9"/>
  <c r="V529" i="9"/>
  <c r="T529" i="9"/>
  <c r="R529" i="9"/>
  <c r="I529" i="9"/>
  <c r="Y528" i="9"/>
  <c r="X528" i="9"/>
  <c r="W528" i="9"/>
  <c r="V528" i="9"/>
  <c r="T528" i="9"/>
  <c r="R528" i="9"/>
  <c r="Y527" i="9"/>
  <c r="X527" i="9"/>
  <c r="W527" i="9"/>
  <c r="V527" i="9"/>
  <c r="T527" i="9"/>
  <c r="R527" i="9"/>
  <c r="I527" i="9"/>
  <c r="Y526" i="9"/>
  <c r="X526" i="9"/>
  <c r="W526" i="9"/>
  <c r="V526" i="9"/>
  <c r="T526" i="9"/>
  <c r="R526" i="9"/>
  <c r="Y525" i="9"/>
  <c r="X525" i="9"/>
  <c r="W525" i="9"/>
  <c r="V525" i="9"/>
  <c r="T525" i="9"/>
  <c r="R525" i="9"/>
  <c r="I525" i="9"/>
  <c r="Y524" i="9"/>
  <c r="X524" i="9"/>
  <c r="W524" i="9"/>
  <c r="V524" i="9"/>
  <c r="T524" i="9"/>
  <c r="R524" i="9"/>
  <c r="I524" i="9"/>
  <c r="Y523" i="9"/>
  <c r="X523" i="9"/>
  <c r="W523" i="9"/>
  <c r="V523" i="9"/>
  <c r="T523" i="9"/>
  <c r="R523" i="9"/>
  <c r="I523" i="9"/>
  <c r="Y522" i="9"/>
  <c r="X522" i="9"/>
  <c r="W522" i="9"/>
  <c r="V522" i="9"/>
  <c r="T522" i="9"/>
  <c r="R522" i="9"/>
  <c r="Y724" i="9"/>
  <c r="X724" i="9"/>
  <c r="W724" i="9"/>
  <c r="V724" i="9"/>
  <c r="T724" i="9"/>
  <c r="R724" i="9"/>
  <c r="I724" i="9"/>
  <c r="Y723" i="9"/>
  <c r="X723" i="9"/>
  <c r="W723" i="9"/>
  <c r="V723" i="9"/>
  <c r="T723" i="9"/>
  <c r="R723" i="9"/>
  <c r="I723" i="9"/>
  <c r="Y722" i="9"/>
  <c r="X722" i="9"/>
  <c r="W722" i="9"/>
  <c r="V722" i="9"/>
  <c r="T722" i="9"/>
  <c r="R722" i="9"/>
  <c r="I722" i="9"/>
  <c r="Y721" i="9"/>
  <c r="X721" i="9"/>
  <c r="W721" i="9"/>
  <c r="V721" i="9"/>
  <c r="T721" i="9"/>
  <c r="R721" i="9"/>
  <c r="Y720" i="9"/>
  <c r="X720" i="9"/>
  <c r="W720" i="9"/>
  <c r="V720" i="9"/>
  <c r="T720" i="9"/>
  <c r="R720" i="9"/>
  <c r="I720" i="9"/>
  <c r="Y719" i="9"/>
  <c r="X719" i="9"/>
  <c r="W719" i="9"/>
  <c r="V719" i="9"/>
  <c r="T719" i="9"/>
  <c r="R719" i="9"/>
  <c r="I719" i="9"/>
  <c r="Y718" i="9"/>
  <c r="X718" i="9"/>
  <c r="W718" i="9"/>
  <c r="V718" i="9"/>
  <c r="T718" i="9"/>
  <c r="R718" i="9"/>
  <c r="I718" i="9"/>
  <c r="Y717" i="9"/>
  <c r="X717" i="9"/>
  <c r="W717" i="9"/>
  <c r="V717" i="9"/>
  <c r="T717" i="9"/>
  <c r="R717" i="9"/>
  <c r="I717" i="9"/>
  <c r="Y716" i="9"/>
  <c r="X716" i="9"/>
  <c r="W716" i="9"/>
  <c r="V716" i="9"/>
  <c r="T716" i="9"/>
  <c r="R716" i="9"/>
  <c r="Y715" i="9"/>
  <c r="X715" i="9"/>
  <c r="W715" i="9"/>
  <c r="V715" i="9"/>
  <c r="T715" i="9"/>
  <c r="R715" i="9"/>
  <c r="I715" i="9"/>
  <c r="Y714" i="9"/>
  <c r="X714" i="9"/>
  <c r="W714" i="9"/>
  <c r="V714" i="9"/>
  <c r="T714" i="9"/>
  <c r="R714" i="9"/>
  <c r="I714" i="9"/>
  <c r="Y713" i="9"/>
  <c r="X713" i="9"/>
  <c r="W713" i="9"/>
  <c r="V713" i="9"/>
  <c r="T713" i="9"/>
  <c r="R713" i="9"/>
  <c r="I713" i="9"/>
  <c r="Y712" i="9"/>
  <c r="X712" i="9"/>
  <c r="W712" i="9"/>
  <c r="V712" i="9"/>
  <c r="T712" i="9"/>
  <c r="R712" i="9"/>
  <c r="Y711" i="9"/>
  <c r="X711" i="9"/>
  <c r="W711" i="9"/>
  <c r="V711" i="9"/>
  <c r="T711" i="9"/>
  <c r="R711" i="9"/>
  <c r="I711" i="9"/>
  <c r="Y710" i="9"/>
  <c r="X710" i="9"/>
  <c r="W710" i="9"/>
  <c r="V710" i="9"/>
  <c r="T710" i="9"/>
  <c r="R710" i="9"/>
  <c r="I710" i="9"/>
  <c r="Y709" i="9"/>
  <c r="X709" i="9"/>
  <c r="W709" i="9"/>
  <c r="V709" i="9"/>
  <c r="T709" i="9"/>
  <c r="R709" i="9"/>
  <c r="Y708" i="9"/>
  <c r="X708" i="9"/>
  <c r="W708" i="9"/>
  <c r="V708" i="9"/>
  <c r="T708" i="9"/>
  <c r="R708" i="9"/>
  <c r="I708" i="9"/>
  <c r="Y707" i="9"/>
  <c r="X707" i="9"/>
  <c r="W707" i="9"/>
  <c r="V707" i="9"/>
  <c r="T707" i="9"/>
  <c r="R707" i="9"/>
  <c r="I707" i="9"/>
  <c r="Y706" i="9"/>
  <c r="X706" i="9"/>
  <c r="W706" i="9"/>
  <c r="V706" i="9"/>
  <c r="T706" i="9"/>
  <c r="R706" i="9"/>
  <c r="I706" i="9"/>
  <c r="Y705" i="9"/>
  <c r="X705" i="9"/>
  <c r="W705" i="9"/>
  <c r="V705" i="9"/>
  <c r="T705" i="9"/>
  <c r="R705" i="9"/>
  <c r="I705" i="9"/>
  <c r="Y704" i="9"/>
  <c r="X704" i="9"/>
  <c r="W704" i="9"/>
  <c r="V704" i="9"/>
  <c r="T704" i="9"/>
  <c r="R704" i="9"/>
  <c r="I704" i="9"/>
  <c r="Y703" i="9"/>
  <c r="X703" i="9"/>
  <c r="W703" i="9"/>
  <c r="V703" i="9"/>
  <c r="T703" i="9"/>
  <c r="R703" i="9"/>
  <c r="I703" i="9"/>
  <c r="Y702" i="9"/>
  <c r="X702" i="9"/>
  <c r="W702" i="9"/>
  <c r="V702" i="9"/>
  <c r="T702" i="9"/>
  <c r="R702" i="9"/>
  <c r="Y701" i="9"/>
  <c r="X701" i="9"/>
  <c r="W701" i="9"/>
  <c r="V701" i="9"/>
  <c r="T701" i="9"/>
  <c r="R701" i="9"/>
  <c r="I701" i="9"/>
  <c r="Y700" i="9"/>
  <c r="X700" i="9"/>
  <c r="W700" i="9"/>
  <c r="V700" i="9"/>
  <c r="T700" i="9"/>
  <c r="R700" i="9"/>
  <c r="I700" i="9"/>
  <c r="Y699" i="9"/>
  <c r="X699" i="9"/>
  <c r="W699" i="9"/>
  <c r="V699" i="9"/>
  <c r="T699" i="9"/>
  <c r="R699" i="9"/>
  <c r="Y698" i="9"/>
  <c r="X698" i="9"/>
  <c r="W698" i="9"/>
  <c r="V698" i="9"/>
  <c r="T698" i="9"/>
  <c r="R698" i="9"/>
  <c r="Y697" i="9"/>
  <c r="X697" i="9"/>
  <c r="W697" i="9"/>
  <c r="V697" i="9"/>
  <c r="T697" i="9"/>
  <c r="R697" i="9"/>
  <c r="I697" i="9"/>
  <c r="Y75" i="9"/>
  <c r="X75" i="9"/>
  <c r="W75" i="9"/>
  <c r="V75" i="9"/>
  <c r="T75" i="9"/>
  <c r="R75" i="9"/>
  <c r="I75" i="9"/>
  <c r="Y74" i="9"/>
  <c r="X74" i="9"/>
  <c r="W74" i="9"/>
  <c r="V74" i="9"/>
  <c r="T74" i="9"/>
  <c r="R74" i="9"/>
  <c r="I74" i="9"/>
  <c r="Y73" i="9"/>
  <c r="X73" i="9"/>
  <c r="W73" i="9"/>
  <c r="V73" i="9"/>
  <c r="T73" i="9"/>
  <c r="R73" i="9"/>
  <c r="I73" i="9"/>
  <c r="Y72" i="9"/>
  <c r="X72" i="9"/>
  <c r="W72" i="9"/>
  <c r="V72" i="9"/>
  <c r="T72" i="9"/>
  <c r="R72" i="9"/>
  <c r="I72" i="9"/>
  <c r="Y71" i="9"/>
  <c r="X71" i="9"/>
  <c r="W71" i="9"/>
  <c r="V71" i="9"/>
  <c r="T71" i="9"/>
  <c r="R71" i="9"/>
  <c r="I71" i="9"/>
  <c r="Y70" i="9"/>
  <c r="X70" i="9"/>
  <c r="W70" i="9"/>
  <c r="V70" i="9"/>
  <c r="T70" i="9"/>
  <c r="R70" i="9"/>
  <c r="I70" i="9"/>
  <c r="Y69" i="9"/>
  <c r="X69" i="9"/>
  <c r="W69" i="9"/>
  <c r="V69" i="9"/>
  <c r="T69" i="9"/>
  <c r="R69" i="9"/>
  <c r="I69" i="9"/>
  <c r="Y68" i="9"/>
  <c r="X68" i="9"/>
  <c r="W68" i="9"/>
  <c r="V68" i="9"/>
  <c r="T68" i="9"/>
  <c r="R68" i="9"/>
  <c r="I68" i="9"/>
  <c r="Y67" i="9"/>
  <c r="X67" i="9"/>
  <c r="W67" i="9"/>
  <c r="V67" i="9"/>
  <c r="T67" i="9"/>
  <c r="R67" i="9"/>
  <c r="I67" i="9"/>
  <c r="Y66" i="9"/>
  <c r="X66" i="9"/>
  <c r="W66" i="9"/>
  <c r="V66" i="9"/>
  <c r="T66" i="9"/>
  <c r="R66" i="9"/>
  <c r="I66" i="9"/>
  <c r="Y65" i="9"/>
  <c r="X65" i="9"/>
  <c r="W65" i="9"/>
  <c r="V65" i="9"/>
  <c r="T65" i="9"/>
  <c r="R65" i="9"/>
  <c r="I65" i="9"/>
  <c r="Y64" i="9"/>
  <c r="X64" i="9"/>
  <c r="W64" i="9"/>
  <c r="V64" i="9"/>
  <c r="T64" i="9"/>
  <c r="R64" i="9"/>
  <c r="I64" i="9"/>
  <c r="Y63" i="9"/>
  <c r="X63" i="9"/>
  <c r="W63" i="9"/>
  <c r="V63" i="9"/>
  <c r="T63" i="9"/>
  <c r="R63" i="9"/>
  <c r="I63" i="9"/>
  <c r="Y62" i="9"/>
  <c r="X62" i="9"/>
  <c r="W62" i="9"/>
  <c r="V62" i="9"/>
  <c r="T62" i="9"/>
  <c r="R62" i="9"/>
  <c r="I62" i="9"/>
  <c r="Y61" i="9"/>
  <c r="X61" i="9"/>
  <c r="W61" i="9"/>
  <c r="V61" i="9"/>
  <c r="T61" i="9"/>
  <c r="R61" i="9"/>
  <c r="I61" i="9"/>
  <c r="Y60" i="9"/>
  <c r="X60" i="9"/>
  <c r="W60" i="9"/>
  <c r="V60" i="9"/>
  <c r="T60" i="9"/>
  <c r="R60" i="9"/>
  <c r="I60" i="9"/>
  <c r="Y59" i="9"/>
  <c r="X59" i="9"/>
  <c r="W59" i="9"/>
  <c r="V59" i="9"/>
  <c r="T59" i="9"/>
  <c r="R59" i="9"/>
  <c r="I59" i="9"/>
  <c r="Y58" i="9"/>
  <c r="X58" i="9"/>
  <c r="W58" i="9"/>
  <c r="V58" i="9"/>
  <c r="T58" i="9"/>
  <c r="R58" i="9"/>
  <c r="I58" i="9"/>
  <c r="Y88" i="9"/>
  <c r="X88" i="9"/>
  <c r="W88" i="9"/>
  <c r="V88" i="9"/>
  <c r="T88" i="9"/>
  <c r="R88" i="9"/>
  <c r="I88" i="9"/>
  <c r="Y87" i="9"/>
  <c r="X87" i="9"/>
  <c r="W87" i="9"/>
  <c r="V87" i="9"/>
  <c r="T87" i="9"/>
  <c r="R87" i="9"/>
  <c r="I87" i="9"/>
  <c r="Y86" i="9"/>
  <c r="X86" i="9"/>
  <c r="W86" i="9"/>
  <c r="V86" i="9"/>
  <c r="T86" i="9"/>
  <c r="R86" i="9"/>
  <c r="I86" i="9"/>
  <c r="Y85" i="9"/>
  <c r="X85" i="9"/>
  <c r="W85" i="9"/>
  <c r="V85" i="9"/>
  <c r="T85" i="9"/>
  <c r="R85" i="9"/>
  <c r="I85" i="9"/>
  <c r="Y84" i="9"/>
  <c r="X84" i="9"/>
  <c r="W84" i="9"/>
  <c r="V84" i="9"/>
  <c r="T84" i="9"/>
  <c r="R84" i="9"/>
  <c r="I84" i="9"/>
  <c r="Y83" i="9"/>
  <c r="X83" i="9"/>
  <c r="W83" i="9"/>
  <c r="V83" i="9"/>
  <c r="T83" i="9"/>
  <c r="R83" i="9"/>
  <c r="I83" i="9"/>
  <c r="Y82" i="9"/>
  <c r="X82" i="9"/>
  <c r="W82" i="9"/>
  <c r="V82" i="9"/>
  <c r="T82" i="9"/>
  <c r="R82" i="9"/>
  <c r="I82" i="9"/>
  <c r="Y81" i="9"/>
  <c r="X81" i="9"/>
  <c r="W81" i="9"/>
  <c r="V81" i="9"/>
  <c r="T81" i="9"/>
  <c r="R81" i="9"/>
  <c r="I81" i="9"/>
  <c r="Y80" i="9"/>
  <c r="X80" i="9"/>
  <c r="W80" i="9"/>
  <c r="V80" i="9"/>
  <c r="T80" i="9"/>
  <c r="R80" i="9"/>
  <c r="I80" i="9"/>
  <c r="Y79" i="9"/>
  <c r="X79" i="9"/>
  <c r="W79" i="9"/>
  <c r="V79" i="9"/>
  <c r="T79" i="9"/>
  <c r="R79" i="9"/>
  <c r="I79" i="9"/>
  <c r="Y78" i="9"/>
  <c r="X78" i="9"/>
  <c r="W78" i="9"/>
  <c r="V78" i="9"/>
  <c r="T78" i="9"/>
  <c r="R78" i="9"/>
  <c r="I78" i="9"/>
  <c r="Y77" i="9"/>
  <c r="X77" i="9"/>
  <c r="W77" i="9"/>
  <c r="V77" i="9"/>
  <c r="T77" i="9"/>
  <c r="R77" i="9"/>
  <c r="I77" i="9"/>
  <c r="Y76" i="9"/>
  <c r="X76" i="9"/>
  <c r="W76" i="9"/>
  <c r="V76" i="9"/>
  <c r="T76" i="9"/>
  <c r="R76" i="9"/>
  <c r="I76" i="9"/>
  <c r="Y275" i="9"/>
  <c r="X275" i="9"/>
  <c r="W275" i="9"/>
  <c r="V275" i="9"/>
  <c r="T275" i="9"/>
  <c r="R275" i="9"/>
  <c r="I275" i="9"/>
  <c r="Y274" i="9"/>
  <c r="X274" i="9"/>
  <c r="W274" i="9"/>
  <c r="V274" i="9"/>
  <c r="T274" i="9"/>
  <c r="R274" i="9"/>
  <c r="I274" i="9"/>
  <c r="Y273" i="9"/>
  <c r="X273" i="9"/>
  <c r="W273" i="9"/>
  <c r="V273" i="9"/>
  <c r="T273" i="9"/>
  <c r="R273" i="9"/>
  <c r="I273" i="9"/>
  <c r="Y272" i="9"/>
  <c r="X272" i="9"/>
  <c r="W272" i="9"/>
  <c r="V272" i="9"/>
  <c r="T272" i="9"/>
  <c r="R272" i="9"/>
  <c r="I272" i="9"/>
  <c r="Y271" i="9"/>
  <c r="X271" i="9"/>
  <c r="W271" i="9"/>
  <c r="V271" i="9"/>
  <c r="T271" i="9"/>
  <c r="R271" i="9"/>
  <c r="I271" i="9"/>
  <c r="Y270" i="9"/>
  <c r="X270" i="9"/>
  <c r="W270" i="9"/>
  <c r="V270" i="9"/>
  <c r="T270" i="9"/>
  <c r="R270" i="9"/>
  <c r="I270" i="9"/>
  <c r="Y269" i="9"/>
  <c r="X269" i="9"/>
  <c r="W269" i="9"/>
  <c r="V269" i="9"/>
  <c r="T269" i="9"/>
  <c r="R269" i="9"/>
  <c r="I269" i="9"/>
  <c r="Y268" i="9"/>
  <c r="X268" i="9"/>
  <c r="W268" i="9"/>
  <c r="V268" i="9"/>
  <c r="T268" i="9"/>
  <c r="R268" i="9"/>
  <c r="I268" i="9"/>
  <c r="Y267" i="9"/>
  <c r="X267" i="9"/>
  <c r="W267" i="9"/>
  <c r="V267" i="9"/>
  <c r="T267" i="9"/>
  <c r="R267" i="9"/>
  <c r="I267" i="9"/>
  <c r="Y266" i="9"/>
  <c r="X266" i="9"/>
  <c r="W266" i="9"/>
  <c r="V266" i="9"/>
  <c r="T266" i="9"/>
  <c r="R266" i="9"/>
  <c r="I266" i="9"/>
  <c r="Y265" i="9"/>
  <c r="X265" i="9"/>
  <c r="W265" i="9"/>
  <c r="V265" i="9"/>
  <c r="T265" i="9"/>
  <c r="R265" i="9"/>
  <c r="I265" i="9"/>
  <c r="Y264" i="9"/>
  <c r="X264" i="9"/>
  <c r="W264" i="9"/>
  <c r="V264" i="9"/>
  <c r="T264" i="9"/>
  <c r="R264" i="9"/>
  <c r="I264" i="9"/>
  <c r="Y263" i="9"/>
  <c r="X263" i="9"/>
  <c r="W263" i="9"/>
  <c r="V263" i="9"/>
  <c r="T263" i="9"/>
  <c r="R263" i="9"/>
  <c r="I263" i="9"/>
  <c r="Y262" i="9"/>
  <c r="X262" i="9"/>
  <c r="W262" i="9"/>
  <c r="V262" i="9"/>
  <c r="T262" i="9"/>
  <c r="R262" i="9"/>
  <c r="I262" i="9"/>
  <c r="Y261" i="9"/>
  <c r="X261" i="9"/>
  <c r="W261" i="9"/>
  <c r="V261" i="9"/>
  <c r="T261" i="9"/>
  <c r="R261" i="9"/>
  <c r="I261" i="9"/>
  <c r="Y260" i="9"/>
  <c r="X260" i="9"/>
  <c r="W260" i="9"/>
  <c r="V260" i="9"/>
  <c r="T260" i="9"/>
  <c r="R260" i="9"/>
  <c r="I260" i="9"/>
  <c r="Y259" i="9"/>
  <c r="X259" i="9"/>
  <c r="W259" i="9"/>
  <c r="V259" i="9"/>
  <c r="T259" i="9"/>
  <c r="R259" i="9"/>
  <c r="I259" i="9"/>
  <c r="Y258" i="9"/>
  <c r="X258" i="9"/>
  <c r="W258" i="9"/>
  <c r="V258" i="9"/>
  <c r="T258" i="9"/>
  <c r="R258" i="9"/>
  <c r="I258" i="9"/>
  <c r="Y257" i="9"/>
  <c r="X257" i="9"/>
  <c r="W257" i="9"/>
  <c r="V257" i="9"/>
  <c r="T257" i="9"/>
  <c r="R257" i="9"/>
  <c r="I257" i="9"/>
  <c r="Y256" i="9"/>
  <c r="X256" i="9"/>
  <c r="W256" i="9"/>
  <c r="V256" i="9"/>
  <c r="T256" i="9"/>
  <c r="R256" i="9"/>
  <c r="I256" i="9"/>
  <c r="Y255" i="9"/>
  <c r="X255" i="9"/>
  <c r="W255" i="9"/>
  <c r="V255" i="9"/>
  <c r="T255" i="9"/>
  <c r="R255" i="9"/>
  <c r="I255" i="9"/>
  <c r="Y254" i="9"/>
  <c r="X254" i="9"/>
  <c r="W254" i="9"/>
  <c r="V254" i="9"/>
  <c r="T254" i="9"/>
  <c r="R254" i="9"/>
  <c r="I254" i="9"/>
  <c r="Y253" i="9"/>
  <c r="X253" i="9"/>
  <c r="W253" i="9"/>
  <c r="V253" i="9"/>
  <c r="T253" i="9"/>
  <c r="R253" i="9"/>
  <c r="I253" i="9"/>
  <c r="Y252" i="9"/>
  <c r="X252" i="9"/>
  <c r="W252" i="9"/>
  <c r="V252" i="9"/>
  <c r="T252" i="9"/>
  <c r="R252" i="9"/>
  <c r="I252" i="9"/>
  <c r="Y251" i="9"/>
  <c r="X251" i="9"/>
  <c r="W251" i="9"/>
  <c r="V251" i="9"/>
  <c r="T251" i="9"/>
  <c r="R251" i="9"/>
  <c r="I251" i="9"/>
  <c r="Y250" i="9"/>
  <c r="X250" i="9"/>
  <c r="W250" i="9"/>
  <c r="V250" i="9"/>
  <c r="T250" i="9"/>
  <c r="R250" i="9"/>
  <c r="I250" i="9"/>
  <c r="Y249" i="9"/>
  <c r="X249" i="9"/>
  <c r="W249" i="9"/>
  <c r="V249" i="9"/>
  <c r="T249" i="9"/>
  <c r="R249" i="9"/>
  <c r="I249" i="9"/>
  <c r="Y248" i="9"/>
  <c r="X248" i="9"/>
  <c r="W248" i="9"/>
  <c r="V248" i="9"/>
  <c r="T248" i="9"/>
  <c r="R248" i="9"/>
  <c r="I248" i="9"/>
  <c r="Y247" i="9"/>
  <c r="X247" i="9"/>
  <c r="W247" i="9"/>
  <c r="V247" i="9"/>
  <c r="T247" i="9"/>
  <c r="R247" i="9"/>
  <c r="I247" i="9"/>
  <c r="Y246" i="9"/>
  <c r="X246" i="9"/>
  <c r="W246" i="9"/>
  <c r="V246" i="9"/>
  <c r="T246" i="9"/>
  <c r="R246" i="9"/>
  <c r="I246" i="9"/>
  <c r="Y245" i="9"/>
  <c r="X245" i="9"/>
  <c r="W245" i="9"/>
  <c r="V245" i="9"/>
  <c r="T245" i="9"/>
  <c r="R245" i="9"/>
  <c r="I245" i="9"/>
  <c r="Y244" i="9"/>
  <c r="X244" i="9"/>
  <c r="W244" i="9"/>
  <c r="V244" i="9"/>
  <c r="T244" i="9"/>
  <c r="R244" i="9"/>
  <c r="I244" i="9"/>
  <c r="Y243" i="9"/>
  <c r="X243" i="9"/>
  <c r="W243" i="9"/>
  <c r="V243" i="9"/>
  <c r="T243" i="9"/>
  <c r="R243" i="9"/>
  <c r="I243" i="9"/>
  <c r="Y242" i="9"/>
  <c r="X242" i="9"/>
  <c r="W242" i="9"/>
  <c r="V242" i="9"/>
  <c r="T242" i="9"/>
  <c r="R242" i="9"/>
  <c r="I242" i="9"/>
  <c r="Y241" i="9"/>
  <c r="X241" i="9"/>
  <c r="W241" i="9"/>
  <c r="V241" i="9"/>
  <c r="T241" i="9"/>
  <c r="R241" i="9"/>
  <c r="I241" i="9"/>
  <c r="Y240" i="9"/>
  <c r="X240" i="9"/>
  <c r="W240" i="9"/>
  <c r="V240" i="9"/>
  <c r="T240" i="9"/>
  <c r="R240" i="9"/>
  <c r="I240" i="9"/>
  <c r="Y239" i="9"/>
  <c r="X239" i="9"/>
  <c r="W239" i="9"/>
  <c r="V239" i="9"/>
  <c r="T239" i="9"/>
  <c r="R239" i="9"/>
  <c r="I239" i="9"/>
  <c r="Y238" i="9"/>
  <c r="X238" i="9"/>
  <c r="W238" i="9"/>
  <c r="V238" i="9"/>
  <c r="T238" i="9"/>
  <c r="R238" i="9"/>
  <c r="I238" i="9"/>
  <c r="Y237" i="9"/>
  <c r="X237" i="9"/>
  <c r="W237" i="9"/>
  <c r="V237" i="9"/>
  <c r="T237" i="9"/>
  <c r="R237" i="9"/>
  <c r="I237" i="9"/>
  <c r="Y236" i="9"/>
  <c r="X236" i="9"/>
  <c r="W236" i="9"/>
  <c r="V236" i="9"/>
  <c r="T236" i="9"/>
  <c r="R236" i="9"/>
  <c r="I236" i="9"/>
  <c r="Y235" i="9"/>
  <c r="X235" i="9"/>
  <c r="W235" i="9"/>
  <c r="V235" i="9"/>
  <c r="T235" i="9"/>
  <c r="R235" i="9"/>
  <c r="I235" i="9"/>
  <c r="Y234" i="9"/>
  <c r="X234" i="9"/>
  <c r="W234" i="9"/>
  <c r="V234" i="9"/>
  <c r="T234" i="9"/>
  <c r="R234" i="9"/>
  <c r="I234" i="9"/>
  <c r="Y233" i="9"/>
  <c r="X233" i="9"/>
  <c r="W233" i="9"/>
  <c r="V233" i="9"/>
  <c r="T233" i="9"/>
  <c r="R233" i="9"/>
  <c r="I233" i="9"/>
  <c r="Y232" i="9"/>
  <c r="X232" i="9"/>
  <c r="W232" i="9"/>
  <c r="V232" i="9"/>
  <c r="T232" i="9"/>
  <c r="R232" i="9"/>
  <c r="I232" i="9"/>
  <c r="Y231" i="9"/>
  <c r="X231" i="9"/>
  <c r="W231" i="9"/>
  <c r="V231" i="9"/>
  <c r="T231" i="9"/>
  <c r="R231" i="9"/>
  <c r="I231" i="9"/>
  <c r="Y230" i="9"/>
  <c r="X230" i="9"/>
  <c r="W230" i="9"/>
  <c r="V230" i="9"/>
  <c r="T230" i="9"/>
  <c r="R230" i="9"/>
  <c r="I230" i="9"/>
  <c r="Y229" i="9"/>
  <c r="X229" i="9"/>
  <c r="W229" i="9"/>
  <c r="V229" i="9"/>
  <c r="T229" i="9"/>
  <c r="R229" i="9"/>
  <c r="I229" i="9"/>
  <c r="Y228" i="9"/>
  <c r="X228" i="9"/>
  <c r="W228" i="9"/>
  <c r="V228" i="9"/>
  <c r="T228" i="9"/>
  <c r="R228" i="9"/>
  <c r="I228" i="9"/>
  <c r="Y227" i="9"/>
  <c r="X227" i="9"/>
  <c r="W227" i="9"/>
  <c r="V227" i="9"/>
  <c r="T227" i="9"/>
  <c r="R227" i="9"/>
  <c r="I227" i="9"/>
  <c r="Y226" i="9"/>
  <c r="X226" i="9"/>
  <c r="W226" i="9"/>
  <c r="V226" i="9"/>
  <c r="T226" i="9"/>
  <c r="R226" i="9"/>
  <c r="I226" i="9"/>
  <c r="Y225" i="9"/>
  <c r="X225" i="9"/>
  <c r="W225" i="9"/>
  <c r="V225" i="9"/>
  <c r="T225" i="9"/>
  <c r="R225" i="9"/>
  <c r="I225" i="9"/>
  <c r="Y430" i="9"/>
  <c r="X430" i="9"/>
  <c r="W430" i="9"/>
  <c r="V430" i="9"/>
  <c r="T430" i="9"/>
  <c r="R430" i="9"/>
  <c r="I430" i="9"/>
  <c r="Y429" i="9"/>
  <c r="X429" i="9"/>
  <c r="W429" i="9"/>
  <c r="V429" i="9"/>
  <c r="T429" i="9"/>
  <c r="R429" i="9"/>
  <c r="I429" i="9"/>
  <c r="Y428" i="9"/>
  <c r="X428" i="9"/>
  <c r="W428" i="9"/>
  <c r="V428" i="9"/>
  <c r="T428" i="9"/>
  <c r="R428" i="9"/>
  <c r="I428" i="9"/>
  <c r="Y427" i="9"/>
  <c r="X427" i="9"/>
  <c r="W427" i="9"/>
  <c r="V427" i="9"/>
  <c r="T427" i="9"/>
  <c r="R427" i="9"/>
  <c r="I427" i="9"/>
  <c r="Y426" i="9"/>
  <c r="X426" i="9"/>
  <c r="W426" i="9"/>
  <c r="V426" i="9"/>
  <c r="T426" i="9"/>
  <c r="R426" i="9"/>
  <c r="I426" i="9"/>
  <c r="Y425" i="9"/>
  <c r="X425" i="9"/>
  <c r="W425" i="9"/>
  <c r="V425" i="9"/>
  <c r="T425" i="9"/>
  <c r="R425" i="9"/>
  <c r="I425" i="9"/>
  <c r="Y424" i="9"/>
  <c r="X424" i="9"/>
  <c r="W424" i="9"/>
  <c r="V424" i="9"/>
  <c r="T424" i="9"/>
  <c r="R424" i="9"/>
  <c r="I424" i="9"/>
  <c r="Y423" i="9"/>
  <c r="X423" i="9"/>
  <c r="W423" i="9"/>
  <c r="V423" i="9"/>
  <c r="T423" i="9"/>
  <c r="R423" i="9"/>
  <c r="I423" i="9"/>
  <c r="Y422" i="9"/>
  <c r="X422" i="9"/>
  <c r="W422" i="9"/>
  <c r="V422" i="9"/>
  <c r="T422" i="9"/>
  <c r="R422" i="9"/>
  <c r="I422" i="9"/>
  <c r="Y421" i="9"/>
  <c r="X421" i="9"/>
  <c r="W421" i="9"/>
  <c r="V421" i="9"/>
  <c r="T421" i="9"/>
  <c r="R421" i="9"/>
  <c r="I421" i="9"/>
  <c r="Y420" i="9"/>
  <c r="X420" i="9"/>
  <c r="W420" i="9"/>
  <c r="V420" i="9"/>
  <c r="T420" i="9"/>
  <c r="R420" i="9"/>
  <c r="I420" i="9"/>
  <c r="Y419" i="9"/>
  <c r="X419" i="9"/>
  <c r="W419" i="9"/>
  <c r="V419" i="9"/>
  <c r="T419" i="9"/>
  <c r="R419" i="9"/>
  <c r="I419" i="9"/>
  <c r="Y418" i="9"/>
  <c r="X418" i="9"/>
  <c r="W418" i="9"/>
  <c r="V418" i="9"/>
  <c r="T418" i="9"/>
  <c r="R418" i="9"/>
  <c r="I418" i="9"/>
  <c r="Y417" i="9"/>
  <c r="X417" i="9"/>
  <c r="W417" i="9"/>
  <c r="V417" i="9"/>
  <c r="T417" i="9"/>
  <c r="R417" i="9"/>
  <c r="I417" i="9"/>
  <c r="Y416" i="9"/>
  <c r="X416" i="9"/>
  <c r="W416" i="9"/>
  <c r="V416" i="9"/>
  <c r="T416" i="9"/>
  <c r="R416" i="9"/>
  <c r="I416" i="9"/>
  <c r="Y415" i="9"/>
  <c r="X415" i="9"/>
  <c r="W415" i="9"/>
  <c r="V415" i="9"/>
  <c r="T415" i="9"/>
  <c r="R415" i="9"/>
  <c r="I415" i="9"/>
  <c r="Y414" i="9"/>
  <c r="X414" i="9"/>
  <c r="W414" i="9"/>
  <c r="V414" i="9"/>
  <c r="T414" i="9"/>
  <c r="R414" i="9"/>
  <c r="I414" i="9"/>
  <c r="Y413" i="9"/>
  <c r="X413" i="9"/>
  <c r="W413" i="9"/>
  <c r="V413" i="9"/>
  <c r="T413" i="9"/>
  <c r="R413" i="9"/>
  <c r="I413" i="9"/>
  <c r="Y412" i="9"/>
  <c r="X412" i="9"/>
  <c r="W412" i="9"/>
  <c r="V412" i="9"/>
  <c r="T412" i="9"/>
  <c r="R412" i="9"/>
  <c r="I412" i="9"/>
  <c r="Y411" i="9"/>
  <c r="X411" i="9"/>
  <c r="W411" i="9"/>
  <c r="V411" i="9"/>
  <c r="T411" i="9"/>
  <c r="R411" i="9"/>
  <c r="I411" i="9"/>
  <c r="Y410" i="9"/>
  <c r="X410" i="9"/>
  <c r="W410" i="9"/>
  <c r="V410" i="9"/>
  <c r="T410" i="9"/>
  <c r="R410" i="9"/>
  <c r="I410" i="9"/>
  <c r="Y409" i="9"/>
  <c r="X409" i="9"/>
  <c r="W409" i="9"/>
  <c r="V409" i="9"/>
  <c r="T409" i="9"/>
  <c r="R409" i="9"/>
  <c r="I409" i="9"/>
  <c r="Y408" i="9"/>
  <c r="X408" i="9"/>
  <c r="W408" i="9"/>
  <c r="V408" i="9"/>
  <c r="T408" i="9"/>
  <c r="R408" i="9"/>
  <c r="I408" i="9"/>
  <c r="Y407" i="9"/>
  <c r="X407" i="9"/>
  <c r="W407" i="9"/>
  <c r="V407" i="9"/>
  <c r="T407" i="9"/>
  <c r="R407" i="9"/>
  <c r="I407" i="9"/>
  <c r="Y406" i="9"/>
  <c r="X406" i="9"/>
  <c r="W406" i="9"/>
  <c r="V406" i="9"/>
  <c r="T406" i="9"/>
  <c r="R406" i="9"/>
  <c r="I406" i="9"/>
  <c r="Y405" i="9"/>
  <c r="X405" i="9"/>
  <c r="W405" i="9"/>
  <c r="V405" i="9"/>
  <c r="T405" i="9"/>
  <c r="R405" i="9"/>
  <c r="I405" i="9"/>
  <c r="Y404" i="9"/>
  <c r="X404" i="9"/>
  <c r="W404" i="9"/>
  <c r="V404" i="9"/>
  <c r="T404" i="9"/>
  <c r="R404" i="9"/>
  <c r="I404" i="9"/>
  <c r="Y403" i="9"/>
  <c r="X403" i="9"/>
  <c r="W403" i="9"/>
  <c r="V403" i="9"/>
  <c r="T403" i="9"/>
  <c r="R403" i="9"/>
  <c r="I403" i="9"/>
  <c r="Y402" i="9"/>
  <c r="X402" i="9"/>
  <c r="W402" i="9"/>
  <c r="V402" i="9"/>
  <c r="T402" i="9"/>
  <c r="R402" i="9"/>
  <c r="I402" i="9"/>
  <c r="Y401" i="9"/>
  <c r="X401" i="9"/>
  <c r="W401" i="9"/>
  <c r="V401" i="9"/>
  <c r="T401" i="9"/>
  <c r="R401" i="9"/>
  <c r="I401" i="9"/>
  <c r="Y400" i="9"/>
  <c r="X400" i="9"/>
  <c r="W400" i="9"/>
  <c r="V400" i="9"/>
  <c r="T400" i="9"/>
  <c r="R400" i="9"/>
  <c r="I400" i="9"/>
  <c r="Y399" i="9"/>
  <c r="X399" i="9"/>
  <c r="W399" i="9"/>
  <c r="V399" i="9"/>
  <c r="T399" i="9"/>
  <c r="R399" i="9"/>
  <c r="I399" i="9"/>
  <c r="Y398" i="9"/>
  <c r="X398" i="9"/>
  <c r="W398" i="9"/>
  <c r="V398" i="9"/>
  <c r="T398" i="9"/>
  <c r="R398" i="9"/>
  <c r="I398" i="9"/>
  <c r="Y397" i="9"/>
  <c r="X397" i="9"/>
  <c r="W397" i="9"/>
  <c r="V397" i="9"/>
  <c r="T397" i="9"/>
  <c r="R397" i="9"/>
  <c r="I397" i="9"/>
  <c r="Y396" i="9"/>
  <c r="X396" i="9"/>
  <c r="W396" i="9"/>
  <c r="V396" i="9"/>
  <c r="T396" i="9"/>
  <c r="R396" i="9"/>
  <c r="I396" i="9"/>
  <c r="Y395" i="9"/>
  <c r="X395" i="9"/>
  <c r="W395" i="9"/>
  <c r="V395" i="9"/>
  <c r="T395" i="9"/>
  <c r="R395" i="9"/>
  <c r="I395" i="9"/>
  <c r="Y394" i="9"/>
  <c r="X394" i="9"/>
  <c r="W394" i="9"/>
  <c r="V394" i="9"/>
  <c r="T394" i="9"/>
  <c r="R394" i="9"/>
  <c r="I394" i="9"/>
  <c r="Y393" i="9"/>
  <c r="X393" i="9"/>
  <c r="W393" i="9"/>
  <c r="V393" i="9"/>
  <c r="T393" i="9"/>
  <c r="R393" i="9"/>
  <c r="I393" i="9"/>
  <c r="Y392" i="9"/>
  <c r="X392" i="9"/>
  <c r="W392" i="9"/>
  <c r="V392" i="9"/>
  <c r="T392" i="9"/>
  <c r="R392" i="9"/>
  <c r="I392" i="9"/>
  <c r="Y391" i="9"/>
  <c r="X391" i="9"/>
  <c r="W391" i="9"/>
  <c r="V391" i="9"/>
  <c r="T391" i="9"/>
  <c r="R391" i="9"/>
  <c r="I391" i="9"/>
  <c r="Y390" i="9"/>
  <c r="X390" i="9"/>
  <c r="W390" i="9"/>
  <c r="V390" i="9"/>
  <c r="T390" i="9"/>
  <c r="R390" i="9"/>
  <c r="I390" i="9"/>
  <c r="Y389" i="9"/>
  <c r="X389" i="9"/>
  <c r="W389" i="9"/>
  <c r="V389" i="9"/>
  <c r="T389" i="9"/>
  <c r="R389" i="9"/>
  <c r="I389" i="9"/>
  <c r="Y388" i="9"/>
  <c r="X388" i="9"/>
  <c r="W388" i="9"/>
  <c r="V388" i="9"/>
  <c r="T388" i="9"/>
  <c r="R388" i="9"/>
  <c r="I388" i="9"/>
  <c r="Y387" i="9"/>
  <c r="X387" i="9"/>
  <c r="W387" i="9"/>
  <c r="V387" i="9"/>
  <c r="T387" i="9"/>
  <c r="R387" i="9"/>
  <c r="I387" i="9"/>
  <c r="Y386" i="9"/>
  <c r="X386" i="9"/>
  <c r="W386" i="9"/>
  <c r="V386" i="9"/>
  <c r="T386" i="9"/>
  <c r="R386" i="9"/>
  <c r="I386" i="9"/>
  <c r="Y385" i="9"/>
  <c r="X385" i="9"/>
  <c r="W385" i="9"/>
  <c r="V385" i="9"/>
  <c r="T385" i="9"/>
  <c r="R385" i="9"/>
  <c r="I385" i="9"/>
  <c r="Y384" i="9"/>
  <c r="X384" i="9"/>
  <c r="W384" i="9"/>
  <c r="V384" i="9"/>
  <c r="T384" i="9"/>
  <c r="R384" i="9"/>
  <c r="I384" i="9"/>
  <c r="Y383" i="9"/>
  <c r="X383" i="9"/>
  <c r="W383" i="9"/>
  <c r="V383" i="9"/>
  <c r="T383" i="9"/>
  <c r="R383" i="9"/>
  <c r="I383" i="9"/>
  <c r="Y382" i="9"/>
  <c r="X382" i="9"/>
  <c r="W382" i="9"/>
  <c r="V382" i="9"/>
  <c r="T382" i="9"/>
  <c r="R382" i="9"/>
  <c r="I382" i="9"/>
  <c r="Y381" i="9"/>
  <c r="X381" i="9"/>
  <c r="W381" i="9"/>
  <c r="V381" i="9"/>
  <c r="T381" i="9"/>
  <c r="R381" i="9"/>
  <c r="I381" i="9"/>
  <c r="Y380" i="9"/>
  <c r="X380" i="9"/>
  <c r="W380" i="9"/>
  <c r="V380" i="9"/>
  <c r="T380" i="9"/>
  <c r="R380" i="9"/>
  <c r="I380" i="9"/>
  <c r="Y379" i="9"/>
  <c r="X379" i="9"/>
  <c r="W379" i="9"/>
  <c r="V379" i="9"/>
  <c r="T379" i="9"/>
  <c r="R379" i="9"/>
  <c r="I379" i="9"/>
  <c r="Y378" i="9"/>
  <c r="X378" i="9"/>
  <c r="W378" i="9"/>
  <c r="V378" i="9"/>
  <c r="T378" i="9"/>
  <c r="R378" i="9"/>
  <c r="I378" i="9"/>
  <c r="Y377" i="9"/>
  <c r="X377" i="9"/>
  <c r="W377" i="9"/>
  <c r="V377" i="9"/>
  <c r="T377" i="9"/>
  <c r="R377" i="9"/>
  <c r="I377" i="9"/>
  <c r="Y376" i="9"/>
  <c r="X376" i="9"/>
  <c r="W376" i="9"/>
  <c r="V376" i="9"/>
  <c r="T376" i="9"/>
  <c r="R376" i="9"/>
  <c r="I376" i="9"/>
  <c r="Y375" i="9"/>
  <c r="X375" i="9"/>
  <c r="W375" i="9"/>
  <c r="V375" i="9"/>
  <c r="T375" i="9"/>
  <c r="R375" i="9"/>
  <c r="I375" i="9"/>
  <c r="Y374" i="9"/>
  <c r="X374" i="9"/>
  <c r="W374" i="9"/>
  <c r="V374" i="9"/>
  <c r="T374" i="9"/>
  <c r="R374" i="9"/>
  <c r="I374" i="9"/>
  <c r="Y373" i="9"/>
  <c r="X373" i="9"/>
  <c r="W373" i="9"/>
  <c r="V373" i="9"/>
  <c r="T373" i="9"/>
  <c r="R373" i="9"/>
  <c r="I373" i="9"/>
  <c r="Y372" i="9"/>
  <c r="X372" i="9"/>
  <c r="W372" i="9"/>
  <c r="V372" i="9"/>
  <c r="T372" i="9"/>
  <c r="R372" i="9"/>
  <c r="I372" i="9"/>
  <c r="Y371" i="9"/>
  <c r="X371" i="9"/>
  <c r="W371" i="9"/>
  <c r="V371" i="9"/>
  <c r="T371" i="9"/>
  <c r="R371" i="9"/>
  <c r="I371" i="9"/>
  <c r="Y370" i="9"/>
  <c r="X370" i="9"/>
  <c r="W370" i="9"/>
  <c r="V370" i="9"/>
  <c r="T370" i="9"/>
  <c r="R370" i="9"/>
  <c r="I370" i="9"/>
  <c r="Y369" i="9"/>
  <c r="X369" i="9"/>
  <c r="W369" i="9"/>
  <c r="V369" i="9"/>
  <c r="T369" i="9"/>
  <c r="R369" i="9"/>
  <c r="I369" i="9"/>
  <c r="Y368" i="9"/>
  <c r="X368" i="9"/>
  <c r="W368" i="9"/>
  <c r="V368" i="9"/>
  <c r="T368" i="9"/>
  <c r="R368" i="9"/>
  <c r="I368" i="9"/>
  <c r="Y367" i="9"/>
  <c r="X367" i="9"/>
  <c r="W367" i="9"/>
  <c r="V367" i="9"/>
  <c r="T367" i="9"/>
  <c r="R367" i="9"/>
  <c r="I367" i="9"/>
  <c r="Y481" i="9"/>
  <c r="X481" i="9"/>
  <c r="W481" i="9"/>
  <c r="V481" i="9"/>
  <c r="T481" i="9"/>
  <c r="R481" i="9"/>
  <c r="I481" i="9"/>
  <c r="Y480" i="9"/>
  <c r="X480" i="9"/>
  <c r="W480" i="9"/>
  <c r="V480" i="9"/>
  <c r="T480" i="9"/>
  <c r="R480" i="9"/>
  <c r="I480" i="9"/>
  <c r="Y479" i="9"/>
  <c r="X479" i="9"/>
  <c r="W479" i="9"/>
  <c r="V479" i="9"/>
  <c r="T479" i="9"/>
  <c r="R479" i="9"/>
  <c r="I479" i="9"/>
  <c r="Y478" i="9"/>
  <c r="X478" i="9"/>
  <c r="W478" i="9"/>
  <c r="V478" i="9"/>
  <c r="T478" i="9"/>
  <c r="R478" i="9"/>
  <c r="I478" i="9"/>
  <c r="Y477" i="9"/>
  <c r="X477" i="9"/>
  <c r="W477" i="9"/>
  <c r="V477" i="9"/>
  <c r="T477" i="9"/>
  <c r="R477" i="9"/>
  <c r="I477" i="9"/>
  <c r="Y476" i="9"/>
  <c r="X476" i="9"/>
  <c r="W476" i="9"/>
  <c r="V476" i="9"/>
  <c r="T476" i="9"/>
  <c r="R476" i="9"/>
  <c r="I476" i="9"/>
  <c r="Y475" i="9"/>
  <c r="X475" i="9"/>
  <c r="W475" i="9"/>
  <c r="V475" i="9"/>
  <c r="T475" i="9"/>
  <c r="R475" i="9"/>
  <c r="I475" i="9"/>
  <c r="Y474" i="9"/>
  <c r="X474" i="9"/>
  <c r="W474" i="9"/>
  <c r="V474" i="9"/>
  <c r="T474" i="9"/>
  <c r="R474" i="9"/>
  <c r="I474" i="9"/>
  <c r="Y473" i="9"/>
  <c r="X473" i="9"/>
  <c r="W473" i="9"/>
  <c r="V473" i="9"/>
  <c r="T473" i="9"/>
  <c r="R473" i="9"/>
  <c r="I473" i="9"/>
  <c r="Y472" i="9"/>
  <c r="X472" i="9"/>
  <c r="W472" i="9"/>
  <c r="V472" i="9"/>
  <c r="T472" i="9"/>
  <c r="R472" i="9"/>
  <c r="I472" i="9"/>
  <c r="Y471" i="9"/>
  <c r="X471" i="9"/>
  <c r="W471" i="9"/>
  <c r="V471" i="9"/>
  <c r="T471" i="9"/>
  <c r="R471" i="9"/>
  <c r="I471" i="9"/>
  <c r="Y470" i="9"/>
  <c r="X470" i="9"/>
  <c r="W470" i="9"/>
  <c r="V470" i="9"/>
  <c r="T470" i="9"/>
  <c r="R470" i="9"/>
  <c r="I470" i="9"/>
  <c r="Y469" i="9"/>
  <c r="X469" i="9"/>
  <c r="W469" i="9"/>
  <c r="V469" i="9"/>
  <c r="T469" i="9"/>
  <c r="R469" i="9"/>
  <c r="I469" i="9"/>
  <c r="Y468" i="9"/>
  <c r="X468" i="9"/>
  <c r="W468" i="9"/>
  <c r="V468" i="9"/>
  <c r="T468" i="9"/>
  <c r="R468" i="9"/>
  <c r="I468" i="9"/>
  <c r="Y467" i="9"/>
  <c r="X467" i="9"/>
  <c r="W467" i="9"/>
  <c r="V467" i="9"/>
  <c r="T467" i="9"/>
  <c r="R467" i="9"/>
  <c r="I467" i="9"/>
  <c r="Y466" i="9"/>
  <c r="X466" i="9"/>
  <c r="W466" i="9"/>
  <c r="V466" i="9"/>
  <c r="T466" i="9"/>
  <c r="R466" i="9"/>
  <c r="I466" i="9"/>
  <c r="Y465" i="9"/>
  <c r="X465" i="9"/>
  <c r="W465" i="9"/>
  <c r="V465" i="9"/>
  <c r="T465" i="9"/>
  <c r="R465" i="9"/>
  <c r="I465" i="9"/>
  <c r="Y464" i="9"/>
  <c r="X464" i="9"/>
  <c r="W464" i="9"/>
  <c r="V464" i="9"/>
  <c r="T464" i="9"/>
  <c r="R464" i="9"/>
  <c r="I464" i="9"/>
  <c r="Y463" i="9"/>
  <c r="X463" i="9"/>
  <c r="W463" i="9"/>
  <c r="V463" i="9"/>
  <c r="T463" i="9"/>
  <c r="R463" i="9"/>
  <c r="I463" i="9"/>
  <c r="Y462" i="9"/>
  <c r="X462" i="9"/>
  <c r="W462" i="9"/>
  <c r="V462" i="9"/>
  <c r="T462" i="9"/>
  <c r="R462" i="9"/>
  <c r="I462" i="9"/>
  <c r="Y461" i="9"/>
  <c r="X461" i="9"/>
  <c r="W461" i="9"/>
  <c r="V461" i="9"/>
  <c r="T461" i="9"/>
  <c r="R461" i="9"/>
  <c r="I461" i="9"/>
  <c r="Y460" i="9"/>
  <c r="X460" i="9"/>
  <c r="W460" i="9"/>
  <c r="V460" i="9"/>
  <c r="T460" i="9"/>
  <c r="R460" i="9"/>
  <c r="I460" i="9"/>
  <c r="Y459" i="9"/>
  <c r="X459" i="9"/>
  <c r="W459" i="9"/>
  <c r="V459" i="9"/>
  <c r="T459" i="9"/>
  <c r="R459" i="9"/>
  <c r="I459" i="9"/>
  <c r="Y458" i="9"/>
  <c r="X458" i="9"/>
  <c r="W458" i="9"/>
  <c r="V458" i="9"/>
  <c r="T458" i="9"/>
  <c r="R458" i="9"/>
  <c r="I458" i="9"/>
  <c r="Y457" i="9"/>
  <c r="X457" i="9"/>
  <c r="W457" i="9"/>
  <c r="V457" i="9"/>
  <c r="T457" i="9"/>
  <c r="R457" i="9"/>
  <c r="I457" i="9"/>
  <c r="Y456" i="9"/>
  <c r="X456" i="9"/>
  <c r="W456" i="9"/>
  <c r="V456" i="9"/>
  <c r="T456" i="9"/>
  <c r="R456" i="9"/>
  <c r="I456" i="9"/>
  <c r="Y455" i="9"/>
  <c r="X455" i="9"/>
  <c r="W455" i="9"/>
  <c r="V455" i="9"/>
  <c r="T455" i="9"/>
  <c r="R455" i="9"/>
  <c r="I455" i="9"/>
  <c r="Y454" i="9"/>
  <c r="X454" i="9"/>
  <c r="W454" i="9"/>
  <c r="V454" i="9"/>
  <c r="T454" i="9"/>
  <c r="R454" i="9"/>
  <c r="I454" i="9"/>
  <c r="Y453" i="9"/>
  <c r="X453" i="9"/>
  <c r="W453" i="9"/>
  <c r="V453" i="9"/>
  <c r="T453" i="9"/>
  <c r="R453" i="9"/>
  <c r="I453" i="9"/>
  <c r="Y452" i="9"/>
  <c r="X452" i="9"/>
  <c r="W452" i="9"/>
  <c r="V452" i="9"/>
  <c r="T452" i="9"/>
  <c r="R452" i="9"/>
  <c r="I452" i="9"/>
  <c r="Y451" i="9"/>
  <c r="X451" i="9"/>
  <c r="W451" i="9"/>
  <c r="V451" i="9"/>
  <c r="T451" i="9"/>
  <c r="R451" i="9"/>
  <c r="I451" i="9"/>
  <c r="Y450" i="9"/>
  <c r="X450" i="9"/>
  <c r="W450" i="9"/>
  <c r="V450" i="9"/>
  <c r="T450" i="9"/>
  <c r="R450" i="9"/>
  <c r="I450" i="9"/>
  <c r="Y449" i="9"/>
  <c r="X449" i="9"/>
  <c r="W449" i="9"/>
  <c r="V449" i="9"/>
  <c r="T449" i="9"/>
  <c r="R449" i="9"/>
  <c r="I449" i="9"/>
  <c r="Y448" i="9"/>
  <c r="X448" i="9"/>
  <c r="W448" i="9"/>
  <c r="V448" i="9"/>
  <c r="T448" i="9"/>
  <c r="R448" i="9"/>
  <c r="I448" i="9"/>
  <c r="Y447" i="9"/>
  <c r="X447" i="9"/>
  <c r="W447" i="9"/>
  <c r="V447" i="9"/>
  <c r="T447" i="9"/>
  <c r="R447" i="9"/>
  <c r="I447" i="9"/>
  <c r="Y446" i="9"/>
  <c r="X446" i="9"/>
  <c r="W446" i="9"/>
  <c r="V446" i="9"/>
  <c r="T446" i="9"/>
  <c r="R446" i="9"/>
  <c r="I446" i="9"/>
  <c r="Y445" i="9"/>
  <c r="X445" i="9"/>
  <c r="W445" i="9"/>
  <c r="V445" i="9"/>
  <c r="T445" i="9"/>
  <c r="R445" i="9"/>
  <c r="I445" i="9"/>
  <c r="Y444" i="9"/>
  <c r="X444" i="9"/>
  <c r="W444" i="9"/>
  <c r="V444" i="9"/>
  <c r="T444" i="9"/>
  <c r="R444" i="9"/>
  <c r="I444" i="9"/>
  <c r="Y443" i="9"/>
  <c r="X443" i="9"/>
  <c r="W443" i="9"/>
  <c r="V443" i="9"/>
  <c r="T443" i="9"/>
  <c r="R443" i="9"/>
  <c r="I443" i="9"/>
  <c r="Y442" i="9"/>
  <c r="X442" i="9"/>
  <c r="W442" i="9"/>
  <c r="V442" i="9"/>
  <c r="T442" i="9"/>
  <c r="R442" i="9"/>
  <c r="I442" i="9"/>
  <c r="Y441" i="9"/>
  <c r="X441" i="9"/>
  <c r="W441" i="9"/>
  <c r="V441" i="9"/>
  <c r="T441" i="9"/>
  <c r="R441" i="9"/>
  <c r="I441" i="9"/>
  <c r="Y440" i="9"/>
  <c r="X440" i="9"/>
  <c r="W440" i="9"/>
  <c r="V440" i="9"/>
  <c r="T440" i="9"/>
  <c r="R440" i="9"/>
  <c r="I440" i="9"/>
  <c r="Y439" i="9"/>
  <c r="X439" i="9"/>
  <c r="W439" i="9"/>
  <c r="V439" i="9"/>
  <c r="T439" i="9"/>
  <c r="R439" i="9"/>
  <c r="I439" i="9"/>
  <c r="Y438" i="9"/>
  <c r="X438" i="9"/>
  <c r="W438" i="9"/>
  <c r="V438" i="9"/>
  <c r="T438" i="9"/>
  <c r="R438" i="9"/>
  <c r="I438" i="9"/>
  <c r="Y437" i="9"/>
  <c r="X437" i="9"/>
  <c r="W437" i="9"/>
  <c r="V437" i="9"/>
  <c r="T437" i="9"/>
  <c r="R437" i="9"/>
  <c r="I437" i="9"/>
  <c r="Y436" i="9"/>
  <c r="X436" i="9"/>
  <c r="W436" i="9"/>
  <c r="V436" i="9"/>
  <c r="T436" i="9"/>
  <c r="R436" i="9"/>
  <c r="I436" i="9"/>
  <c r="Y435" i="9"/>
  <c r="X435" i="9"/>
  <c r="W435" i="9"/>
  <c r="V435" i="9"/>
  <c r="T435" i="9"/>
  <c r="R435" i="9"/>
  <c r="I435" i="9"/>
  <c r="Y434" i="9"/>
  <c r="X434" i="9"/>
  <c r="W434" i="9"/>
  <c r="V434" i="9"/>
  <c r="T434" i="9"/>
  <c r="R434" i="9"/>
  <c r="I434" i="9"/>
  <c r="Y433" i="9"/>
  <c r="X433" i="9"/>
  <c r="W433" i="9"/>
  <c r="V433" i="9"/>
  <c r="T433" i="9"/>
  <c r="R433" i="9"/>
  <c r="I433" i="9"/>
  <c r="Y432" i="9"/>
  <c r="X432" i="9"/>
  <c r="W432" i="9"/>
  <c r="V432" i="9"/>
  <c r="T432" i="9"/>
  <c r="R432" i="9"/>
  <c r="I432" i="9"/>
  <c r="Y431" i="9"/>
  <c r="X431" i="9"/>
  <c r="W431" i="9"/>
  <c r="V431" i="9"/>
  <c r="T431" i="9"/>
  <c r="R431" i="9"/>
  <c r="I431" i="9"/>
  <c r="Y329" i="9"/>
  <c r="X329" i="9"/>
  <c r="W329" i="9"/>
  <c r="V329" i="9"/>
  <c r="T329" i="9"/>
  <c r="R329" i="9"/>
  <c r="I329" i="9"/>
  <c r="Y328" i="9"/>
  <c r="X328" i="9"/>
  <c r="W328" i="9"/>
  <c r="V328" i="9"/>
  <c r="T328" i="9"/>
  <c r="R328" i="9"/>
  <c r="I328" i="9"/>
  <c r="Y327" i="9"/>
  <c r="X327" i="9"/>
  <c r="W327" i="9"/>
  <c r="V327" i="9"/>
  <c r="T327" i="9"/>
  <c r="R327" i="9"/>
  <c r="I327" i="9"/>
  <c r="Y326" i="9"/>
  <c r="X326" i="9"/>
  <c r="W326" i="9"/>
  <c r="V326" i="9"/>
  <c r="T326" i="9"/>
  <c r="R326" i="9"/>
  <c r="I326" i="9"/>
  <c r="Y325" i="9"/>
  <c r="X325" i="9"/>
  <c r="W325" i="9"/>
  <c r="V325" i="9"/>
  <c r="T325" i="9"/>
  <c r="R325" i="9"/>
  <c r="I325" i="9"/>
  <c r="Y324" i="9"/>
  <c r="X324" i="9"/>
  <c r="W324" i="9"/>
  <c r="V324" i="9"/>
  <c r="T324" i="9"/>
  <c r="R324" i="9"/>
  <c r="I324" i="9"/>
  <c r="Y323" i="9"/>
  <c r="X323" i="9"/>
  <c r="W323" i="9"/>
  <c r="V323" i="9"/>
  <c r="T323" i="9"/>
  <c r="R323" i="9"/>
  <c r="I323" i="9"/>
  <c r="Y322" i="9"/>
  <c r="X322" i="9"/>
  <c r="W322" i="9"/>
  <c r="V322" i="9"/>
  <c r="T322" i="9"/>
  <c r="R322" i="9"/>
  <c r="I322" i="9"/>
  <c r="Y321" i="9"/>
  <c r="X321" i="9"/>
  <c r="W321" i="9"/>
  <c r="V321" i="9"/>
  <c r="T321" i="9"/>
  <c r="R321" i="9"/>
  <c r="I321" i="9"/>
  <c r="Y320" i="9"/>
  <c r="X320" i="9"/>
  <c r="W320" i="9"/>
  <c r="V320" i="9"/>
  <c r="T320" i="9"/>
  <c r="R320" i="9"/>
  <c r="I320" i="9"/>
  <c r="Y319" i="9"/>
  <c r="X319" i="9"/>
  <c r="W319" i="9"/>
  <c r="V319" i="9"/>
  <c r="T319" i="9"/>
  <c r="R319" i="9"/>
  <c r="I319" i="9"/>
  <c r="Y318" i="9"/>
  <c r="X318" i="9"/>
  <c r="W318" i="9"/>
  <c r="V318" i="9"/>
  <c r="T318" i="9"/>
  <c r="R318" i="9"/>
  <c r="I318" i="9"/>
  <c r="Y317" i="9"/>
  <c r="X317" i="9"/>
  <c r="W317" i="9"/>
  <c r="V317" i="9"/>
  <c r="T317" i="9"/>
  <c r="R317" i="9"/>
  <c r="I317" i="9"/>
  <c r="Y316" i="9"/>
  <c r="X316" i="9"/>
  <c r="W316" i="9"/>
  <c r="T316" i="9"/>
  <c r="R316" i="9"/>
  <c r="I316" i="9"/>
  <c r="Y315" i="9"/>
  <c r="X315" i="9"/>
  <c r="W315" i="9"/>
  <c r="V315" i="9"/>
  <c r="T315" i="9"/>
  <c r="R315" i="9"/>
  <c r="I315" i="9"/>
  <c r="Y314" i="9"/>
  <c r="X314" i="9"/>
  <c r="W314" i="9"/>
  <c r="V314" i="9"/>
  <c r="T314" i="9"/>
  <c r="R314" i="9"/>
  <c r="I314" i="9"/>
  <c r="Y313" i="9"/>
  <c r="X313" i="9"/>
  <c r="W313" i="9"/>
  <c r="V313" i="9"/>
  <c r="T313" i="9"/>
  <c r="R313" i="9"/>
  <c r="I313" i="9"/>
  <c r="Y312" i="9"/>
  <c r="X312" i="9"/>
  <c r="W312" i="9"/>
  <c r="V312" i="9"/>
  <c r="T312" i="9"/>
  <c r="R312" i="9"/>
  <c r="I312" i="9"/>
  <c r="Y311" i="9"/>
  <c r="X311" i="9"/>
  <c r="W311" i="9"/>
  <c r="V311" i="9"/>
  <c r="T311" i="9"/>
  <c r="R311" i="9"/>
  <c r="I311" i="9"/>
  <c r="Y310" i="9"/>
  <c r="X310" i="9"/>
  <c r="W310" i="9"/>
  <c r="V310" i="9"/>
  <c r="T310" i="9"/>
  <c r="R310" i="9"/>
  <c r="I310" i="9"/>
  <c r="Y309" i="9"/>
  <c r="X309" i="9"/>
  <c r="W309" i="9"/>
  <c r="V309" i="9"/>
  <c r="T309" i="9"/>
  <c r="R309" i="9"/>
  <c r="Y308" i="9"/>
  <c r="X308" i="9"/>
  <c r="W308" i="9"/>
  <c r="V308" i="9"/>
  <c r="T308" i="9"/>
  <c r="R308" i="9"/>
  <c r="I308" i="9"/>
  <c r="Y307" i="9"/>
  <c r="X307" i="9"/>
  <c r="W307" i="9"/>
  <c r="V307" i="9"/>
  <c r="T307" i="9"/>
  <c r="R307" i="9"/>
  <c r="I307" i="9"/>
  <c r="Y306" i="9"/>
  <c r="X306" i="9"/>
  <c r="W306" i="9"/>
  <c r="V306" i="9"/>
  <c r="T306" i="9"/>
  <c r="R306" i="9"/>
  <c r="I306" i="9"/>
  <c r="Y305" i="9"/>
  <c r="X305" i="9"/>
  <c r="W305" i="9"/>
  <c r="V305" i="9"/>
  <c r="T305" i="9"/>
  <c r="R305" i="9"/>
  <c r="I305" i="9"/>
  <c r="Y304" i="9"/>
  <c r="X304" i="9"/>
  <c r="W304" i="9"/>
  <c r="V304" i="9"/>
  <c r="T304" i="9"/>
  <c r="R304" i="9"/>
  <c r="I304" i="9"/>
  <c r="Y303" i="9"/>
  <c r="X303" i="9"/>
  <c r="W303" i="9"/>
  <c r="V303" i="9"/>
  <c r="T303" i="9"/>
  <c r="R303" i="9"/>
  <c r="I303" i="9"/>
  <c r="Y302" i="9"/>
  <c r="X302" i="9"/>
  <c r="W302" i="9"/>
  <c r="V302" i="9"/>
  <c r="T302" i="9"/>
  <c r="R302" i="9"/>
  <c r="I302" i="9"/>
  <c r="Y301" i="9"/>
  <c r="X301" i="9"/>
  <c r="W301" i="9"/>
  <c r="V301" i="9"/>
  <c r="T301" i="9"/>
  <c r="R301" i="9"/>
  <c r="I301" i="9"/>
  <c r="Y300" i="9"/>
  <c r="X300" i="9"/>
  <c r="W300" i="9"/>
  <c r="I300" i="9"/>
  <c r="Y299" i="9"/>
  <c r="X299" i="9"/>
  <c r="W299" i="9"/>
  <c r="V299" i="9"/>
  <c r="T299" i="9"/>
  <c r="R299" i="9"/>
  <c r="I299" i="9"/>
  <c r="Y298" i="9"/>
  <c r="X298" i="9"/>
  <c r="W298" i="9"/>
  <c r="V298" i="9"/>
  <c r="T298" i="9"/>
  <c r="R298" i="9"/>
  <c r="I298" i="9"/>
  <c r="Y297" i="9"/>
  <c r="X297" i="9"/>
  <c r="W297" i="9"/>
  <c r="V297" i="9"/>
  <c r="T297" i="9"/>
  <c r="R297" i="9"/>
  <c r="I297" i="9"/>
  <c r="Y296" i="9"/>
  <c r="X296" i="9"/>
  <c r="W296" i="9"/>
  <c r="V296" i="9"/>
  <c r="T296" i="9"/>
  <c r="R296" i="9"/>
  <c r="I296" i="9"/>
  <c r="Y295" i="9"/>
  <c r="X295" i="9"/>
  <c r="W295" i="9"/>
  <c r="V295" i="9"/>
  <c r="T295" i="9"/>
  <c r="R295" i="9"/>
  <c r="I295" i="9"/>
  <c r="Y294" i="9"/>
  <c r="X294" i="9"/>
  <c r="W294" i="9"/>
  <c r="V294" i="9"/>
  <c r="T294" i="9"/>
  <c r="R294" i="9"/>
  <c r="I294" i="9"/>
  <c r="Y293" i="9"/>
  <c r="X293" i="9"/>
  <c r="W293" i="9"/>
  <c r="V293" i="9"/>
  <c r="T293" i="9"/>
  <c r="R293" i="9"/>
  <c r="I293" i="9"/>
  <c r="Y292" i="9"/>
  <c r="X292" i="9"/>
  <c r="W292" i="9"/>
  <c r="V292" i="9"/>
  <c r="T292" i="9"/>
  <c r="R292" i="9"/>
  <c r="I292" i="9"/>
  <c r="Y291" i="9"/>
  <c r="X291" i="9"/>
  <c r="W291" i="9"/>
  <c r="V291" i="9"/>
  <c r="T291" i="9"/>
  <c r="R291" i="9"/>
  <c r="I291" i="9"/>
  <c r="Y290" i="9"/>
  <c r="X290" i="9"/>
  <c r="W290" i="9"/>
  <c r="V290" i="9"/>
  <c r="T290" i="9"/>
  <c r="R290" i="9"/>
  <c r="I290" i="9"/>
  <c r="Y289" i="9"/>
  <c r="X289" i="9"/>
  <c r="W289" i="9"/>
  <c r="V289" i="9"/>
  <c r="T289" i="9"/>
  <c r="R289" i="9"/>
  <c r="I289" i="9"/>
  <c r="Y124" i="9"/>
  <c r="X124" i="9"/>
  <c r="W124" i="9"/>
  <c r="V124" i="9"/>
  <c r="T124" i="9"/>
  <c r="R124" i="9"/>
  <c r="I124" i="9"/>
  <c r="Y123" i="9"/>
  <c r="X123" i="9"/>
  <c r="W123" i="9"/>
  <c r="V123" i="9"/>
  <c r="T123" i="9"/>
  <c r="R123" i="9"/>
  <c r="I123" i="9"/>
  <c r="Y122" i="9"/>
  <c r="X122" i="9"/>
  <c r="W122" i="9"/>
  <c r="V122" i="9"/>
  <c r="T122" i="9"/>
  <c r="R122" i="9"/>
  <c r="I122" i="9"/>
  <c r="Y121" i="9"/>
  <c r="X121" i="9"/>
  <c r="W121" i="9"/>
  <c r="V121" i="9"/>
  <c r="T121" i="9"/>
  <c r="R121" i="9"/>
  <c r="I121" i="9"/>
  <c r="Y120" i="9"/>
  <c r="X120" i="9"/>
  <c r="W120" i="9"/>
  <c r="V120" i="9"/>
  <c r="T120" i="9"/>
  <c r="R120" i="9"/>
  <c r="I120" i="9"/>
  <c r="Y119" i="9"/>
  <c r="X119" i="9"/>
  <c r="W119" i="9"/>
  <c r="V119" i="9"/>
  <c r="T119" i="9"/>
  <c r="R119" i="9"/>
  <c r="I119" i="9"/>
  <c r="Y118" i="9"/>
  <c r="X118" i="9"/>
  <c r="W118" i="9"/>
  <c r="V118" i="9"/>
  <c r="T118" i="9"/>
  <c r="R118" i="9"/>
  <c r="I118" i="9"/>
  <c r="Y117" i="9"/>
  <c r="X117" i="9"/>
  <c r="W117" i="9"/>
  <c r="V117" i="9"/>
  <c r="T117" i="9"/>
  <c r="R117" i="9"/>
  <c r="I117" i="9"/>
  <c r="Y116" i="9"/>
  <c r="X116" i="9"/>
  <c r="W116" i="9"/>
  <c r="V116" i="9"/>
  <c r="T116" i="9"/>
  <c r="R116" i="9"/>
  <c r="I116" i="9"/>
  <c r="Y115" i="9"/>
  <c r="X115" i="9"/>
  <c r="W115" i="9"/>
  <c r="V115" i="9"/>
  <c r="T115" i="9"/>
  <c r="R115" i="9"/>
  <c r="I115" i="9"/>
  <c r="Y114" i="9"/>
  <c r="X114" i="9"/>
  <c r="W114" i="9"/>
  <c r="V114" i="9"/>
  <c r="T114" i="9"/>
  <c r="R114" i="9"/>
  <c r="I114" i="9"/>
  <c r="Y113" i="9"/>
  <c r="X113" i="9"/>
  <c r="W113" i="9"/>
  <c r="V113" i="9"/>
  <c r="T113" i="9"/>
  <c r="R113" i="9"/>
  <c r="I113" i="9"/>
  <c r="Y112" i="9"/>
  <c r="X112" i="9"/>
  <c r="W112" i="9"/>
  <c r="V112" i="9"/>
  <c r="T112" i="9"/>
  <c r="R112" i="9"/>
  <c r="I112" i="9"/>
  <c r="Y111" i="9"/>
  <c r="X111" i="9"/>
  <c r="W111" i="9"/>
  <c r="V111" i="9"/>
  <c r="T111" i="9"/>
  <c r="R111" i="9"/>
  <c r="I111" i="9"/>
  <c r="Y110" i="9"/>
  <c r="X110" i="9"/>
  <c r="W110" i="9"/>
  <c r="V110" i="9"/>
  <c r="T110" i="9"/>
  <c r="R110" i="9"/>
  <c r="Y109" i="9"/>
  <c r="X109" i="9"/>
  <c r="W109" i="9"/>
  <c r="V109" i="9"/>
  <c r="T109" i="9"/>
  <c r="R109" i="9"/>
  <c r="Y108" i="9"/>
  <c r="X108" i="9"/>
  <c r="W108" i="9"/>
  <c r="V108" i="9"/>
  <c r="T108" i="9"/>
  <c r="R108" i="9"/>
  <c r="I108" i="9"/>
  <c r="Y107" i="9"/>
  <c r="X107" i="9"/>
  <c r="W107" i="9"/>
  <c r="V107" i="9"/>
  <c r="T107" i="9"/>
  <c r="R107" i="9"/>
  <c r="I107" i="9"/>
  <c r="Y106" i="9"/>
  <c r="X106" i="9"/>
  <c r="W106" i="9"/>
  <c r="V106" i="9"/>
  <c r="T106" i="9"/>
  <c r="R106" i="9"/>
  <c r="I106" i="9"/>
  <c r="Y105" i="9"/>
  <c r="X105" i="9"/>
  <c r="W105" i="9"/>
  <c r="V105" i="9"/>
  <c r="T105" i="9"/>
  <c r="R105" i="9"/>
  <c r="I105" i="9"/>
  <c r="Y104" i="9"/>
  <c r="X104" i="9"/>
  <c r="W104" i="9"/>
  <c r="V104" i="9"/>
  <c r="T104" i="9"/>
  <c r="R104" i="9"/>
  <c r="I104" i="9"/>
  <c r="Y103" i="9"/>
  <c r="X103" i="9"/>
  <c r="W103" i="9"/>
  <c r="V103" i="9"/>
  <c r="T103" i="9"/>
  <c r="R103" i="9"/>
  <c r="I103" i="9"/>
  <c r="Y102" i="9"/>
  <c r="X102" i="9"/>
  <c r="W102" i="9"/>
  <c r="V102" i="9"/>
  <c r="T102" i="9"/>
  <c r="R102" i="9"/>
  <c r="I102" i="9"/>
  <c r="Y101" i="9"/>
  <c r="X101" i="9"/>
  <c r="W101" i="9"/>
  <c r="V101" i="9"/>
  <c r="T101" i="9"/>
  <c r="R101" i="9"/>
  <c r="I101" i="9"/>
  <c r="Y100" i="9"/>
  <c r="X100" i="9"/>
  <c r="W100" i="9"/>
  <c r="V100" i="9"/>
  <c r="T100" i="9"/>
  <c r="R100" i="9"/>
  <c r="I100" i="9"/>
  <c r="Y99" i="9"/>
  <c r="X99" i="9"/>
  <c r="W99" i="9"/>
  <c r="V99" i="9"/>
  <c r="T99" i="9"/>
  <c r="R99" i="9"/>
  <c r="I99" i="9"/>
  <c r="Y98" i="9"/>
  <c r="X98" i="9"/>
  <c r="W98" i="9"/>
  <c r="V98" i="9"/>
  <c r="T98" i="9"/>
  <c r="R98" i="9"/>
  <c r="I98" i="9"/>
  <c r="Y97" i="9"/>
  <c r="X97" i="9"/>
  <c r="W97" i="9"/>
  <c r="V97" i="9"/>
  <c r="T97" i="9"/>
  <c r="R97" i="9"/>
  <c r="I97" i="9"/>
  <c r="Y96" i="9"/>
  <c r="X96" i="9"/>
  <c r="W96" i="9"/>
  <c r="V96" i="9"/>
  <c r="T96" i="9"/>
  <c r="R96" i="9"/>
  <c r="I96" i="9"/>
  <c r="Y95" i="9"/>
  <c r="X95" i="9"/>
  <c r="W95" i="9"/>
  <c r="V95" i="9"/>
  <c r="T95" i="9"/>
  <c r="R95" i="9"/>
  <c r="I95" i="9"/>
  <c r="Y94" i="9"/>
  <c r="X94" i="9"/>
  <c r="W94" i="9"/>
  <c r="V94" i="9"/>
  <c r="T94" i="9"/>
  <c r="R94" i="9"/>
  <c r="I94" i="9"/>
  <c r="Y93" i="9"/>
  <c r="X93" i="9"/>
  <c r="W93" i="9"/>
  <c r="V93" i="9"/>
  <c r="T93" i="9"/>
  <c r="R93" i="9"/>
  <c r="I93" i="9"/>
  <c r="Y92" i="9"/>
  <c r="X92" i="9"/>
  <c r="W92" i="9"/>
  <c r="V92" i="9"/>
  <c r="T92" i="9"/>
  <c r="R92" i="9"/>
  <c r="I92" i="9"/>
  <c r="Y91" i="9"/>
  <c r="X91" i="9"/>
  <c r="W91" i="9"/>
  <c r="V91" i="9"/>
  <c r="T91" i="9"/>
  <c r="R91" i="9"/>
  <c r="I91" i="9"/>
  <c r="Y90" i="9"/>
  <c r="X90" i="9"/>
  <c r="W90" i="9"/>
  <c r="V90" i="9"/>
  <c r="T90" i="9"/>
  <c r="R90" i="9"/>
  <c r="I90" i="9"/>
  <c r="Y89" i="9"/>
  <c r="X89" i="9"/>
  <c r="W89" i="9"/>
  <c r="V89" i="9"/>
  <c r="T89" i="9"/>
  <c r="R89" i="9"/>
  <c r="I89" i="9"/>
  <c r="Y136" i="9"/>
  <c r="X136" i="9"/>
  <c r="W136" i="9"/>
  <c r="V136" i="9"/>
  <c r="T136" i="9"/>
  <c r="R136" i="9"/>
  <c r="I136" i="9"/>
  <c r="Y135" i="9"/>
  <c r="X135" i="9"/>
  <c r="W135" i="9"/>
  <c r="V135" i="9"/>
  <c r="T135" i="9"/>
  <c r="R135" i="9"/>
  <c r="I135" i="9"/>
  <c r="Y134" i="9"/>
  <c r="X134" i="9"/>
  <c r="W134" i="9"/>
  <c r="V134" i="9"/>
  <c r="T134" i="9"/>
  <c r="R134" i="9"/>
  <c r="I134" i="9"/>
  <c r="Y133" i="9"/>
  <c r="X133" i="9"/>
  <c r="W133" i="9"/>
  <c r="V133" i="9"/>
  <c r="T133" i="9"/>
  <c r="R133" i="9"/>
  <c r="I133" i="9"/>
  <c r="Y132" i="9"/>
  <c r="X132" i="9"/>
  <c r="W132" i="9"/>
  <c r="V132" i="9"/>
  <c r="T132" i="9"/>
  <c r="R132" i="9"/>
  <c r="I132" i="9"/>
  <c r="Y131" i="9"/>
  <c r="X131" i="9"/>
  <c r="W131" i="9"/>
  <c r="V131" i="9"/>
  <c r="T131" i="9"/>
  <c r="R131" i="9"/>
  <c r="I131" i="9"/>
  <c r="Y130" i="9"/>
  <c r="X130" i="9"/>
  <c r="W130" i="9"/>
  <c r="V130" i="9"/>
  <c r="T130" i="9"/>
  <c r="R130" i="9"/>
  <c r="Y129" i="9"/>
  <c r="X129" i="9"/>
  <c r="W129" i="9"/>
  <c r="V129" i="9"/>
  <c r="T129" i="9"/>
  <c r="R129" i="9"/>
  <c r="I129" i="9"/>
  <c r="Y128" i="9"/>
  <c r="X128" i="9"/>
  <c r="W128" i="9"/>
  <c r="V128" i="9"/>
  <c r="T128" i="9"/>
  <c r="R128" i="9"/>
  <c r="I128" i="9"/>
  <c r="Y127" i="9"/>
  <c r="X127" i="9"/>
  <c r="W127" i="9"/>
  <c r="V127" i="9"/>
  <c r="T127" i="9"/>
  <c r="R127" i="9"/>
  <c r="I127" i="9"/>
  <c r="Y126" i="9"/>
  <c r="X126" i="9"/>
  <c r="W126" i="9"/>
  <c r="V126" i="9"/>
  <c r="T126" i="9"/>
  <c r="R126" i="9"/>
  <c r="I126" i="9"/>
  <c r="Y125" i="9"/>
  <c r="X125" i="9"/>
  <c r="W125" i="9"/>
  <c r="V125" i="9"/>
  <c r="T125" i="9"/>
  <c r="R125" i="9"/>
  <c r="I125" i="9"/>
  <c r="Y288" i="9"/>
  <c r="X288" i="9"/>
  <c r="W288" i="9"/>
  <c r="V288" i="9"/>
  <c r="T288" i="9"/>
  <c r="R288" i="9"/>
  <c r="I288" i="9"/>
  <c r="Y287" i="9"/>
  <c r="X287" i="9"/>
  <c r="W287" i="9"/>
  <c r="V287" i="9"/>
  <c r="T287" i="9"/>
  <c r="R287" i="9"/>
  <c r="I287" i="9"/>
  <c r="Y286" i="9"/>
  <c r="X286" i="9"/>
  <c r="W286" i="9"/>
  <c r="V286" i="9"/>
  <c r="T286" i="9"/>
  <c r="R286" i="9"/>
  <c r="I286" i="9"/>
  <c r="Y285" i="9"/>
  <c r="X285" i="9"/>
  <c r="W285" i="9"/>
  <c r="V285" i="9"/>
  <c r="T285" i="9"/>
  <c r="R285" i="9"/>
  <c r="I285" i="9"/>
  <c r="Y284" i="9"/>
  <c r="X284" i="9"/>
  <c r="W284" i="9"/>
  <c r="V284" i="9"/>
  <c r="T284" i="9"/>
  <c r="R284" i="9"/>
  <c r="I284" i="9"/>
  <c r="Y283" i="9"/>
  <c r="X283" i="9"/>
  <c r="W283" i="9"/>
  <c r="V283" i="9"/>
  <c r="T283" i="9"/>
  <c r="R283" i="9"/>
  <c r="Y282" i="9"/>
  <c r="X282" i="9"/>
  <c r="W282" i="9"/>
  <c r="V282" i="9"/>
  <c r="T282" i="9"/>
  <c r="R282" i="9"/>
  <c r="I282" i="9"/>
  <c r="Y281" i="9"/>
  <c r="X281" i="9"/>
  <c r="W281" i="9"/>
  <c r="V281" i="9"/>
  <c r="T281" i="9"/>
  <c r="R281" i="9"/>
  <c r="I281" i="9"/>
  <c r="Y280" i="9"/>
  <c r="X280" i="9"/>
  <c r="W280" i="9"/>
  <c r="V280" i="9"/>
  <c r="T280" i="9"/>
  <c r="R280" i="9"/>
  <c r="I280" i="9"/>
  <c r="Y279" i="9"/>
  <c r="X279" i="9"/>
  <c r="W279" i="9"/>
  <c r="V279" i="9"/>
  <c r="T279" i="9"/>
  <c r="R279" i="9"/>
  <c r="I279" i="9"/>
  <c r="Y278" i="9"/>
  <c r="X278" i="9"/>
  <c r="W278" i="9"/>
  <c r="V278" i="9"/>
  <c r="T278" i="9"/>
  <c r="R278" i="9"/>
  <c r="I278" i="9"/>
  <c r="Y277" i="9"/>
  <c r="X277" i="9"/>
  <c r="W277" i="9"/>
  <c r="V277" i="9"/>
  <c r="T277" i="9"/>
  <c r="R277" i="9"/>
  <c r="I277" i="9"/>
  <c r="Y276" i="9"/>
  <c r="X276" i="9"/>
  <c r="W276" i="9"/>
  <c r="V276" i="9"/>
  <c r="T276" i="9"/>
  <c r="R276" i="9"/>
  <c r="I276" i="9"/>
  <c r="Y163" i="9"/>
  <c r="X163" i="9"/>
  <c r="W163" i="9"/>
  <c r="V163" i="9"/>
  <c r="T163" i="9"/>
  <c r="R163" i="9"/>
  <c r="I163" i="9"/>
  <c r="Y162" i="9"/>
  <c r="X162" i="9"/>
  <c r="W162" i="9"/>
  <c r="V162" i="9"/>
  <c r="T162" i="9"/>
  <c r="R162" i="9"/>
  <c r="I162" i="9"/>
  <c r="Y161" i="9"/>
  <c r="X161" i="9"/>
  <c r="W161" i="9"/>
  <c r="V161" i="9"/>
  <c r="T161" i="9"/>
  <c r="R161" i="9"/>
  <c r="I161" i="9"/>
  <c r="Y160" i="9"/>
  <c r="X160" i="9"/>
  <c r="W160" i="9"/>
  <c r="V160" i="9"/>
  <c r="T160" i="9"/>
  <c r="R160" i="9"/>
  <c r="I160" i="9"/>
  <c r="Y159" i="9"/>
  <c r="X159" i="9"/>
  <c r="W159" i="9"/>
  <c r="V159" i="9"/>
  <c r="T159" i="9"/>
  <c r="R159" i="9"/>
  <c r="I159" i="9"/>
  <c r="Y158" i="9"/>
  <c r="X158" i="9"/>
  <c r="W158" i="9"/>
  <c r="V158" i="9"/>
  <c r="T158" i="9"/>
  <c r="R158" i="9"/>
  <c r="I158" i="9"/>
  <c r="Y157" i="9"/>
  <c r="X157" i="9"/>
  <c r="W157" i="9"/>
  <c r="V157" i="9"/>
  <c r="T157" i="9"/>
  <c r="R157" i="9"/>
  <c r="I157" i="9"/>
  <c r="Y156" i="9"/>
  <c r="X156" i="9"/>
  <c r="W156" i="9"/>
  <c r="V156" i="9"/>
  <c r="T156" i="9"/>
  <c r="R156" i="9"/>
  <c r="Y155" i="9"/>
  <c r="X155" i="9"/>
  <c r="W155" i="9"/>
  <c r="V155" i="9"/>
  <c r="T155" i="9"/>
  <c r="R155" i="9"/>
  <c r="Y154" i="9"/>
  <c r="X154" i="9"/>
  <c r="W154" i="9"/>
  <c r="V154" i="9"/>
  <c r="T154" i="9"/>
  <c r="R154" i="9"/>
  <c r="I154" i="9"/>
  <c r="Y153" i="9"/>
  <c r="X153" i="9"/>
  <c r="W153" i="9"/>
  <c r="V153" i="9"/>
  <c r="T153" i="9"/>
  <c r="R153" i="9"/>
  <c r="I153" i="9"/>
  <c r="Y152" i="9"/>
  <c r="X152" i="9"/>
  <c r="W152" i="9"/>
  <c r="V152" i="9"/>
  <c r="T152" i="9"/>
  <c r="R152" i="9"/>
  <c r="I152" i="9"/>
  <c r="Y151" i="9"/>
  <c r="X151" i="9"/>
  <c r="W151" i="9"/>
  <c r="V151" i="9"/>
  <c r="T151" i="9"/>
  <c r="R151" i="9"/>
  <c r="I151" i="9"/>
  <c r="Y150" i="9"/>
  <c r="X150" i="9"/>
  <c r="W150" i="9"/>
  <c r="V150" i="9"/>
  <c r="T150" i="9"/>
  <c r="R150" i="9"/>
  <c r="I150" i="9"/>
  <c r="Y149" i="9"/>
  <c r="X149" i="9"/>
  <c r="W149" i="9"/>
  <c r="V149" i="9"/>
  <c r="T149" i="9"/>
  <c r="R149" i="9"/>
  <c r="I149" i="9"/>
  <c r="Y607" i="9"/>
  <c r="X607" i="9"/>
  <c r="W607" i="9"/>
  <c r="V607" i="9"/>
  <c r="T607" i="9"/>
  <c r="R607" i="9"/>
  <c r="I607" i="9"/>
  <c r="Y606" i="9"/>
  <c r="X606" i="9"/>
  <c r="W606" i="9"/>
  <c r="V606" i="9"/>
  <c r="T606" i="9"/>
  <c r="R606" i="9"/>
  <c r="I606" i="9"/>
  <c r="Y605" i="9"/>
  <c r="X605" i="9"/>
  <c r="W605" i="9"/>
  <c r="V605" i="9"/>
  <c r="T605" i="9"/>
  <c r="R605" i="9"/>
  <c r="Y604" i="9"/>
  <c r="X604" i="9"/>
  <c r="W604" i="9"/>
  <c r="V604" i="9"/>
  <c r="T604" i="9"/>
  <c r="R604" i="9"/>
  <c r="I604" i="9"/>
  <c r="Y603" i="9"/>
  <c r="X603" i="9"/>
  <c r="W603" i="9"/>
  <c r="V603" i="9"/>
  <c r="T603" i="9"/>
  <c r="R603" i="9"/>
  <c r="I603" i="9"/>
  <c r="Y602" i="9"/>
  <c r="X602" i="9"/>
  <c r="W602" i="9"/>
  <c r="V602" i="9"/>
  <c r="T602" i="9"/>
  <c r="R602" i="9"/>
  <c r="I602" i="9"/>
  <c r="Y601" i="9"/>
  <c r="X601" i="9"/>
  <c r="W601" i="9"/>
  <c r="V601" i="9"/>
  <c r="T601" i="9"/>
  <c r="R601" i="9"/>
  <c r="I601" i="9"/>
  <c r="Y600" i="9"/>
  <c r="X600" i="9"/>
  <c r="W600" i="9"/>
  <c r="V600" i="9"/>
  <c r="T600" i="9"/>
  <c r="R600" i="9"/>
  <c r="I600" i="9"/>
  <c r="Y599" i="9"/>
  <c r="X599" i="9"/>
  <c r="W599" i="9"/>
  <c r="V599" i="9"/>
  <c r="T599" i="9"/>
  <c r="R599" i="9"/>
  <c r="Y598" i="9"/>
  <c r="X598" i="9"/>
  <c r="W598" i="9"/>
  <c r="V598" i="9"/>
  <c r="T598" i="9"/>
  <c r="R598" i="9"/>
  <c r="Y597" i="9"/>
  <c r="X597" i="9"/>
  <c r="W597" i="9"/>
  <c r="V597" i="9"/>
  <c r="T597" i="9"/>
  <c r="R597" i="9"/>
  <c r="I597" i="9"/>
  <c r="Y596" i="9"/>
  <c r="X596" i="9"/>
  <c r="W596" i="9"/>
  <c r="V596" i="9"/>
  <c r="T596" i="9"/>
  <c r="R596" i="9"/>
  <c r="I596" i="9"/>
  <c r="Y595" i="9"/>
  <c r="X595" i="9"/>
  <c r="W595" i="9"/>
  <c r="V595" i="9"/>
  <c r="T595" i="9"/>
  <c r="R595" i="9"/>
  <c r="I595" i="9"/>
  <c r="Y16" i="9"/>
  <c r="X16" i="9"/>
  <c r="W16" i="9"/>
  <c r="V16" i="9"/>
  <c r="T16" i="9"/>
  <c r="R16" i="9"/>
  <c r="I16" i="9"/>
  <c r="Y15" i="9"/>
  <c r="X15" i="9"/>
  <c r="W15" i="9"/>
  <c r="V15" i="9"/>
  <c r="T15" i="9"/>
  <c r="R15" i="9"/>
  <c r="I15" i="9"/>
  <c r="Y14" i="9"/>
  <c r="X14" i="9"/>
  <c r="W14" i="9"/>
  <c r="V14" i="9"/>
  <c r="T14" i="9"/>
  <c r="R14" i="9"/>
  <c r="I14" i="9"/>
  <c r="Y13" i="9"/>
  <c r="X13" i="9"/>
  <c r="W13" i="9"/>
  <c r="V13" i="9"/>
  <c r="T13" i="9"/>
  <c r="R13" i="9"/>
  <c r="Y12" i="9"/>
  <c r="X12" i="9"/>
  <c r="W12" i="9"/>
  <c r="V12" i="9"/>
  <c r="T12" i="9"/>
  <c r="R12" i="9"/>
  <c r="I12" i="9"/>
  <c r="Y11" i="9"/>
  <c r="X11" i="9"/>
  <c r="W11" i="9"/>
  <c r="V11" i="9"/>
  <c r="T11" i="9"/>
  <c r="R11" i="9"/>
  <c r="Y10" i="9"/>
  <c r="X10" i="9"/>
  <c r="W10" i="9"/>
  <c r="V10" i="9"/>
  <c r="T10" i="9"/>
  <c r="R10" i="9"/>
  <c r="I10" i="9"/>
  <c r="Y9" i="9"/>
  <c r="X9" i="9"/>
  <c r="W9" i="9"/>
  <c r="V9" i="9"/>
  <c r="T9" i="9"/>
  <c r="R9" i="9"/>
  <c r="I9" i="9"/>
  <c r="Y8" i="9"/>
  <c r="X8" i="9"/>
  <c r="W8" i="9"/>
  <c r="V8" i="9"/>
  <c r="T8" i="9"/>
  <c r="R8" i="9"/>
  <c r="I8" i="9"/>
  <c r="Y7" i="9"/>
  <c r="X7" i="9"/>
  <c r="W7" i="9"/>
  <c r="V7" i="9"/>
  <c r="T7" i="9"/>
  <c r="R7" i="9"/>
  <c r="I7" i="9"/>
  <c r="Y6" i="9"/>
  <c r="X6" i="9"/>
  <c r="W6" i="9"/>
  <c r="V6" i="9"/>
  <c r="T6" i="9"/>
  <c r="R6" i="9"/>
  <c r="I6" i="9"/>
  <c r="Y5" i="9"/>
  <c r="X5" i="9"/>
  <c r="W5" i="9"/>
  <c r="V5" i="9"/>
  <c r="T5" i="9"/>
  <c r="R5" i="9"/>
  <c r="I5" i="9"/>
  <c r="Y4" i="9"/>
  <c r="X4" i="9"/>
  <c r="W4" i="9"/>
  <c r="V4" i="9"/>
  <c r="T4" i="9"/>
  <c r="R4" i="9"/>
  <c r="I4" i="9"/>
  <c r="Y3" i="9"/>
  <c r="X3" i="9"/>
  <c r="W3" i="9"/>
  <c r="V3" i="9"/>
  <c r="T3" i="9"/>
  <c r="R3" i="9"/>
  <c r="I3" i="9"/>
  <c r="Y50" i="9"/>
  <c r="X50" i="9"/>
  <c r="W50" i="9"/>
  <c r="V50" i="9"/>
  <c r="T50" i="9"/>
  <c r="R50" i="9"/>
  <c r="I50" i="9"/>
  <c r="Y49" i="9"/>
  <c r="X49" i="9"/>
  <c r="W49" i="9"/>
  <c r="V49" i="9"/>
  <c r="T49" i="9"/>
  <c r="R49" i="9"/>
  <c r="I49" i="9"/>
  <c r="Y48" i="9"/>
  <c r="X48" i="9"/>
  <c r="W48" i="9"/>
  <c r="V48" i="9"/>
  <c r="T48" i="9"/>
  <c r="R48" i="9"/>
  <c r="I48" i="9"/>
  <c r="Y47" i="9"/>
  <c r="X47" i="9"/>
  <c r="W47" i="9"/>
  <c r="V47" i="9"/>
  <c r="T47" i="9"/>
  <c r="R47" i="9"/>
  <c r="I47" i="9"/>
  <c r="Y46" i="9"/>
  <c r="X46" i="9"/>
  <c r="W46" i="9"/>
  <c r="V46" i="9"/>
  <c r="T46" i="9"/>
  <c r="R46" i="9"/>
  <c r="I46" i="9"/>
  <c r="Y45" i="9"/>
  <c r="X45" i="9"/>
  <c r="W45" i="9"/>
  <c r="V45" i="9"/>
  <c r="T45" i="9"/>
  <c r="R45" i="9"/>
  <c r="I45" i="9"/>
  <c r="Y44" i="9"/>
  <c r="X44" i="9"/>
  <c r="W44" i="9"/>
  <c r="V44" i="9"/>
  <c r="T44" i="9"/>
  <c r="R44" i="9"/>
  <c r="I44" i="9"/>
  <c r="Y43" i="9"/>
  <c r="X43" i="9"/>
  <c r="W43" i="9"/>
  <c r="V43" i="9"/>
  <c r="T43" i="9"/>
  <c r="R43" i="9"/>
  <c r="I43" i="9"/>
  <c r="Y42" i="9"/>
  <c r="X42" i="9"/>
  <c r="W42" i="9"/>
  <c r="T42" i="9"/>
  <c r="R42" i="9"/>
  <c r="I42" i="9"/>
  <c r="Y41" i="9"/>
  <c r="X41" i="9"/>
  <c r="W41" i="9"/>
  <c r="V41" i="9"/>
  <c r="T41" i="9"/>
  <c r="R41" i="9"/>
  <c r="Y40" i="9"/>
  <c r="X40" i="9"/>
  <c r="W40" i="9"/>
  <c r="V40" i="9"/>
  <c r="T40" i="9"/>
  <c r="R40" i="9"/>
  <c r="I40" i="9"/>
  <c r="Y39" i="9"/>
  <c r="X39" i="9"/>
  <c r="W39" i="9"/>
  <c r="V39" i="9"/>
  <c r="T39" i="9"/>
  <c r="R39" i="9"/>
  <c r="I39" i="9"/>
  <c r="Y38" i="9"/>
  <c r="X38" i="9"/>
  <c r="W38" i="9"/>
  <c r="V38" i="9"/>
  <c r="T38" i="9"/>
  <c r="R38" i="9"/>
  <c r="I38" i="9"/>
  <c r="Y37" i="9"/>
  <c r="X37" i="9"/>
  <c r="W37" i="9"/>
  <c r="V37" i="9"/>
  <c r="T37" i="9"/>
  <c r="R37" i="9"/>
  <c r="I37" i="9"/>
  <c r="Y36" i="9"/>
  <c r="X36" i="9"/>
  <c r="W36" i="9"/>
  <c r="V36" i="9"/>
  <c r="T36" i="9"/>
  <c r="R36" i="9"/>
  <c r="I36" i="9"/>
  <c r="Y35" i="9"/>
  <c r="X35" i="9"/>
  <c r="W35" i="9"/>
  <c r="V35" i="9"/>
  <c r="T35" i="9"/>
  <c r="R35" i="9"/>
  <c r="I35" i="9"/>
  <c r="Y34" i="9"/>
  <c r="X34" i="9"/>
  <c r="W34" i="9"/>
  <c r="V34" i="9"/>
  <c r="T34" i="9"/>
  <c r="R34" i="9"/>
  <c r="I34" i="9"/>
  <c r="Y33" i="9"/>
  <c r="X33" i="9"/>
  <c r="W33" i="9"/>
  <c r="V33" i="9"/>
  <c r="T33" i="9"/>
  <c r="R33" i="9"/>
  <c r="I33" i="9"/>
  <c r="Y32" i="9"/>
  <c r="X32" i="9"/>
  <c r="W32" i="9"/>
  <c r="V32" i="9"/>
  <c r="T32" i="9"/>
  <c r="R32" i="9"/>
  <c r="I32" i="9"/>
  <c r="Y31" i="9"/>
  <c r="X31" i="9"/>
  <c r="W31" i="9"/>
  <c r="V31" i="9"/>
  <c r="T31" i="9"/>
  <c r="R31" i="9"/>
  <c r="I31" i="9"/>
  <c r="Y670" i="9"/>
  <c r="X670" i="9"/>
  <c r="W670" i="9"/>
  <c r="V670" i="9"/>
  <c r="T670" i="9"/>
  <c r="R670" i="9"/>
  <c r="I670" i="9"/>
  <c r="Y669" i="9"/>
  <c r="X669" i="9"/>
  <c r="W669" i="9"/>
  <c r="V669" i="9"/>
  <c r="T669" i="9"/>
  <c r="R669" i="9"/>
  <c r="I669" i="9"/>
  <c r="Y668" i="9"/>
  <c r="X668" i="9"/>
  <c r="W668" i="9"/>
  <c r="V668" i="9"/>
  <c r="T668" i="9"/>
  <c r="R668" i="9"/>
  <c r="I668" i="9"/>
  <c r="Y667" i="9"/>
  <c r="X667" i="9"/>
  <c r="W667" i="9"/>
  <c r="V667" i="9"/>
  <c r="T667" i="9"/>
  <c r="R667" i="9"/>
  <c r="I667" i="9"/>
  <c r="Y666" i="9"/>
  <c r="X666" i="9"/>
  <c r="W666" i="9"/>
  <c r="V666" i="9"/>
  <c r="T666" i="9"/>
  <c r="R666" i="9"/>
  <c r="I666" i="9"/>
  <c r="Y665" i="9"/>
  <c r="X665" i="9"/>
  <c r="W665" i="9"/>
  <c r="V665" i="9"/>
  <c r="T665" i="9"/>
  <c r="R665" i="9"/>
  <c r="I665" i="9"/>
  <c r="Y664" i="9"/>
  <c r="X664" i="9"/>
  <c r="W664" i="9"/>
  <c r="V664" i="9"/>
  <c r="T664" i="9"/>
  <c r="R664" i="9"/>
  <c r="I664" i="9"/>
  <c r="Y663" i="9"/>
  <c r="X663" i="9"/>
  <c r="W663" i="9"/>
  <c r="V663" i="9"/>
  <c r="T663" i="9"/>
  <c r="R663" i="9"/>
  <c r="I663" i="9"/>
  <c r="Y662" i="9"/>
  <c r="X662" i="9"/>
  <c r="W662" i="9"/>
  <c r="V662" i="9"/>
  <c r="T662" i="9"/>
  <c r="R662" i="9"/>
  <c r="Y661" i="9"/>
  <c r="X661" i="9"/>
  <c r="W661" i="9"/>
  <c r="V661" i="9"/>
  <c r="T661" i="9"/>
  <c r="R661" i="9"/>
  <c r="I661" i="9"/>
  <c r="Y660" i="9"/>
  <c r="X660" i="9"/>
  <c r="W660" i="9"/>
  <c r="V660" i="9"/>
  <c r="T660" i="9"/>
  <c r="R660" i="9"/>
  <c r="I660" i="9"/>
  <c r="Y659" i="9"/>
  <c r="X659" i="9"/>
  <c r="W659" i="9"/>
  <c r="V659" i="9"/>
  <c r="T659" i="9"/>
  <c r="R659" i="9"/>
  <c r="I659" i="9"/>
  <c r="Y658" i="9"/>
  <c r="X658" i="9"/>
  <c r="W658" i="9"/>
  <c r="V658" i="9"/>
  <c r="T658" i="9"/>
  <c r="R658" i="9"/>
  <c r="I658" i="9"/>
  <c r="Y657" i="9"/>
  <c r="X657" i="9"/>
  <c r="W657" i="9"/>
  <c r="V657" i="9"/>
  <c r="T657" i="9"/>
  <c r="R657" i="9"/>
  <c r="I657" i="9"/>
  <c r="Y656" i="9"/>
  <c r="X656" i="9"/>
  <c r="W656" i="9"/>
  <c r="V656" i="9"/>
  <c r="T656" i="9"/>
  <c r="R656" i="9"/>
  <c r="Y655" i="9"/>
  <c r="X655" i="9"/>
  <c r="W655" i="9"/>
  <c r="V655" i="9"/>
  <c r="T655" i="9"/>
  <c r="R655" i="9"/>
  <c r="I655" i="9"/>
  <c r="Y654" i="9"/>
  <c r="X654" i="9"/>
  <c r="W654" i="9"/>
  <c r="V654" i="9"/>
  <c r="T654" i="9"/>
  <c r="R654" i="9"/>
  <c r="I654" i="9"/>
  <c r="Y653" i="9"/>
  <c r="X653" i="9"/>
  <c r="W653" i="9"/>
  <c r="V653" i="9"/>
  <c r="T653" i="9"/>
  <c r="R653" i="9"/>
  <c r="I653" i="9"/>
  <c r="Y652" i="9"/>
  <c r="X652" i="9"/>
  <c r="W652" i="9"/>
  <c r="T652" i="9"/>
  <c r="I652" i="9"/>
  <c r="Y651" i="9"/>
  <c r="X651" i="9"/>
  <c r="W651" i="9"/>
  <c r="V651" i="9"/>
  <c r="T651" i="9"/>
  <c r="R651" i="9"/>
  <c r="I651" i="9"/>
  <c r="Y650" i="9"/>
  <c r="X650" i="9"/>
  <c r="W650" i="9"/>
  <c r="V650" i="9"/>
  <c r="T650" i="9"/>
  <c r="R650" i="9"/>
  <c r="Y649" i="9"/>
  <c r="X649" i="9"/>
  <c r="W649" i="9"/>
  <c r="V649" i="9"/>
  <c r="T649" i="9"/>
  <c r="R649" i="9"/>
  <c r="I649" i="9"/>
  <c r="Y648" i="9"/>
  <c r="X648" i="9"/>
  <c r="W648" i="9"/>
  <c r="V648" i="9"/>
  <c r="T648" i="9"/>
  <c r="R648" i="9"/>
  <c r="I648" i="9"/>
  <c r="Y647" i="9"/>
  <c r="X647" i="9"/>
  <c r="W647" i="9"/>
  <c r="V647" i="9"/>
  <c r="T647" i="9"/>
  <c r="R647" i="9"/>
  <c r="I647" i="9"/>
  <c r="Y646" i="9"/>
  <c r="X646" i="9"/>
  <c r="W646" i="9"/>
  <c r="V646" i="9"/>
  <c r="T646" i="9"/>
  <c r="R646" i="9"/>
  <c r="I646" i="9"/>
  <c r="Y645" i="9"/>
  <c r="X645" i="9"/>
  <c r="W645" i="9"/>
  <c r="V645" i="9"/>
  <c r="T645" i="9"/>
  <c r="R645" i="9"/>
  <c r="I645" i="9"/>
  <c r="Y644" i="9"/>
  <c r="X644" i="9"/>
  <c r="W644" i="9"/>
  <c r="V644" i="9"/>
  <c r="T644" i="9"/>
  <c r="R644" i="9"/>
  <c r="I644" i="9"/>
  <c r="Y643" i="9"/>
  <c r="X643" i="9"/>
  <c r="W643" i="9"/>
  <c r="V643" i="9"/>
  <c r="T643" i="9"/>
  <c r="R643" i="9"/>
  <c r="I643" i="9"/>
  <c r="Y495" i="9"/>
  <c r="X495" i="9"/>
  <c r="W495" i="9"/>
  <c r="V495" i="9"/>
  <c r="T495" i="9"/>
  <c r="R495" i="9"/>
  <c r="I495" i="9"/>
  <c r="Y494" i="9"/>
  <c r="X494" i="9"/>
  <c r="W494" i="9"/>
  <c r="V494" i="9"/>
  <c r="T494" i="9"/>
  <c r="R494" i="9"/>
  <c r="I494" i="9"/>
  <c r="Y493" i="9"/>
  <c r="X493" i="9"/>
  <c r="W493" i="9"/>
  <c r="V493" i="9"/>
  <c r="T493" i="9"/>
  <c r="R493" i="9"/>
  <c r="I493" i="9"/>
  <c r="Y492" i="9"/>
  <c r="X492" i="9"/>
  <c r="W492" i="9"/>
  <c r="V492" i="9"/>
  <c r="T492" i="9"/>
  <c r="R492" i="9"/>
  <c r="I492" i="9"/>
  <c r="Y491" i="9"/>
  <c r="X491" i="9"/>
  <c r="W491" i="9"/>
  <c r="V491" i="9"/>
  <c r="T491" i="9"/>
  <c r="R491" i="9"/>
  <c r="I491" i="9"/>
  <c r="Y490" i="9"/>
  <c r="X490" i="9"/>
  <c r="W490" i="9"/>
  <c r="V490" i="9"/>
  <c r="T490" i="9"/>
  <c r="R490" i="9"/>
  <c r="I490" i="9"/>
  <c r="Y489" i="9"/>
  <c r="X489" i="9"/>
  <c r="W489" i="9"/>
  <c r="T489" i="9"/>
  <c r="R489" i="9"/>
  <c r="I489" i="9"/>
  <c r="Y488" i="9"/>
  <c r="X488" i="9"/>
  <c r="W488" i="9"/>
  <c r="V488" i="9"/>
  <c r="T488" i="9"/>
  <c r="R488" i="9"/>
  <c r="I488" i="9"/>
  <c r="Y487" i="9"/>
  <c r="X487" i="9"/>
  <c r="W487" i="9"/>
  <c r="V487" i="9"/>
  <c r="T487" i="9"/>
  <c r="R487" i="9"/>
  <c r="I487" i="9"/>
  <c r="Y486" i="9"/>
  <c r="X486" i="9"/>
  <c r="W486" i="9"/>
  <c r="V486" i="9"/>
  <c r="T486" i="9"/>
  <c r="R486" i="9"/>
  <c r="I486" i="9"/>
  <c r="Y485" i="9"/>
  <c r="X485" i="9"/>
  <c r="W485" i="9"/>
  <c r="V485" i="9"/>
  <c r="T485" i="9"/>
  <c r="R485" i="9"/>
  <c r="I485" i="9"/>
  <c r="Y484" i="9"/>
  <c r="X484" i="9"/>
  <c r="W484" i="9"/>
  <c r="V484" i="9"/>
  <c r="T484" i="9"/>
  <c r="R484" i="9"/>
  <c r="I484" i="9"/>
  <c r="Y483" i="9"/>
  <c r="X483" i="9"/>
  <c r="W483" i="9"/>
  <c r="V483" i="9"/>
  <c r="T483" i="9"/>
  <c r="R483" i="9"/>
  <c r="I483" i="9"/>
  <c r="Y482" i="9"/>
  <c r="X482" i="9"/>
  <c r="W482" i="9"/>
  <c r="V482" i="9"/>
  <c r="T482" i="9"/>
  <c r="R482" i="9"/>
  <c r="I482" i="9"/>
  <c r="Y521" i="9"/>
  <c r="X521" i="9"/>
  <c r="W521" i="9"/>
  <c r="V521" i="9"/>
  <c r="T521" i="9"/>
  <c r="R521" i="9"/>
  <c r="I521" i="9"/>
  <c r="Y520" i="9"/>
  <c r="X520" i="9"/>
  <c r="W520" i="9"/>
  <c r="V520" i="9"/>
  <c r="T520" i="9"/>
  <c r="R520" i="9"/>
  <c r="I520" i="9"/>
  <c r="Y519" i="9"/>
  <c r="X519" i="9"/>
  <c r="W519" i="9"/>
  <c r="V519" i="9"/>
  <c r="T519" i="9"/>
  <c r="R519" i="9"/>
  <c r="I519" i="9"/>
  <c r="Y518" i="9"/>
  <c r="X518" i="9"/>
  <c r="W518" i="9"/>
  <c r="V518" i="9"/>
  <c r="T518" i="9"/>
  <c r="R518" i="9"/>
  <c r="I518" i="9"/>
  <c r="Y517" i="9"/>
  <c r="X517" i="9"/>
  <c r="W517" i="9"/>
  <c r="V517" i="9"/>
  <c r="T517" i="9"/>
  <c r="R517" i="9"/>
  <c r="I517" i="9"/>
  <c r="Y516" i="9"/>
  <c r="X516" i="9"/>
  <c r="W516" i="9"/>
  <c r="T516" i="9"/>
  <c r="Y515" i="9"/>
  <c r="X515" i="9"/>
  <c r="W515" i="9"/>
  <c r="V515" i="9"/>
  <c r="T515" i="9"/>
  <c r="R515" i="9"/>
  <c r="I515" i="9"/>
  <c r="Y514" i="9"/>
  <c r="X514" i="9"/>
  <c r="W514" i="9"/>
  <c r="V514" i="9"/>
  <c r="T514" i="9"/>
  <c r="R514" i="9"/>
  <c r="I514" i="9"/>
  <c r="Y513" i="9"/>
  <c r="X513" i="9"/>
  <c r="W513" i="9"/>
  <c r="V513" i="9"/>
  <c r="T513" i="9"/>
  <c r="R513" i="9"/>
  <c r="Y512" i="9"/>
  <c r="X512" i="9"/>
  <c r="W512" i="9"/>
  <c r="V512" i="9"/>
  <c r="T512" i="9"/>
  <c r="R512" i="9"/>
  <c r="I512" i="9"/>
  <c r="Y511" i="9"/>
  <c r="X511" i="9"/>
  <c r="W511" i="9"/>
  <c r="V511" i="9"/>
  <c r="T511" i="9"/>
  <c r="R511" i="9"/>
  <c r="I511" i="9"/>
  <c r="Y510" i="9"/>
  <c r="X510" i="9"/>
  <c r="W510" i="9"/>
  <c r="V510" i="9"/>
  <c r="T510" i="9"/>
  <c r="R510" i="9"/>
  <c r="I510" i="9"/>
  <c r="Y509" i="9"/>
  <c r="X509" i="9"/>
  <c r="W509" i="9"/>
  <c r="V509" i="9"/>
  <c r="T509" i="9"/>
  <c r="R509" i="9"/>
  <c r="I509" i="9"/>
  <c r="Y508" i="9"/>
  <c r="X508" i="9"/>
  <c r="W508" i="9"/>
  <c r="V508" i="9"/>
  <c r="T508" i="9"/>
  <c r="R508" i="9"/>
  <c r="I508" i="9"/>
  <c r="Y594" i="9"/>
  <c r="X594" i="9"/>
  <c r="W594" i="9"/>
  <c r="V594" i="9"/>
  <c r="T594" i="9"/>
  <c r="R594" i="9"/>
  <c r="I594" i="9"/>
  <c r="Y593" i="9"/>
  <c r="X593" i="9"/>
  <c r="W593" i="9"/>
  <c r="V593" i="9"/>
  <c r="T593" i="9"/>
  <c r="R593" i="9"/>
  <c r="I593" i="9"/>
  <c r="Y592" i="9"/>
  <c r="X592" i="9"/>
  <c r="W592" i="9"/>
  <c r="V592" i="9"/>
  <c r="T592" i="9"/>
  <c r="R592" i="9"/>
  <c r="I592" i="9"/>
  <c r="Y591" i="9"/>
  <c r="X591" i="9"/>
  <c r="W591" i="9"/>
  <c r="V591" i="9"/>
  <c r="T591" i="9"/>
  <c r="R591" i="9"/>
  <c r="I591" i="9"/>
  <c r="Y590" i="9"/>
  <c r="X590" i="9"/>
  <c r="W590" i="9"/>
  <c r="V590" i="9"/>
  <c r="T590" i="9"/>
  <c r="R590" i="9"/>
  <c r="I590" i="9"/>
  <c r="Y589" i="9"/>
  <c r="X589" i="9"/>
  <c r="W589" i="9"/>
  <c r="V589" i="9"/>
  <c r="T589" i="9"/>
  <c r="R589" i="9"/>
  <c r="I589" i="9"/>
  <c r="Y588" i="9"/>
  <c r="X588" i="9"/>
  <c r="W588" i="9"/>
  <c r="V588" i="9"/>
  <c r="T588" i="9"/>
  <c r="R588" i="9"/>
  <c r="I588" i="9"/>
  <c r="Y587" i="9"/>
  <c r="X587" i="9"/>
  <c r="W587" i="9"/>
  <c r="V587" i="9"/>
  <c r="T587" i="9"/>
  <c r="R587" i="9"/>
  <c r="I587" i="9"/>
  <c r="Y586" i="9"/>
  <c r="X586" i="9"/>
  <c r="W586" i="9"/>
  <c r="V586" i="9"/>
  <c r="T586" i="9"/>
  <c r="R586" i="9"/>
  <c r="I586" i="9"/>
  <c r="Y585" i="9"/>
  <c r="X585" i="9"/>
  <c r="W585" i="9"/>
  <c r="V585" i="9"/>
  <c r="T585" i="9"/>
  <c r="R585" i="9"/>
  <c r="I585" i="9"/>
  <c r="Y584" i="9"/>
  <c r="X584" i="9"/>
  <c r="W584" i="9"/>
  <c r="V584" i="9"/>
  <c r="T584" i="9"/>
  <c r="R584" i="9"/>
  <c r="I584" i="9"/>
  <c r="Y583" i="9"/>
  <c r="X583" i="9"/>
  <c r="W583" i="9"/>
  <c r="V583" i="9"/>
  <c r="T583" i="9"/>
  <c r="R583" i="9"/>
  <c r="I583" i="9"/>
  <c r="Y582" i="9"/>
  <c r="X582" i="9"/>
  <c r="W582" i="9"/>
  <c r="V582" i="9"/>
  <c r="T582" i="9"/>
  <c r="R582" i="9"/>
  <c r="I582" i="9"/>
  <c r="Y30" i="9"/>
  <c r="X30" i="9"/>
  <c r="W30" i="9"/>
  <c r="V30" i="9"/>
  <c r="T30" i="9"/>
  <c r="R30" i="9"/>
  <c r="I30" i="9"/>
  <c r="Y29" i="9"/>
  <c r="X29" i="9"/>
  <c r="W29" i="9"/>
  <c r="V29" i="9"/>
  <c r="T29" i="9"/>
  <c r="R29" i="9"/>
  <c r="I29" i="9"/>
  <c r="Y28" i="9"/>
  <c r="X28" i="9"/>
  <c r="W28" i="9"/>
  <c r="V28" i="9"/>
  <c r="T28" i="9"/>
  <c r="R28" i="9"/>
  <c r="I28" i="9"/>
  <c r="Y27" i="9"/>
  <c r="X27" i="9"/>
  <c r="W27" i="9"/>
  <c r="V27" i="9"/>
  <c r="T27" i="9"/>
  <c r="R27" i="9"/>
  <c r="I27" i="9"/>
  <c r="Y26" i="9"/>
  <c r="X26" i="9"/>
  <c r="W26" i="9"/>
  <c r="V26" i="9"/>
  <c r="T26" i="9"/>
  <c r="R26" i="9"/>
  <c r="I26" i="9"/>
  <c r="Y25" i="9"/>
  <c r="X25" i="9"/>
  <c r="W25" i="9"/>
  <c r="V25" i="9"/>
  <c r="T25" i="9"/>
  <c r="R25" i="9"/>
  <c r="I25" i="9"/>
  <c r="Y24" i="9"/>
  <c r="X24" i="9"/>
  <c r="W24" i="9"/>
  <c r="V24" i="9"/>
  <c r="T24" i="9"/>
  <c r="R24" i="9"/>
  <c r="I24" i="9"/>
  <c r="Y23" i="9"/>
  <c r="X23" i="9"/>
  <c r="W23" i="9"/>
  <c r="V23" i="9"/>
  <c r="T23" i="9"/>
  <c r="R23" i="9"/>
  <c r="I23" i="9"/>
  <c r="Y22" i="9"/>
  <c r="X22" i="9"/>
  <c r="W22" i="9"/>
  <c r="V22" i="9"/>
  <c r="T22" i="9"/>
  <c r="R22" i="9"/>
  <c r="Y21" i="9"/>
  <c r="X21" i="9"/>
  <c r="W21" i="9"/>
  <c r="V21" i="9"/>
  <c r="T21" i="9"/>
  <c r="R21" i="9"/>
  <c r="I21" i="9"/>
  <c r="Y20" i="9"/>
  <c r="X20" i="9"/>
  <c r="W20" i="9"/>
  <c r="V20" i="9"/>
  <c r="T20" i="9"/>
  <c r="R20" i="9"/>
  <c r="I20" i="9"/>
  <c r="Y19" i="9"/>
  <c r="X19" i="9"/>
  <c r="W19" i="9"/>
  <c r="V19" i="9"/>
  <c r="T19" i="9"/>
  <c r="R19" i="9"/>
  <c r="I19" i="9"/>
  <c r="Y18" i="9"/>
  <c r="X18" i="9"/>
  <c r="W18" i="9"/>
  <c r="V18" i="9"/>
  <c r="T18" i="9"/>
  <c r="R18" i="9"/>
  <c r="I18" i="9"/>
  <c r="Y17" i="9"/>
  <c r="X17" i="9"/>
  <c r="W17" i="9"/>
  <c r="V17" i="9"/>
  <c r="T17" i="9"/>
  <c r="R17" i="9"/>
  <c r="I17" i="9"/>
  <c r="Y642" i="9"/>
  <c r="X642" i="9"/>
  <c r="W642" i="9"/>
  <c r="V642" i="9"/>
  <c r="T642" i="9"/>
  <c r="R642" i="9"/>
  <c r="Y641" i="9"/>
  <c r="X641" i="9"/>
  <c r="W641" i="9"/>
  <c r="V641" i="9"/>
  <c r="T641" i="9"/>
  <c r="R641" i="9"/>
  <c r="I641" i="9"/>
  <c r="Y640" i="9"/>
  <c r="X640" i="9"/>
  <c r="W640" i="9"/>
  <c r="V640" i="9"/>
  <c r="T640" i="9"/>
  <c r="R640" i="9"/>
  <c r="Y639" i="9"/>
  <c r="X639" i="9"/>
  <c r="W639" i="9"/>
  <c r="V639" i="9"/>
  <c r="T639" i="9"/>
  <c r="R639" i="9"/>
  <c r="Y638" i="9"/>
  <c r="X638" i="9"/>
  <c r="W638" i="9"/>
  <c r="T638" i="9"/>
  <c r="Y637" i="9"/>
  <c r="X637" i="9"/>
  <c r="W637" i="9"/>
  <c r="V637" i="9"/>
  <c r="T637" i="9"/>
  <c r="R637" i="9"/>
  <c r="I637" i="9"/>
  <c r="Y636" i="9"/>
  <c r="X636" i="9"/>
  <c r="W636" i="9"/>
  <c r="V636" i="9"/>
  <c r="T636" i="9"/>
  <c r="R636" i="9"/>
  <c r="I636" i="9"/>
  <c r="Y635" i="9"/>
  <c r="X635" i="9"/>
  <c r="W635" i="9"/>
  <c r="V635" i="9"/>
  <c r="T635" i="9"/>
  <c r="R635" i="9"/>
  <c r="I635" i="9"/>
  <c r="Y634" i="9"/>
  <c r="X634" i="9"/>
  <c r="W634" i="9"/>
  <c r="V634" i="9"/>
  <c r="T634" i="9"/>
  <c r="R634" i="9"/>
  <c r="I634" i="9"/>
  <c r="Y633" i="9"/>
  <c r="X633" i="9"/>
  <c r="W633" i="9"/>
  <c r="V633" i="9"/>
  <c r="T633" i="9"/>
  <c r="R633" i="9"/>
  <c r="I633" i="9"/>
  <c r="Y632" i="9"/>
  <c r="X632" i="9"/>
  <c r="W632" i="9"/>
  <c r="V632" i="9"/>
  <c r="T632" i="9"/>
  <c r="R632" i="9"/>
  <c r="I632" i="9"/>
  <c r="Y631" i="9"/>
  <c r="X631" i="9"/>
  <c r="W631" i="9"/>
  <c r="V631" i="9"/>
  <c r="T631" i="9"/>
  <c r="R631" i="9"/>
  <c r="I631" i="9"/>
  <c r="Y507" i="9"/>
  <c r="X507" i="9"/>
  <c r="W507" i="9"/>
  <c r="V507" i="9"/>
  <c r="T507" i="9"/>
  <c r="R507" i="9"/>
  <c r="I507" i="9"/>
  <c r="Y506" i="9"/>
  <c r="X506" i="9"/>
  <c r="W506" i="9"/>
  <c r="V506" i="9"/>
  <c r="T506" i="9"/>
  <c r="R506" i="9"/>
  <c r="I506" i="9"/>
  <c r="Y505" i="9"/>
  <c r="X505" i="9"/>
  <c r="W505" i="9"/>
  <c r="V505" i="9"/>
  <c r="T505" i="9"/>
  <c r="R505" i="9"/>
  <c r="I505" i="9"/>
  <c r="Y504" i="9"/>
  <c r="X504" i="9"/>
  <c r="W504" i="9"/>
  <c r="V504" i="9"/>
  <c r="T504" i="9"/>
  <c r="R504" i="9"/>
  <c r="I504" i="9"/>
  <c r="Y503" i="9"/>
  <c r="X503" i="9"/>
  <c r="W503" i="9"/>
  <c r="V503" i="9"/>
  <c r="T503" i="9"/>
  <c r="R503" i="9"/>
  <c r="I503" i="9"/>
  <c r="Y502" i="9"/>
  <c r="X502" i="9"/>
  <c r="W502" i="9"/>
  <c r="V502" i="9"/>
  <c r="T502" i="9"/>
  <c r="R502" i="9"/>
  <c r="I502" i="9"/>
  <c r="Y501" i="9"/>
  <c r="X501" i="9"/>
  <c r="W501" i="9"/>
  <c r="V501" i="9"/>
  <c r="T501" i="9"/>
  <c r="R501" i="9"/>
  <c r="I501" i="9"/>
  <c r="Y500" i="9"/>
  <c r="X500" i="9"/>
  <c r="W500" i="9"/>
  <c r="V500" i="9"/>
  <c r="T500" i="9"/>
  <c r="R500" i="9"/>
  <c r="I500" i="9"/>
  <c r="Y499" i="9"/>
  <c r="X499" i="9"/>
  <c r="W499" i="9"/>
  <c r="V499" i="9"/>
  <c r="T499" i="9"/>
  <c r="R499" i="9"/>
  <c r="I499" i="9"/>
  <c r="Y498" i="9"/>
  <c r="X498" i="9"/>
  <c r="W498" i="9"/>
  <c r="V498" i="9"/>
  <c r="T498" i="9"/>
  <c r="R498" i="9"/>
  <c r="I498" i="9"/>
  <c r="Y497" i="9"/>
  <c r="X497" i="9"/>
  <c r="W497" i="9"/>
  <c r="V497" i="9"/>
  <c r="T497" i="9"/>
  <c r="R497" i="9"/>
  <c r="I497" i="9"/>
  <c r="Y496" i="9"/>
  <c r="X496" i="9"/>
  <c r="W496" i="9"/>
  <c r="V496" i="9"/>
  <c r="T496" i="9"/>
  <c r="R496" i="9"/>
  <c r="I496" i="9"/>
  <c r="Y630" i="9"/>
  <c r="X630" i="9"/>
  <c r="W630" i="9"/>
  <c r="V630" i="9"/>
  <c r="T630" i="9"/>
  <c r="R630" i="9"/>
  <c r="I630" i="9"/>
  <c r="Y629" i="9"/>
  <c r="X629" i="9"/>
  <c r="W629" i="9"/>
  <c r="V629" i="9"/>
  <c r="T629" i="9"/>
  <c r="R629" i="9"/>
  <c r="Y628" i="9"/>
  <c r="X628" i="9"/>
  <c r="W628" i="9"/>
  <c r="V628" i="9"/>
  <c r="T628" i="9"/>
  <c r="R628" i="9"/>
  <c r="I628" i="9"/>
  <c r="Y627" i="9"/>
  <c r="X627" i="9"/>
  <c r="W627" i="9"/>
  <c r="V627" i="9"/>
  <c r="T627" i="9"/>
  <c r="R627" i="9"/>
  <c r="I627" i="9"/>
  <c r="Y626" i="9"/>
  <c r="X626" i="9"/>
  <c r="W626" i="9"/>
  <c r="I626" i="9"/>
  <c r="Y625" i="9"/>
  <c r="X625" i="9"/>
  <c r="W625" i="9"/>
  <c r="V625" i="9"/>
  <c r="T625" i="9"/>
  <c r="R625" i="9"/>
  <c r="I625" i="9"/>
  <c r="Y624" i="9"/>
  <c r="X624" i="9"/>
  <c r="W624" i="9"/>
  <c r="V624" i="9"/>
  <c r="T624" i="9"/>
  <c r="R624" i="9"/>
  <c r="I624" i="9"/>
  <c r="Y623" i="9"/>
  <c r="X623" i="9"/>
  <c r="W623" i="9"/>
  <c r="V623" i="9"/>
  <c r="T623" i="9"/>
  <c r="R623" i="9"/>
  <c r="I623" i="9"/>
  <c r="X57" i="9"/>
  <c r="W57" i="9"/>
  <c r="V57" i="9"/>
  <c r="T57" i="9"/>
  <c r="R57" i="9"/>
  <c r="I57" i="9"/>
  <c r="X56" i="9"/>
  <c r="W56" i="9"/>
  <c r="T56" i="9"/>
  <c r="R56" i="9"/>
  <c r="I56" i="9"/>
  <c r="X55" i="9"/>
  <c r="W55" i="9"/>
  <c r="V55" i="9"/>
  <c r="T55" i="9"/>
  <c r="R55" i="9"/>
  <c r="X54" i="9"/>
  <c r="W54" i="9"/>
  <c r="V54" i="9"/>
  <c r="T54" i="9"/>
  <c r="R54" i="9"/>
  <c r="I54" i="9"/>
  <c r="X53" i="9"/>
  <c r="W53" i="9"/>
  <c r="V53" i="9"/>
  <c r="T53" i="9"/>
  <c r="R53" i="9"/>
  <c r="I53" i="9"/>
  <c r="X52" i="9"/>
  <c r="W52" i="9"/>
  <c r="V52" i="9"/>
  <c r="T52" i="9"/>
  <c r="R52" i="9"/>
  <c r="I52" i="9"/>
  <c r="X51" i="9"/>
  <c r="W51" i="9"/>
  <c r="V51" i="9"/>
  <c r="T51" i="9"/>
  <c r="R51" i="9"/>
  <c r="I51" i="9"/>
  <c r="Y696" i="9"/>
  <c r="X696" i="9"/>
  <c r="W696" i="9"/>
  <c r="V696" i="9"/>
  <c r="T696" i="9"/>
  <c r="R696" i="9"/>
  <c r="I696" i="9"/>
  <c r="Y695" i="9"/>
  <c r="X695" i="9"/>
  <c r="W695" i="9"/>
  <c r="V695" i="9"/>
  <c r="T695" i="9"/>
  <c r="R695" i="9"/>
  <c r="I695" i="9"/>
  <c r="Y694" i="9"/>
  <c r="X694" i="9"/>
  <c r="W694" i="9"/>
  <c r="V694" i="9"/>
  <c r="T694" i="9"/>
  <c r="R694" i="9"/>
  <c r="I694" i="9"/>
  <c r="Y693" i="9"/>
  <c r="X693" i="9"/>
  <c r="W693" i="9"/>
  <c r="V693" i="9"/>
  <c r="T693" i="9"/>
  <c r="R693" i="9"/>
  <c r="I693" i="9"/>
  <c r="Y692" i="9"/>
  <c r="X692" i="9"/>
  <c r="W692" i="9"/>
  <c r="V692" i="9"/>
  <c r="T692" i="9"/>
  <c r="R692" i="9"/>
  <c r="I692" i="9"/>
  <c r="Y691" i="9"/>
  <c r="X691" i="9"/>
  <c r="W691" i="9"/>
  <c r="V691" i="9"/>
  <c r="T691" i="9"/>
  <c r="R691" i="9"/>
  <c r="I691" i="9"/>
  <c r="Y690" i="9"/>
  <c r="X690" i="9"/>
  <c r="W690" i="9"/>
  <c r="V690" i="9"/>
  <c r="T690" i="9"/>
  <c r="R690" i="9"/>
  <c r="Y689" i="9"/>
  <c r="X689" i="9"/>
  <c r="W689" i="9"/>
  <c r="V689" i="9"/>
  <c r="T689" i="9"/>
  <c r="R689" i="9"/>
  <c r="I689" i="9"/>
  <c r="Y688" i="9"/>
  <c r="X688" i="9"/>
  <c r="W688" i="9"/>
  <c r="V688" i="9"/>
  <c r="T688" i="9"/>
  <c r="R688" i="9"/>
  <c r="I688" i="9"/>
  <c r="Y687" i="9"/>
  <c r="X687" i="9"/>
  <c r="W687" i="9"/>
  <c r="V687" i="9"/>
  <c r="T687" i="9"/>
  <c r="R687" i="9"/>
  <c r="I687" i="9"/>
  <c r="Y686" i="9"/>
  <c r="X686" i="9"/>
  <c r="W686" i="9"/>
  <c r="V686" i="9"/>
  <c r="T686" i="9"/>
  <c r="R686" i="9"/>
  <c r="I686" i="9"/>
  <c r="Y685" i="9"/>
  <c r="X685" i="9"/>
  <c r="W685" i="9"/>
  <c r="V685" i="9"/>
  <c r="T685" i="9"/>
  <c r="R685" i="9"/>
  <c r="I685" i="9"/>
  <c r="Y684" i="9"/>
  <c r="X684" i="9"/>
  <c r="W684" i="9"/>
  <c r="V684" i="9"/>
  <c r="T684" i="9"/>
  <c r="R684" i="9"/>
  <c r="I684" i="9"/>
  <c r="Y683" i="9"/>
  <c r="X683" i="9"/>
  <c r="W683" i="9"/>
  <c r="V683" i="9"/>
  <c r="T683" i="9"/>
  <c r="R683" i="9"/>
  <c r="I683" i="9"/>
  <c r="Y746" i="9"/>
  <c r="X746" i="9"/>
  <c r="W746" i="9"/>
  <c r="V746" i="9"/>
  <c r="T746" i="9"/>
  <c r="R746" i="9"/>
  <c r="Q746" i="9"/>
  <c r="I746" i="9"/>
  <c r="H746" i="9"/>
  <c r="Y745" i="9"/>
  <c r="X745" i="9"/>
  <c r="W745" i="9"/>
  <c r="V745" i="9"/>
  <c r="T745" i="9"/>
  <c r="R745" i="9"/>
  <c r="Q745" i="9"/>
  <c r="I745" i="9"/>
  <c r="H745" i="9"/>
  <c r="Y744" i="9"/>
  <c r="X744" i="9"/>
  <c r="W744" i="9"/>
  <c r="V744" i="9"/>
  <c r="T744" i="9"/>
  <c r="R744" i="9"/>
  <c r="Q744" i="9"/>
  <c r="I744" i="9"/>
  <c r="H744" i="9"/>
  <c r="Y743" i="9"/>
  <c r="X743" i="9"/>
  <c r="W743" i="9"/>
  <c r="V743" i="9"/>
  <c r="T743" i="9"/>
  <c r="R743" i="9"/>
  <c r="Q743" i="9"/>
  <c r="I743" i="9"/>
  <c r="H743" i="9"/>
  <c r="Y742" i="9"/>
  <c r="X742" i="9"/>
  <c r="W742" i="9"/>
  <c r="V742" i="9"/>
  <c r="T742" i="9"/>
  <c r="R742" i="9"/>
  <c r="Q742" i="9"/>
  <c r="Y741" i="9"/>
  <c r="X741" i="9"/>
  <c r="W741" i="9"/>
  <c r="V741" i="9"/>
  <c r="T741" i="9"/>
  <c r="R741" i="9"/>
  <c r="Q741" i="9"/>
  <c r="I741" i="9"/>
  <c r="H741" i="9"/>
  <c r="Y740" i="9"/>
  <c r="X740" i="9"/>
  <c r="W740" i="9"/>
  <c r="V740" i="9"/>
  <c r="T740" i="9"/>
  <c r="R740" i="9"/>
  <c r="Q740" i="9"/>
  <c r="I740" i="9"/>
  <c r="H740" i="9"/>
  <c r="Y739" i="9"/>
  <c r="X739" i="9"/>
  <c r="W739" i="9"/>
  <c r="V739" i="9"/>
  <c r="T739" i="9"/>
  <c r="R739" i="9"/>
  <c r="I739" i="9"/>
  <c r="Y738" i="9"/>
  <c r="X738" i="9"/>
  <c r="W738" i="9"/>
  <c r="V738" i="9"/>
  <c r="T738" i="9"/>
  <c r="R738" i="9"/>
  <c r="I738" i="9"/>
  <c r="Y760" i="9" l="1"/>
  <c r="Y758" i="9"/>
  <c r="Y749" i="9"/>
  <c r="Y756" i="9"/>
  <c r="Y731" i="9"/>
  <c r="Y54" i="9"/>
  <c r="Y52" i="9"/>
  <c r="Y747" i="9"/>
  <c r="Y754" i="9"/>
  <c r="Y729" i="9"/>
  <c r="Y736" i="9"/>
  <c r="Y57" i="9"/>
  <c r="Y752" i="9"/>
  <c r="Y727" i="9"/>
  <c r="Y734" i="9"/>
  <c r="Y55" i="9"/>
  <c r="Y759" i="9"/>
  <c r="Y750" i="9"/>
  <c r="Y725" i="9"/>
  <c r="Y757" i="9"/>
  <c r="Y732" i="9"/>
  <c r="Y53" i="9"/>
  <c r="Y748" i="9"/>
  <c r="Y755" i="9"/>
  <c r="Y730" i="9"/>
  <c r="Y737" i="9"/>
  <c r="Y51" i="9"/>
  <c r="Y728" i="9"/>
  <c r="Y679" i="9"/>
  <c r="Y145" i="9"/>
  <c r="Y677" i="9"/>
  <c r="Y143" i="9"/>
  <c r="Y148" i="9"/>
  <c r="Y680" i="9"/>
  <c r="Y146" i="9"/>
  <c r="Y671" i="9"/>
  <c r="Y678" i="9"/>
  <c r="Y139" i="9"/>
  <c r="Y351" i="4"/>
  <c r="Y429" i="4"/>
  <c r="Y471" i="4"/>
  <c r="Y515" i="4"/>
  <c r="Y574" i="4"/>
  <c r="Y633" i="4"/>
  <c r="Y684" i="4"/>
  <c r="Y731" i="4"/>
  <c r="Y752" i="4"/>
  <c r="X351" i="4"/>
  <c r="X429" i="4"/>
  <c r="X471" i="4"/>
  <c r="X515" i="4"/>
  <c r="X574" i="4"/>
  <c r="X633" i="4"/>
  <c r="X684" i="4"/>
  <c r="X731" i="4"/>
  <c r="X752" i="4"/>
  <c r="W351" i="4"/>
  <c r="W429" i="4"/>
  <c r="W471" i="4"/>
  <c r="W515" i="4"/>
  <c r="W574" i="4"/>
  <c r="W633" i="4"/>
  <c r="W684" i="4"/>
  <c r="W731" i="4"/>
  <c r="W752" i="4"/>
  <c r="V351" i="4"/>
  <c r="V429" i="4"/>
  <c r="V471" i="4"/>
  <c r="V515" i="4"/>
  <c r="V574" i="4"/>
  <c r="V633" i="4"/>
  <c r="V684" i="4"/>
  <c r="V731" i="4"/>
  <c r="V752" i="4"/>
  <c r="T225" i="4"/>
  <c r="T255" i="4"/>
  <c r="T351" i="4"/>
  <c r="T429" i="4"/>
  <c r="T471" i="4"/>
  <c r="T515" i="4"/>
  <c r="T574" i="4"/>
  <c r="T633" i="4"/>
  <c r="T684" i="4"/>
  <c r="T731" i="4"/>
  <c r="T752" i="4"/>
  <c r="R351" i="4"/>
  <c r="R429" i="4"/>
  <c r="R471" i="4"/>
  <c r="R515" i="4"/>
  <c r="R574" i="4"/>
  <c r="R633" i="4"/>
  <c r="R684" i="4"/>
  <c r="R731" i="4"/>
  <c r="R752" i="4"/>
  <c r="Q429" i="4"/>
  <c r="Q471" i="4"/>
  <c r="Q515" i="4"/>
  <c r="Q574" i="4"/>
  <c r="Q633" i="4"/>
  <c r="Q684" i="4"/>
  <c r="Q731" i="4"/>
  <c r="Q752" i="4"/>
  <c r="Q351" i="4"/>
  <c r="I351" i="4"/>
  <c r="I429" i="4"/>
  <c r="I515" i="4"/>
  <c r="I574" i="4"/>
  <c r="I633" i="4"/>
  <c r="I684" i="4"/>
  <c r="I731" i="4"/>
  <c r="I752" i="4"/>
  <c r="I255" i="4"/>
  <c r="H429" i="4"/>
  <c r="H515" i="4"/>
  <c r="H574" i="4"/>
  <c r="H633" i="4"/>
  <c r="H684" i="4"/>
  <c r="H731" i="4"/>
  <c r="H752" i="4"/>
  <c r="H351" i="4"/>
  <c r="V255" i="4"/>
  <c r="Y78" i="4" l="1"/>
  <c r="Y140" i="4"/>
  <c r="Y273" i="4"/>
  <c r="Y309" i="4"/>
  <c r="Y353" i="4"/>
  <c r="Y430" i="4"/>
  <c r="Y473" i="4"/>
  <c r="Y533" i="4"/>
  <c r="Y592" i="4"/>
  <c r="Y650" i="4"/>
  <c r="Y30" i="4"/>
  <c r="Y90" i="4"/>
  <c r="Y152" i="4"/>
  <c r="Y284" i="4"/>
  <c r="Y321" i="4"/>
  <c r="Y365" i="4"/>
  <c r="Y441" i="4"/>
  <c r="Y485" i="4"/>
  <c r="Y544" i="4"/>
  <c r="Y603" i="4"/>
  <c r="Y661" i="4"/>
  <c r="Y682" i="4"/>
  <c r="Y728" i="4"/>
  <c r="Y750" i="4"/>
  <c r="Y60" i="4"/>
  <c r="Y120" i="4"/>
  <c r="Y137" i="4"/>
  <c r="Y196" i="4"/>
  <c r="Y225" i="4"/>
  <c r="Y255" i="4"/>
  <c r="Y31" i="4"/>
  <c r="Y91" i="4"/>
  <c r="Y153" i="4"/>
  <c r="Y285" i="4"/>
  <c r="Y322" i="4"/>
  <c r="Y366" i="4"/>
  <c r="Y442" i="4"/>
  <c r="Y486" i="4"/>
  <c r="Y545" i="4"/>
  <c r="Y604" i="4"/>
  <c r="Y662" i="4"/>
  <c r="Y683" i="4"/>
  <c r="Y729" i="4"/>
  <c r="Y751" i="4"/>
  <c r="Y10" i="4"/>
  <c r="Y17" i="4"/>
  <c r="Y27" i="4"/>
  <c r="Y42" i="4"/>
  <c r="Y56" i="4"/>
  <c r="Y77" i="4"/>
  <c r="Y87" i="4"/>
  <c r="Y102" i="4"/>
  <c r="Y116" i="4"/>
  <c r="Y122" i="4"/>
  <c r="Y124" i="4"/>
  <c r="Y133" i="4"/>
  <c r="Y139" i="4"/>
  <c r="Y149" i="4"/>
  <c r="Y164" i="4"/>
  <c r="Y192" i="4"/>
  <c r="Y198" i="4"/>
  <c r="Y208" i="4"/>
  <c r="Y221" i="4"/>
  <c r="Y242" i="4"/>
  <c r="Y251" i="4"/>
  <c r="Y265" i="4"/>
  <c r="Y272" i="4"/>
  <c r="Y293" i="4"/>
  <c r="Y294" i="4"/>
  <c r="Y301" i="4"/>
  <c r="Y303" i="4"/>
  <c r="Y308" i="4"/>
  <c r="Y318" i="4"/>
  <c r="Y333" i="4"/>
  <c r="Y347" i="4"/>
  <c r="Y363" i="4"/>
  <c r="Y384" i="4"/>
  <c r="Y394" i="4"/>
  <c r="Y416" i="4"/>
  <c r="Y425" i="4"/>
  <c r="Y439" i="4"/>
  <c r="Y453" i="4"/>
  <c r="Y467" i="4"/>
  <c r="Y483" i="4"/>
  <c r="Y497" i="4"/>
  <c r="Y511" i="4"/>
  <c r="Y532" i="4"/>
  <c r="Y542" i="4"/>
  <c r="Y556" i="4"/>
  <c r="Y570" i="4"/>
  <c r="Y591" i="4"/>
  <c r="Y601" i="4"/>
  <c r="Y615" i="4"/>
  <c r="Y629" i="4"/>
  <c r="Y649" i="4"/>
  <c r="Y659" i="4"/>
  <c r="Y665" i="4"/>
  <c r="Y674" i="4"/>
  <c r="Y687" i="4"/>
  <c r="Y692" i="4"/>
  <c r="Y709" i="4"/>
  <c r="Y723" i="4"/>
  <c r="Y742" i="4"/>
  <c r="Y758" i="4"/>
  <c r="Y775" i="4"/>
  <c r="Y58" i="4"/>
  <c r="Y118" i="4"/>
  <c r="Y135" i="4"/>
  <c r="Y194" i="4"/>
  <c r="Y223" i="4"/>
  <c r="Y253" i="4"/>
  <c r="Y349" i="4"/>
  <c r="Y427" i="4"/>
  <c r="Y469" i="4"/>
  <c r="Y513" i="4"/>
  <c r="Y572" i="4"/>
  <c r="Y631" i="4"/>
  <c r="Y681" i="4"/>
  <c r="Y727" i="4"/>
  <c r="Y749" i="4"/>
  <c r="Y28" i="4"/>
  <c r="Y88" i="4"/>
  <c r="Y150" i="4"/>
  <c r="Y282" i="4"/>
  <c r="Y319" i="4"/>
  <c r="Y677" i="4"/>
  <c r="Y725" i="4"/>
  <c r="Y745" i="4"/>
  <c r="Y32" i="4"/>
  <c r="Y92" i="4"/>
  <c r="Y154" i="4"/>
  <c r="Y286" i="4"/>
  <c r="Y323" i="4"/>
  <c r="Y367" i="4"/>
  <c r="Y443" i="4"/>
  <c r="Y487" i="4"/>
  <c r="Y546" i="4"/>
  <c r="Y605" i="4"/>
  <c r="Y663" i="4"/>
  <c r="Y685" i="4"/>
  <c r="Y732" i="4"/>
  <c r="Y753" i="4"/>
  <c r="Y41" i="4"/>
  <c r="Y101" i="4"/>
  <c r="Y163" i="4"/>
  <c r="Y207" i="4"/>
  <c r="Y264" i="4"/>
  <c r="Y292" i="4"/>
  <c r="Y332" i="4"/>
  <c r="Y393" i="4"/>
  <c r="Y452" i="4"/>
  <c r="Y496" i="4"/>
  <c r="Y555" i="4"/>
  <c r="Y614" i="4"/>
  <c r="Y721" i="4"/>
  <c r="Y12" i="4"/>
  <c r="Y45" i="4"/>
  <c r="Y105" i="4"/>
  <c r="Y167" i="4"/>
  <c r="Y268" i="4"/>
  <c r="Y297" i="4"/>
  <c r="Y336" i="4"/>
  <c r="Y397" i="4"/>
  <c r="Y456" i="4"/>
  <c r="Y500" i="4"/>
  <c r="Y559" i="4"/>
  <c r="Y618" i="4"/>
  <c r="Y678" i="4"/>
  <c r="Y746" i="4"/>
  <c r="Y34" i="4"/>
  <c r="Y94" i="4"/>
  <c r="Y156" i="4"/>
  <c r="Y200" i="4"/>
  <c r="Y257" i="4"/>
  <c r="Y776" i="4"/>
  <c r="Y325" i="4"/>
  <c r="Y386" i="4"/>
  <c r="Y445" i="4"/>
  <c r="Y489" i="4"/>
  <c r="Y548" i="4"/>
  <c r="Y607" i="4"/>
  <c r="Y666" i="4"/>
  <c r="Y734" i="4"/>
  <c r="Y43" i="4"/>
  <c r="Y103" i="4"/>
  <c r="Y165" i="4"/>
  <c r="Y209" i="4"/>
  <c r="Y266" i="4"/>
  <c r="Y295" i="4"/>
  <c r="Y334" i="4"/>
  <c r="Y395" i="4"/>
  <c r="Y454" i="4"/>
  <c r="Y498" i="4"/>
  <c r="Y557" i="4"/>
  <c r="Y616" i="4"/>
  <c r="Y675" i="4"/>
  <c r="Y743" i="4"/>
  <c r="Y26" i="4"/>
  <c r="Y86" i="4"/>
  <c r="Y148" i="4"/>
  <c r="Y281" i="4"/>
  <c r="Y317" i="4"/>
  <c r="Y362" i="4"/>
  <c r="Y438" i="4"/>
  <c r="Y482" i="4"/>
  <c r="Y541" i="4"/>
  <c r="Y600" i="4"/>
  <c r="Y658" i="4"/>
  <c r="Y673" i="4"/>
  <c r="Y722" i="4"/>
  <c r="Y741" i="4"/>
  <c r="Y29" i="4"/>
  <c r="Y89" i="4"/>
  <c r="Y151" i="4"/>
  <c r="Y283" i="4"/>
  <c r="Y320" i="4"/>
  <c r="Y364" i="4"/>
  <c r="Y440" i="4"/>
  <c r="Y484" i="4"/>
  <c r="Y543" i="4"/>
  <c r="Y602" i="4"/>
  <c r="Y660" i="4"/>
  <c r="Y726" i="4"/>
  <c r="Y57" i="4"/>
  <c r="Y117" i="4"/>
  <c r="Y134" i="4"/>
  <c r="Y193" i="4"/>
  <c r="Y222" i="4"/>
  <c r="Y252" i="4"/>
  <c r="Y348" i="4"/>
  <c r="Y426" i="4"/>
  <c r="Y468" i="4"/>
  <c r="Y512" i="4"/>
  <c r="Y571" i="4"/>
  <c r="Y630" i="4"/>
  <c r="Y676" i="4"/>
  <c r="Y724" i="4"/>
  <c r="Y744" i="4"/>
  <c r="Y25" i="4"/>
  <c r="Y85" i="4"/>
  <c r="Y147" i="4"/>
  <c r="Y280" i="4"/>
  <c r="Y316" i="4"/>
  <c r="Y361" i="4"/>
  <c r="Y437" i="4"/>
  <c r="Y481" i="4"/>
  <c r="Y540" i="4"/>
  <c r="Y599" i="4"/>
  <c r="Y657" i="4"/>
  <c r="Y672" i="4"/>
  <c r="Y720" i="4"/>
  <c r="Y740" i="4"/>
  <c r="Y46" i="4"/>
  <c r="Y106" i="4"/>
  <c r="Y168" i="4"/>
  <c r="Y211" i="4"/>
  <c r="Y269" i="4"/>
  <c r="Y298" i="4"/>
  <c r="Y337" i="4"/>
  <c r="Y398" i="4"/>
  <c r="Y457" i="4"/>
  <c r="Y501" i="4"/>
  <c r="Y560" i="4"/>
  <c r="Y619" i="4"/>
  <c r="Y679" i="4"/>
  <c r="Y747" i="4"/>
  <c r="Y47" i="4"/>
  <c r="Y107" i="4"/>
  <c r="Y169" i="4"/>
  <c r="Y212" i="4"/>
  <c r="Y270" i="4"/>
  <c r="Y299" i="4"/>
  <c r="Y338" i="4"/>
  <c r="Y399" i="4"/>
  <c r="Y458" i="4"/>
  <c r="Y502" i="4"/>
  <c r="Y561" i="4"/>
  <c r="Y620" i="4"/>
  <c r="Y680" i="4"/>
  <c r="Y748" i="4"/>
  <c r="Y4" i="4"/>
  <c r="Y48" i="4"/>
  <c r="Y108" i="4"/>
  <c r="Y125" i="4"/>
  <c r="Y170" i="4"/>
  <c r="Y213" i="4"/>
  <c r="Y243" i="4"/>
  <c r="Y339" i="4"/>
  <c r="Y352" i="4"/>
  <c r="Y417" i="4"/>
  <c r="Y459" i="4"/>
  <c r="Y472" i="4"/>
  <c r="Y503" i="4"/>
  <c r="Y562" i="4"/>
  <c r="Y621" i="4"/>
  <c r="Y667" i="4"/>
  <c r="Y688" i="4"/>
  <c r="Y710" i="4"/>
  <c r="Y735" i="4"/>
  <c r="Y754" i="4"/>
  <c r="Y3" i="4"/>
  <c r="Y33" i="4"/>
  <c r="Y93" i="4"/>
  <c r="Y155" i="4"/>
  <c r="Y199" i="4"/>
  <c r="Y256" i="4"/>
  <c r="Y287" i="4"/>
  <c r="Y324" i="4"/>
  <c r="Y385" i="4"/>
  <c r="Y444" i="4"/>
  <c r="Y488" i="4"/>
  <c r="Y547" i="4"/>
  <c r="Y606" i="4"/>
  <c r="Y733" i="4"/>
  <c r="Y11" i="4"/>
  <c r="Y44" i="4"/>
  <c r="Y104" i="4"/>
  <c r="Y166" i="4"/>
  <c r="Y210" i="4"/>
  <c r="Y267" i="4"/>
  <c r="Y296" i="4"/>
  <c r="Y335" i="4"/>
  <c r="Y396" i="4"/>
  <c r="Y455" i="4"/>
  <c r="Y499" i="4"/>
  <c r="Y558" i="4"/>
  <c r="Y617" i="4"/>
  <c r="Y36" i="4"/>
  <c r="Y96" i="4"/>
  <c r="Y158" i="4"/>
  <c r="Y202" i="4"/>
  <c r="Y259" i="4"/>
  <c r="Y288" i="4"/>
  <c r="Y327" i="4"/>
  <c r="Y388" i="4"/>
  <c r="Y447" i="4"/>
  <c r="Y491" i="4"/>
  <c r="Y550" i="4"/>
  <c r="Y609" i="4"/>
  <c r="Y668" i="4"/>
  <c r="Y715" i="4"/>
  <c r="Y736" i="4"/>
  <c r="Y38" i="4"/>
  <c r="Y98" i="4"/>
  <c r="Y160" i="4"/>
  <c r="Y204" i="4"/>
  <c r="Y261" i="4"/>
  <c r="Y290" i="4"/>
  <c r="Y329" i="4"/>
  <c r="Y390" i="4"/>
  <c r="Y449" i="4"/>
  <c r="Y493" i="4"/>
  <c r="Y552" i="4"/>
  <c r="Y611" i="4"/>
  <c r="Y717" i="4"/>
  <c r="Y20" i="4"/>
  <c r="Y80" i="4"/>
  <c r="Y142" i="4"/>
  <c r="Y275" i="4"/>
  <c r="Y311" i="4"/>
  <c r="Y356" i="4"/>
  <c r="Y432" i="4"/>
  <c r="Y476" i="4"/>
  <c r="Y535" i="4"/>
  <c r="Y594" i="4"/>
  <c r="Y652" i="4"/>
  <c r="Y713" i="4"/>
  <c r="Y6" i="4"/>
  <c r="Y19" i="4"/>
  <c r="Y35" i="4"/>
  <c r="Y51" i="4"/>
  <c r="Y79" i="4"/>
  <c r="Y95" i="4"/>
  <c r="Y111" i="4"/>
  <c r="Y128" i="4"/>
  <c r="Y141" i="4"/>
  <c r="Y157" i="4"/>
  <c r="Y173" i="4"/>
  <c r="Y201" i="4"/>
  <c r="Y216" i="4"/>
  <c r="Y246" i="4"/>
  <c r="Y258" i="4"/>
  <c r="Y274" i="4"/>
  <c r="Y304" i="4"/>
  <c r="Y310" i="4"/>
  <c r="Y326" i="4"/>
  <c r="Y342" i="4"/>
  <c r="Y355" i="4"/>
  <c r="Y387" i="4"/>
  <c r="Y420" i="4"/>
  <c r="Y431" i="4"/>
  <c r="Y446" i="4"/>
  <c r="Y462" i="4"/>
  <c r="Y475" i="4"/>
  <c r="Y490" i="4"/>
  <c r="Y506" i="4"/>
  <c r="Y534" i="4"/>
  <c r="Y549" i="4"/>
  <c r="Y565" i="4"/>
  <c r="Y593" i="4"/>
  <c r="Y608" i="4"/>
  <c r="Y624" i="4"/>
  <c r="Y651" i="4"/>
  <c r="Y8" i="4"/>
  <c r="Y23" i="4"/>
  <c r="Y39" i="4"/>
  <c r="Y53" i="4"/>
  <c r="Y83" i="4"/>
  <c r="Y99" i="4"/>
  <c r="Y113" i="4"/>
  <c r="Y130" i="4"/>
  <c r="Y145" i="4"/>
  <c r="Y161" i="4"/>
  <c r="Y180" i="4"/>
  <c r="Y205" i="4"/>
  <c r="Y218" i="4"/>
  <c r="Y248" i="4"/>
  <c r="Y262" i="4"/>
  <c r="Y278" i="4"/>
  <c r="Y306" i="4"/>
  <c r="Y314" i="4"/>
  <c r="Y330" i="4"/>
  <c r="Y344" i="4"/>
  <c r="Y359" i="4"/>
  <c r="Y391" i="4"/>
  <c r="Y422" i="4"/>
  <c r="Y435" i="4"/>
  <c r="Y450" i="4"/>
  <c r="Y464" i="4"/>
  <c r="Y479" i="4"/>
  <c r="Y494" i="4"/>
  <c r="Y508" i="4"/>
  <c r="Y538" i="4"/>
  <c r="Y553" i="4"/>
  <c r="Y567" i="4"/>
  <c r="Y597" i="4"/>
  <c r="Y612" i="4"/>
  <c r="Y626" i="4"/>
  <c r="Y655" i="4"/>
  <c r="Y670" i="4"/>
  <c r="Y691" i="4"/>
  <c r="Y718" i="4"/>
  <c r="Y738" i="4"/>
  <c r="Y757" i="4"/>
  <c r="Y5" i="4"/>
  <c r="Y49" i="4"/>
  <c r="Y109" i="4"/>
  <c r="Y126" i="4"/>
  <c r="Y171" i="4"/>
  <c r="Y214" i="4"/>
  <c r="Y244" i="4"/>
  <c r="Y340" i="4"/>
  <c r="Y354" i="4"/>
  <c r="Y418" i="4"/>
  <c r="Y460" i="4"/>
  <c r="Y474" i="4"/>
  <c r="Y504" i="4"/>
  <c r="Y563" i="4"/>
  <c r="Y622" i="4"/>
  <c r="Y689" i="4"/>
  <c r="Y711" i="4"/>
  <c r="Y755" i="4"/>
  <c r="Y50" i="4"/>
  <c r="Y110" i="4"/>
  <c r="Y127" i="4"/>
  <c r="Y172" i="4"/>
  <c r="Y215" i="4"/>
  <c r="Y245" i="4"/>
  <c r="Y341" i="4"/>
  <c r="Y419" i="4"/>
  <c r="Y461" i="4"/>
  <c r="Y505" i="4"/>
  <c r="Y564" i="4"/>
  <c r="Y623" i="4"/>
  <c r="Y712" i="4"/>
  <c r="Y14" i="4"/>
  <c r="Y62" i="4"/>
  <c r="Y63" i="4"/>
  <c r="Y64" i="4"/>
  <c r="Y65" i="4"/>
  <c r="Y66" i="4"/>
  <c r="Y175" i="4"/>
  <c r="Y176" i="4"/>
  <c r="Y177" i="4"/>
  <c r="Y178" i="4"/>
  <c r="Y179" i="4"/>
  <c r="Y227" i="4"/>
  <c r="Y228" i="4"/>
  <c r="Y229" i="4"/>
  <c r="Y230" i="4"/>
  <c r="Y231" i="4"/>
  <c r="Y369" i="4"/>
  <c r="Y370" i="4"/>
  <c r="Y371" i="4"/>
  <c r="Y372" i="4"/>
  <c r="Y373" i="4"/>
  <c r="Y401" i="4"/>
  <c r="Y402" i="4"/>
  <c r="Y403" i="4"/>
  <c r="Y404" i="4"/>
  <c r="Y405" i="4"/>
  <c r="Y517" i="4"/>
  <c r="Y518" i="4"/>
  <c r="Y519" i="4"/>
  <c r="Y520" i="4"/>
  <c r="Y521" i="4"/>
  <c r="Y576" i="4"/>
  <c r="Y577" i="4"/>
  <c r="Y578" i="4"/>
  <c r="Y579" i="4"/>
  <c r="Y580" i="4"/>
  <c r="Y635" i="4"/>
  <c r="Y636" i="4"/>
  <c r="Y637" i="4"/>
  <c r="Y638" i="4"/>
  <c r="Y639" i="4"/>
  <c r="Y694" i="4"/>
  <c r="Y695" i="4"/>
  <c r="Y696" i="4"/>
  <c r="Y697" i="4"/>
  <c r="Y698" i="4"/>
  <c r="Y760" i="4"/>
  <c r="Y761" i="4"/>
  <c r="Y762" i="4"/>
  <c r="Y763" i="4"/>
  <c r="Y764" i="4"/>
  <c r="Y15" i="4"/>
  <c r="Y55" i="4"/>
  <c r="Y67" i="4"/>
  <c r="Y68" i="4"/>
  <c r="Y69" i="4"/>
  <c r="Y70" i="4"/>
  <c r="Y71" i="4"/>
  <c r="Y115" i="4"/>
  <c r="Y132" i="4"/>
  <c r="Y182" i="4"/>
  <c r="Y183" i="4"/>
  <c r="Y184" i="4"/>
  <c r="Y185" i="4"/>
  <c r="Y186" i="4"/>
  <c r="Y220" i="4"/>
  <c r="Y232" i="4"/>
  <c r="Y233" i="4"/>
  <c r="Y234" i="4"/>
  <c r="Y235" i="4"/>
  <c r="Y236" i="4"/>
  <c r="Y250" i="4"/>
  <c r="Y346" i="4"/>
  <c r="Y374" i="4"/>
  <c r="Y375" i="4"/>
  <c r="Y376" i="4"/>
  <c r="Y377" i="4"/>
  <c r="Y378" i="4"/>
  <c r="Y406" i="4"/>
  <c r="Y407" i="4"/>
  <c r="Y408" i="4"/>
  <c r="Y409" i="4"/>
  <c r="Y410" i="4"/>
  <c r="Y424" i="4"/>
  <c r="Y466" i="4"/>
  <c r="Y510" i="4"/>
  <c r="Y522" i="4"/>
  <c r="Y523" i="4"/>
  <c r="Y524" i="4"/>
  <c r="Y525" i="4"/>
  <c r="Y526" i="4"/>
  <c r="Y569" i="4"/>
  <c r="Y581" i="4"/>
  <c r="Y582" i="4"/>
  <c r="Y583" i="4"/>
  <c r="Y584" i="4"/>
  <c r="Y585" i="4"/>
  <c r="Y628" i="4"/>
  <c r="Y640" i="4"/>
  <c r="Y641" i="4"/>
  <c r="Y642" i="4"/>
  <c r="Y643" i="4"/>
  <c r="Y671" i="4"/>
  <c r="Y699" i="4"/>
  <c r="Y700" i="4"/>
  <c r="Y701" i="4"/>
  <c r="Y702" i="4"/>
  <c r="Y703" i="4"/>
  <c r="Y719" i="4"/>
  <c r="Y739" i="4"/>
  <c r="Y765" i="4"/>
  <c r="Y766" i="4"/>
  <c r="Y767" i="4"/>
  <c r="Y768" i="4"/>
  <c r="Y769" i="4"/>
  <c r="Y16" i="4"/>
  <c r="Y72" i="4"/>
  <c r="Y73" i="4"/>
  <c r="Y74" i="4"/>
  <c r="Y75" i="4"/>
  <c r="Y76" i="4"/>
  <c r="Y187" i="4"/>
  <c r="Y188" i="4"/>
  <c r="Y189" i="4"/>
  <c r="Y190" i="4"/>
  <c r="Y191" i="4"/>
  <c r="Y237" i="4"/>
  <c r="Y238" i="4"/>
  <c r="Y239" i="4"/>
  <c r="Y240" i="4"/>
  <c r="Y241" i="4"/>
  <c r="Y379" i="4"/>
  <c r="Y380" i="4"/>
  <c r="Y381" i="4"/>
  <c r="Y382" i="4"/>
  <c r="Y383" i="4"/>
  <c r="Y411" i="4"/>
  <c r="Y412" i="4"/>
  <c r="Y413" i="4"/>
  <c r="Y414" i="4"/>
  <c r="Y415" i="4"/>
  <c r="Y527" i="4"/>
  <c r="Y528" i="4"/>
  <c r="Y529" i="4"/>
  <c r="Y530" i="4"/>
  <c r="Y531" i="4"/>
  <c r="Y586" i="4"/>
  <c r="Y587" i="4"/>
  <c r="Y588" i="4"/>
  <c r="Y589" i="4"/>
  <c r="Y590" i="4"/>
  <c r="Y644" i="4"/>
  <c r="Y645" i="4"/>
  <c r="Y646" i="4"/>
  <c r="Y647" i="4"/>
  <c r="Y648" i="4"/>
  <c r="Y704" i="4"/>
  <c r="Y705" i="4"/>
  <c r="Y706" i="4"/>
  <c r="Y707" i="4"/>
  <c r="Y708" i="4"/>
  <c r="Y770" i="4"/>
  <c r="Y771" i="4"/>
  <c r="Y772" i="4"/>
  <c r="Y773" i="4"/>
  <c r="Y774" i="4"/>
  <c r="Y7" i="4"/>
  <c r="Y13" i="4"/>
  <c r="Y22" i="4"/>
  <c r="Y37" i="4"/>
  <c r="Y52" i="4"/>
  <c r="Y61" i="4"/>
  <c r="Y82" i="4"/>
  <c r="Y97" i="4"/>
  <c r="Y112" i="4"/>
  <c r="Y121" i="4"/>
  <c r="Y123" i="4"/>
  <c r="Y129" i="4"/>
  <c r="Y138" i="4"/>
  <c r="Y144" i="4"/>
  <c r="Y159" i="4"/>
  <c r="Y174" i="4"/>
  <c r="Y197" i="4"/>
  <c r="Y203" i="4"/>
  <c r="Y217" i="4"/>
  <c r="Y226" i="4"/>
  <c r="Y247" i="4"/>
  <c r="Y260" i="4"/>
  <c r="Y271" i="4"/>
  <c r="Y277" i="4"/>
  <c r="Y289" i="4"/>
  <c r="Y300" i="4"/>
  <c r="Y302" i="4"/>
  <c r="Y305" i="4"/>
  <c r="Y313" i="4"/>
  <c r="Y328" i="4"/>
  <c r="Y343" i="4"/>
  <c r="Y358" i="4"/>
  <c r="Y368" i="4"/>
  <c r="Y389" i="4"/>
  <c r="Y400" i="4"/>
  <c r="Y421" i="4"/>
  <c r="Y434" i="4"/>
  <c r="Y448" i="4"/>
  <c r="Y463" i="4"/>
  <c r="Y478" i="4"/>
  <c r="Y492" i="4"/>
  <c r="Y507" i="4"/>
  <c r="Y516" i="4"/>
  <c r="Y537" i="4"/>
  <c r="Y551" i="4"/>
  <c r="Y566" i="4"/>
  <c r="Y575" i="4"/>
  <c r="Y596" i="4"/>
  <c r="Y610" i="4"/>
  <c r="Y625" i="4"/>
  <c r="Y634" i="4"/>
  <c r="Y654" i="4"/>
  <c r="Y664" i="4"/>
  <c r="Y669" i="4"/>
  <c r="Y686" i="4"/>
  <c r="Y690" i="4"/>
  <c r="Y693" i="4"/>
  <c r="Y716" i="4"/>
  <c r="Y737" i="4"/>
  <c r="Y756" i="4"/>
  <c r="Y759" i="4"/>
  <c r="Y9" i="4"/>
  <c r="Y24" i="4"/>
  <c r="Y40" i="4"/>
  <c r="Y54" i="4"/>
  <c r="Y84" i="4"/>
  <c r="Y100" i="4"/>
  <c r="Y114" i="4"/>
  <c r="Y131" i="4"/>
  <c r="Y146" i="4"/>
  <c r="Y162" i="4"/>
  <c r="Y181" i="4"/>
  <c r="Y206" i="4"/>
  <c r="Y219" i="4"/>
  <c r="Y249" i="4"/>
  <c r="Y263" i="4"/>
  <c r="Y279" i="4"/>
  <c r="Y291" i="4"/>
  <c r="Y307" i="4"/>
  <c r="Y315" i="4"/>
  <c r="Y331" i="4"/>
  <c r="Y345" i="4"/>
  <c r="Y360" i="4"/>
  <c r="Y392" i="4"/>
  <c r="Y423" i="4"/>
  <c r="Y436" i="4"/>
  <c r="Y451" i="4"/>
  <c r="Y465" i="4"/>
  <c r="Y480" i="4"/>
  <c r="Y495" i="4"/>
  <c r="Y509" i="4"/>
  <c r="Y539" i="4"/>
  <c r="Y554" i="4"/>
  <c r="Y568" i="4"/>
  <c r="Y598" i="4"/>
  <c r="Y613" i="4"/>
  <c r="Y627" i="4"/>
  <c r="Y656" i="4"/>
  <c r="Y21" i="4"/>
  <c r="Y81" i="4"/>
  <c r="Y143" i="4"/>
  <c r="Y276" i="4"/>
  <c r="Y312" i="4"/>
  <c r="Y357" i="4"/>
  <c r="Y433" i="4"/>
  <c r="Y477" i="4"/>
  <c r="Y536" i="4"/>
  <c r="Y595" i="4"/>
  <c r="Y653" i="4"/>
  <c r="Y714" i="4"/>
  <c r="Y59" i="4"/>
  <c r="Y119" i="4"/>
  <c r="Y136" i="4"/>
  <c r="Y195" i="4"/>
  <c r="Y224" i="4"/>
  <c r="Y254" i="4"/>
  <c r="Y350" i="4"/>
  <c r="Y428" i="4"/>
  <c r="Y470" i="4"/>
  <c r="Y514" i="4"/>
  <c r="Y573" i="4"/>
  <c r="Y632" i="4"/>
  <c r="Y730" i="4"/>
  <c r="Y18" i="4"/>
  <c r="X78" i="4"/>
  <c r="X140" i="4"/>
  <c r="X273" i="4"/>
  <c r="X309" i="4"/>
  <c r="X353" i="4"/>
  <c r="X430" i="4"/>
  <c r="X473" i="4"/>
  <c r="X533" i="4"/>
  <c r="X592" i="4"/>
  <c r="X650" i="4"/>
  <c r="X30" i="4"/>
  <c r="X90" i="4"/>
  <c r="X152" i="4"/>
  <c r="X284" i="4"/>
  <c r="X321" i="4"/>
  <c r="X365" i="4"/>
  <c r="X441" i="4"/>
  <c r="X485" i="4"/>
  <c r="X544" i="4"/>
  <c r="X603" i="4"/>
  <c r="X661" i="4"/>
  <c r="X682" i="4"/>
  <c r="X728" i="4"/>
  <c r="X750" i="4"/>
  <c r="X60" i="4"/>
  <c r="X120" i="4"/>
  <c r="X137" i="4"/>
  <c r="X196" i="4"/>
  <c r="X225" i="4"/>
  <c r="X255" i="4"/>
  <c r="X31" i="4"/>
  <c r="X91" i="4"/>
  <c r="X153" i="4"/>
  <c r="X285" i="4"/>
  <c r="X322" i="4"/>
  <c r="X366" i="4"/>
  <c r="X442" i="4"/>
  <c r="X486" i="4"/>
  <c r="X545" i="4"/>
  <c r="X604" i="4"/>
  <c r="X662" i="4"/>
  <c r="X683" i="4"/>
  <c r="X729" i="4"/>
  <c r="X751" i="4"/>
  <c r="X10" i="4"/>
  <c r="X17" i="4"/>
  <c r="X27" i="4"/>
  <c r="X42" i="4"/>
  <c r="X56" i="4"/>
  <c r="X77" i="4"/>
  <c r="X87" i="4"/>
  <c r="X102" i="4"/>
  <c r="X116" i="4"/>
  <c r="X122" i="4"/>
  <c r="X124" i="4"/>
  <c r="X133" i="4"/>
  <c r="X139" i="4"/>
  <c r="X149" i="4"/>
  <c r="X164" i="4"/>
  <c r="X192" i="4"/>
  <c r="X198" i="4"/>
  <c r="X208" i="4"/>
  <c r="X221" i="4"/>
  <c r="X242" i="4"/>
  <c r="X251" i="4"/>
  <c r="X265" i="4"/>
  <c r="X272" i="4"/>
  <c r="X293" i="4"/>
  <c r="X294" i="4"/>
  <c r="X301" i="4"/>
  <c r="X303" i="4"/>
  <c r="X308" i="4"/>
  <c r="X318" i="4"/>
  <c r="X333" i="4"/>
  <c r="X347" i="4"/>
  <c r="X363" i="4"/>
  <c r="X384" i="4"/>
  <c r="X394" i="4"/>
  <c r="X416" i="4"/>
  <c r="X425" i="4"/>
  <c r="X439" i="4"/>
  <c r="X453" i="4"/>
  <c r="X467" i="4"/>
  <c r="X483" i="4"/>
  <c r="X497" i="4"/>
  <c r="X511" i="4"/>
  <c r="X532" i="4"/>
  <c r="X542" i="4"/>
  <c r="X556" i="4"/>
  <c r="X570" i="4"/>
  <c r="X591" i="4"/>
  <c r="X601" i="4"/>
  <c r="X615" i="4"/>
  <c r="X629" i="4"/>
  <c r="X649" i="4"/>
  <c r="X659" i="4"/>
  <c r="X665" i="4"/>
  <c r="X674" i="4"/>
  <c r="X687" i="4"/>
  <c r="X692" i="4"/>
  <c r="X709" i="4"/>
  <c r="X723" i="4"/>
  <c r="X742" i="4"/>
  <c r="X758" i="4"/>
  <c r="X775" i="4"/>
  <c r="X58" i="4"/>
  <c r="X118" i="4"/>
  <c r="X135" i="4"/>
  <c r="X194" i="4"/>
  <c r="X223" i="4"/>
  <c r="X253" i="4"/>
  <c r="X349" i="4"/>
  <c r="X427" i="4"/>
  <c r="X469" i="4"/>
  <c r="X513" i="4"/>
  <c r="X572" i="4"/>
  <c r="X631" i="4"/>
  <c r="X681" i="4"/>
  <c r="X727" i="4"/>
  <c r="X749" i="4"/>
  <c r="X28" i="4"/>
  <c r="X88" i="4"/>
  <c r="X150" i="4"/>
  <c r="X282" i="4"/>
  <c r="X319" i="4"/>
  <c r="X677" i="4"/>
  <c r="X725" i="4"/>
  <c r="X745" i="4"/>
  <c r="X32" i="4"/>
  <c r="X92" i="4"/>
  <c r="X154" i="4"/>
  <c r="X286" i="4"/>
  <c r="X323" i="4"/>
  <c r="X367" i="4"/>
  <c r="X443" i="4"/>
  <c r="X487" i="4"/>
  <c r="X546" i="4"/>
  <c r="X605" i="4"/>
  <c r="X663" i="4"/>
  <c r="X685" i="4"/>
  <c r="X732" i="4"/>
  <c r="X753" i="4"/>
  <c r="X41" i="4"/>
  <c r="X101" i="4"/>
  <c r="X163" i="4"/>
  <c r="X207" i="4"/>
  <c r="X264" i="4"/>
  <c r="X292" i="4"/>
  <c r="X332" i="4"/>
  <c r="X393" i="4"/>
  <c r="X452" i="4"/>
  <c r="X496" i="4"/>
  <c r="X555" i="4"/>
  <c r="X614" i="4"/>
  <c r="X721" i="4"/>
  <c r="X12" i="4"/>
  <c r="X45" i="4"/>
  <c r="X105" i="4"/>
  <c r="X167" i="4"/>
  <c r="X268" i="4"/>
  <c r="X297" i="4"/>
  <c r="X336" i="4"/>
  <c r="X397" i="4"/>
  <c r="X456" i="4"/>
  <c r="X500" i="4"/>
  <c r="X559" i="4"/>
  <c r="X618" i="4"/>
  <c r="X678" i="4"/>
  <c r="X746" i="4"/>
  <c r="X34" i="4"/>
  <c r="X94" i="4"/>
  <c r="X156" i="4"/>
  <c r="X200" i="4"/>
  <c r="X257" i="4"/>
  <c r="X776" i="4"/>
  <c r="X325" i="4"/>
  <c r="X386" i="4"/>
  <c r="X445" i="4"/>
  <c r="X489" i="4"/>
  <c r="X548" i="4"/>
  <c r="X607" i="4"/>
  <c r="X666" i="4"/>
  <c r="X734" i="4"/>
  <c r="X43" i="4"/>
  <c r="X103" i="4"/>
  <c r="X165" i="4"/>
  <c r="X209" i="4"/>
  <c r="X266" i="4"/>
  <c r="X295" i="4"/>
  <c r="X334" i="4"/>
  <c r="X395" i="4"/>
  <c r="X454" i="4"/>
  <c r="X498" i="4"/>
  <c r="X557" i="4"/>
  <c r="X616" i="4"/>
  <c r="X675" i="4"/>
  <c r="X743" i="4"/>
  <c r="X26" i="4"/>
  <c r="X86" i="4"/>
  <c r="X148" i="4"/>
  <c r="X281" i="4"/>
  <c r="X317" i="4"/>
  <c r="X362" i="4"/>
  <c r="X438" i="4"/>
  <c r="X482" i="4"/>
  <c r="X541" i="4"/>
  <c r="X600" i="4"/>
  <c r="X658" i="4"/>
  <c r="X673" i="4"/>
  <c r="X722" i="4"/>
  <c r="X741" i="4"/>
  <c r="X29" i="4"/>
  <c r="X89" i="4"/>
  <c r="X151" i="4"/>
  <c r="X283" i="4"/>
  <c r="X320" i="4"/>
  <c r="X364" i="4"/>
  <c r="X440" i="4"/>
  <c r="X484" i="4"/>
  <c r="X543" i="4"/>
  <c r="X602" i="4"/>
  <c r="X660" i="4"/>
  <c r="X726" i="4"/>
  <c r="X57" i="4"/>
  <c r="X117" i="4"/>
  <c r="X134" i="4"/>
  <c r="X193" i="4"/>
  <c r="X222" i="4"/>
  <c r="X252" i="4"/>
  <c r="X348" i="4"/>
  <c r="X426" i="4"/>
  <c r="X468" i="4"/>
  <c r="X512" i="4"/>
  <c r="X571" i="4"/>
  <c r="X630" i="4"/>
  <c r="X676" i="4"/>
  <c r="X724" i="4"/>
  <c r="X744" i="4"/>
  <c r="X25" i="4"/>
  <c r="X85" i="4"/>
  <c r="X147" i="4"/>
  <c r="X280" i="4"/>
  <c r="X316" i="4"/>
  <c r="X361" i="4"/>
  <c r="X437" i="4"/>
  <c r="X481" i="4"/>
  <c r="X540" i="4"/>
  <c r="X599" i="4"/>
  <c r="X657" i="4"/>
  <c r="X672" i="4"/>
  <c r="X720" i="4"/>
  <c r="X740" i="4"/>
  <c r="X46" i="4"/>
  <c r="X106" i="4"/>
  <c r="X168" i="4"/>
  <c r="X211" i="4"/>
  <c r="X269" i="4"/>
  <c r="X298" i="4"/>
  <c r="X337" i="4"/>
  <c r="X398" i="4"/>
  <c r="X457" i="4"/>
  <c r="X501" i="4"/>
  <c r="X560" i="4"/>
  <c r="X619" i="4"/>
  <c r="X679" i="4"/>
  <c r="X747" i="4"/>
  <c r="X47" i="4"/>
  <c r="X107" i="4"/>
  <c r="X169" i="4"/>
  <c r="X212" i="4"/>
  <c r="X270" i="4"/>
  <c r="X299" i="4"/>
  <c r="X338" i="4"/>
  <c r="X399" i="4"/>
  <c r="X458" i="4"/>
  <c r="X502" i="4"/>
  <c r="X561" i="4"/>
  <c r="X620" i="4"/>
  <c r="X680" i="4"/>
  <c r="X748" i="4"/>
  <c r="X4" i="4"/>
  <c r="X48" i="4"/>
  <c r="X108" i="4"/>
  <c r="X125" i="4"/>
  <c r="X170" i="4"/>
  <c r="X213" i="4"/>
  <c r="X243" i="4"/>
  <c r="X339" i="4"/>
  <c r="X352" i="4"/>
  <c r="X417" i="4"/>
  <c r="X459" i="4"/>
  <c r="X472" i="4"/>
  <c r="X503" i="4"/>
  <c r="X562" i="4"/>
  <c r="X621" i="4"/>
  <c r="X667" i="4"/>
  <c r="X688" i="4"/>
  <c r="X710" i="4"/>
  <c r="X735" i="4"/>
  <c r="X754" i="4"/>
  <c r="X3" i="4"/>
  <c r="X33" i="4"/>
  <c r="X93" i="4"/>
  <c r="X155" i="4"/>
  <c r="X199" i="4"/>
  <c r="X256" i="4"/>
  <c r="X287" i="4"/>
  <c r="X324" i="4"/>
  <c r="X385" i="4"/>
  <c r="X444" i="4"/>
  <c r="X488" i="4"/>
  <c r="X547" i="4"/>
  <c r="X606" i="4"/>
  <c r="X733" i="4"/>
  <c r="X11" i="4"/>
  <c r="X44" i="4"/>
  <c r="X104" i="4"/>
  <c r="X166" i="4"/>
  <c r="X210" i="4"/>
  <c r="X267" i="4"/>
  <c r="X296" i="4"/>
  <c r="X335" i="4"/>
  <c r="X396" i="4"/>
  <c r="X455" i="4"/>
  <c r="X499" i="4"/>
  <c r="X558" i="4"/>
  <c r="X617" i="4"/>
  <c r="X36" i="4"/>
  <c r="X96" i="4"/>
  <c r="X158" i="4"/>
  <c r="X202" i="4"/>
  <c r="X259" i="4"/>
  <c r="X288" i="4"/>
  <c r="X327" i="4"/>
  <c r="X388" i="4"/>
  <c r="X447" i="4"/>
  <c r="X491" i="4"/>
  <c r="X550" i="4"/>
  <c r="X609" i="4"/>
  <c r="X668" i="4"/>
  <c r="X715" i="4"/>
  <c r="X736" i="4"/>
  <c r="X38" i="4"/>
  <c r="X98" i="4"/>
  <c r="X160" i="4"/>
  <c r="X204" i="4"/>
  <c r="X261" i="4"/>
  <c r="X290" i="4"/>
  <c r="X329" i="4"/>
  <c r="X390" i="4"/>
  <c r="X449" i="4"/>
  <c r="X493" i="4"/>
  <c r="X552" i="4"/>
  <c r="X611" i="4"/>
  <c r="X717" i="4"/>
  <c r="X20" i="4"/>
  <c r="X80" i="4"/>
  <c r="X142" i="4"/>
  <c r="X275" i="4"/>
  <c r="X311" i="4"/>
  <c r="X356" i="4"/>
  <c r="X432" i="4"/>
  <c r="X476" i="4"/>
  <c r="X535" i="4"/>
  <c r="X594" i="4"/>
  <c r="X652" i="4"/>
  <c r="X713" i="4"/>
  <c r="X6" i="4"/>
  <c r="X19" i="4"/>
  <c r="X35" i="4"/>
  <c r="X51" i="4"/>
  <c r="X79" i="4"/>
  <c r="X95" i="4"/>
  <c r="X111" i="4"/>
  <c r="X128" i="4"/>
  <c r="X141" i="4"/>
  <c r="X157" i="4"/>
  <c r="X173" i="4"/>
  <c r="X201" i="4"/>
  <c r="X216" i="4"/>
  <c r="X246" i="4"/>
  <c r="X258" i="4"/>
  <c r="X274" i="4"/>
  <c r="X304" i="4"/>
  <c r="X310" i="4"/>
  <c r="X326" i="4"/>
  <c r="X342" i="4"/>
  <c r="X355" i="4"/>
  <c r="X387" i="4"/>
  <c r="X420" i="4"/>
  <c r="X431" i="4"/>
  <c r="X446" i="4"/>
  <c r="X462" i="4"/>
  <c r="X475" i="4"/>
  <c r="X490" i="4"/>
  <c r="X506" i="4"/>
  <c r="X534" i="4"/>
  <c r="X549" i="4"/>
  <c r="X565" i="4"/>
  <c r="X593" i="4"/>
  <c r="X608" i="4"/>
  <c r="X624" i="4"/>
  <c r="X651" i="4"/>
  <c r="X8" i="4"/>
  <c r="X23" i="4"/>
  <c r="X39" i="4"/>
  <c r="X53" i="4"/>
  <c r="X83" i="4"/>
  <c r="X99" i="4"/>
  <c r="X113" i="4"/>
  <c r="X130" i="4"/>
  <c r="X145" i="4"/>
  <c r="X161" i="4"/>
  <c r="X180" i="4"/>
  <c r="X205" i="4"/>
  <c r="X218" i="4"/>
  <c r="X248" i="4"/>
  <c r="X262" i="4"/>
  <c r="X278" i="4"/>
  <c r="X306" i="4"/>
  <c r="X314" i="4"/>
  <c r="X330" i="4"/>
  <c r="X344" i="4"/>
  <c r="X359" i="4"/>
  <c r="X391" i="4"/>
  <c r="X422" i="4"/>
  <c r="X435" i="4"/>
  <c r="X450" i="4"/>
  <c r="X464" i="4"/>
  <c r="X479" i="4"/>
  <c r="X494" i="4"/>
  <c r="X508" i="4"/>
  <c r="X538" i="4"/>
  <c r="X553" i="4"/>
  <c r="X567" i="4"/>
  <c r="X597" i="4"/>
  <c r="X612" i="4"/>
  <c r="X626" i="4"/>
  <c r="X655" i="4"/>
  <c r="X670" i="4"/>
  <c r="X691" i="4"/>
  <c r="X718" i="4"/>
  <c r="X738" i="4"/>
  <c r="X757" i="4"/>
  <c r="X5" i="4"/>
  <c r="X49" i="4"/>
  <c r="X109" i="4"/>
  <c r="X126" i="4"/>
  <c r="X171" i="4"/>
  <c r="X214" i="4"/>
  <c r="X244" i="4"/>
  <c r="X340" i="4"/>
  <c r="X354" i="4"/>
  <c r="X418" i="4"/>
  <c r="X460" i="4"/>
  <c r="X474" i="4"/>
  <c r="X504" i="4"/>
  <c r="X563" i="4"/>
  <c r="X622" i="4"/>
  <c r="X689" i="4"/>
  <c r="X711" i="4"/>
  <c r="X755" i="4"/>
  <c r="X50" i="4"/>
  <c r="X110" i="4"/>
  <c r="X127" i="4"/>
  <c r="X172" i="4"/>
  <c r="X215" i="4"/>
  <c r="X245" i="4"/>
  <c r="X341" i="4"/>
  <c r="X419" i="4"/>
  <c r="X461" i="4"/>
  <c r="X505" i="4"/>
  <c r="X564" i="4"/>
  <c r="X623" i="4"/>
  <c r="X712" i="4"/>
  <c r="X14" i="4"/>
  <c r="X62" i="4"/>
  <c r="X63" i="4"/>
  <c r="X64" i="4"/>
  <c r="X65" i="4"/>
  <c r="X66" i="4"/>
  <c r="X175" i="4"/>
  <c r="X176" i="4"/>
  <c r="X177" i="4"/>
  <c r="X178" i="4"/>
  <c r="X179" i="4"/>
  <c r="X227" i="4"/>
  <c r="X228" i="4"/>
  <c r="X229" i="4"/>
  <c r="X230" i="4"/>
  <c r="X231" i="4"/>
  <c r="X369" i="4"/>
  <c r="X370" i="4"/>
  <c r="X371" i="4"/>
  <c r="X372" i="4"/>
  <c r="X373" i="4"/>
  <c r="X401" i="4"/>
  <c r="X402" i="4"/>
  <c r="X403" i="4"/>
  <c r="X404" i="4"/>
  <c r="X405" i="4"/>
  <c r="X517" i="4"/>
  <c r="X518" i="4"/>
  <c r="X519" i="4"/>
  <c r="X520" i="4"/>
  <c r="X521" i="4"/>
  <c r="X576" i="4"/>
  <c r="X577" i="4"/>
  <c r="X578" i="4"/>
  <c r="X579" i="4"/>
  <c r="X580" i="4"/>
  <c r="X635" i="4"/>
  <c r="X636" i="4"/>
  <c r="X637" i="4"/>
  <c r="X638" i="4"/>
  <c r="X639" i="4"/>
  <c r="X694" i="4"/>
  <c r="X695" i="4"/>
  <c r="X696" i="4"/>
  <c r="X697" i="4"/>
  <c r="X698" i="4"/>
  <c r="X760" i="4"/>
  <c r="X761" i="4"/>
  <c r="X762" i="4"/>
  <c r="X763" i="4"/>
  <c r="X764" i="4"/>
  <c r="X15" i="4"/>
  <c r="X55" i="4"/>
  <c r="X67" i="4"/>
  <c r="X68" i="4"/>
  <c r="X69" i="4"/>
  <c r="X70" i="4"/>
  <c r="X71" i="4"/>
  <c r="X115" i="4"/>
  <c r="X132" i="4"/>
  <c r="X182" i="4"/>
  <c r="X183" i="4"/>
  <c r="X184" i="4"/>
  <c r="X185" i="4"/>
  <c r="X186" i="4"/>
  <c r="X220" i="4"/>
  <c r="X232" i="4"/>
  <c r="X233" i="4"/>
  <c r="X234" i="4"/>
  <c r="X235" i="4"/>
  <c r="X236" i="4"/>
  <c r="X250" i="4"/>
  <c r="X346" i="4"/>
  <c r="X374" i="4"/>
  <c r="X375" i="4"/>
  <c r="X376" i="4"/>
  <c r="X377" i="4"/>
  <c r="X378" i="4"/>
  <c r="X406" i="4"/>
  <c r="X407" i="4"/>
  <c r="X408" i="4"/>
  <c r="X409" i="4"/>
  <c r="X410" i="4"/>
  <c r="X424" i="4"/>
  <c r="X466" i="4"/>
  <c r="X510" i="4"/>
  <c r="X522" i="4"/>
  <c r="X523" i="4"/>
  <c r="X524" i="4"/>
  <c r="X525" i="4"/>
  <c r="X526" i="4"/>
  <c r="X569" i="4"/>
  <c r="X581" i="4"/>
  <c r="X582" i="4"/>
  <c r="X583" i="4"/>
  <c r="X584" i="4"/>
  <c r="X585" i="4"/>
  <c r="X628" i="4"/>
  <c r="X640" i="4"/>
  <c r="X641" i="4"/>
  <c r="X642" i="4"/>
  <c r="X643" i="4"/>
  <c r="X671" i="4"/>
  <c r="X699" i="4"/>
  <c r="X700" i="4"/>
  <c r="X701" i="4"/>
  <c r="X702" i="4"/>
  <c r="X703" i="4"/>
  <c r="X719" i="4"/>
  <c r="X739" i="4"/>
  <c r="X765" i="4"/>
  <c r="X766" i="4"/>
  <c r="X767" i="4"/>
  <c r="X768" i="4"/>
  <c r="X769" i="4"/>
  <c r="X16" i="4"/>
  <c r="X72" i="4"/>
  <c r="X73" i="4"/>
  <c r="X74" i="4"/>
  <c r="X75" i="4"/>
  <c r="X76" i="4"/>
  <c r="X187" i="4"/>
  <c r="X188" i="4"/>
  <c r="X189" i="4"/>
  <c r="X190" i="4"/>
  <c r="X191" i="4"/>
  <c r="X237" i="4"/>
  <c r="X238" i="4"/>
  <c r="X239" i="4"/>
  <c r="X240" i="4"/>
  <c r="X241" i="4"/>
  <c r="X379" i="4"/>
  <c r="X380" i="4"/>
  <c r="X381" i="4"/>
  <c r="X382" i="4"/>
  <c r="X383" i="4"/>
  <c r="X411" i="4"/>
  <c r="X412" i="4"/>
  <c r="X413" i="4"/>
  <c r="X414" i="4"/>
  <c r="X415" i="4"/>
  <c r="X527" i="4"/>
  <c r="X528" i="4"/>
  <c r="X529" i="4"/>
  <c r="X530" i="4"/>
  <c r="X531" i="4"/>
  <c r="X586" i="4"/>
  <c r="X587" i="4"/>
  <c r="X588" i="4"/>
  <c r="X589" i="4"/>
  <c r="X590" i="4"/>
  <c r="X644" i="4"/>
  <c r="X645" i="4"/>
  <c r="X646" i="4"/>
  <c r="X647" i="4"/>
  <c r="X648" i="4"/>
  <c r="X704" i="4"/>
  <c r="X705" i="4"/>
  <c r="X706" i="4"/>
  <c r="X707" i="4"/>
  <c r="X708" i="4"/>
  <c r="X770" i="4"/>
  <c r="X771" i="4"/>
  <c r="X772" i="4"/>
  <c r="X773" i="4"/>
  <c r="X774" i="4"/>
  <c r="X7" i="4"/>
  <c r="X13" i="4"/>
  <c r="X22" i="4"/>
  <c r="X37" i="4"/>
  <c r="X52" i="4"/>
  <c r="X61" i="4"/>
  <c r="X82" i="4"/>
  <c r="X97" i="4"/>
  <c r="X112" i="4"/>
  <c r="X121" i="4"/>
  <c r="X123" i="4"/>
  <c r="X129" i="4"/>
  <c r="X138" i="4"/>
  <c r="X144" i="4"/>
  <c r="X159" i="4"/>
  <c r="X174" i="4"/>
  <c r="X197" i="4"/>
  <c r="X203" i="4"/>
  <c r="X217" i="4"/>
  <c r="X226" i="4"/>
  <c r="X247" i="4"/>
  <c r="X260" i="4"/>
  <c r="X271" i="4"/>
  <c r="X277" i="4"/>
  <c r="X289" i="4"/>
  <c r="X300" i="4"/>
  <c r="X302" i="4"/>
  <c r="X305" i="4"/>
  <c r="X313" i="4"/>
  <c r="X328" i="4"/>
  <c r="X343" i="4"/>
  <c r="X358" i="4"/>
  <c r="X368" i="4"/>
  <c r="X389" i="4"/>
  <c r="X400" i="4"/>
  <c r="X421" i="4"/>
  <c r="X434" i="4"/>
  <c r="X448" i="4"/>
  <c r="X463" i="4"/>
  <c r="X478" i="4"/>
  <c r="X492" i="4"/>
  <c r="X507" i="4"/>
  <c r="X516" i="4"/>
  <c r="X537" i="4"/>
  <c r="X551" i="4"/>
  <c r="X566" i="4"/>
  <c r="X575" i="4"/>
  <c r="X596" i="4"/>
  <c r="X610" i="4"/>
  <c r="X625" i="4"/>
  <c r="X634" i="4"/>
  <c r="X654" i="4"/>
  <c r="X664" i="4"/>
  <c r="X669" i="4"/>
  <c r="X686" i="4"/>
  <c r="X690" i="4"/>
  <c r="X693" i="4"/>
  <c r="X716" i="4"/>
  <c r="X737" i="4"/>
  <c r="X756" i="4"/>
  <c r="X759" i="4"/>
  <c r="X9" i="4"/>
  <c r="X24" i="4"/>
  <c r="X40" i="4"/>
  <c r="X54" i="4"/>
  <c r="X84" i="4"/>
  <c r="X100" i="4"/>
  <c r="X114" i="4"/>
  <c r="X131" i="4"/>
  <c r="X146" i="4"/>
  <c r="X162" i="4"/>
  <c r="X181" i="4"/>
  <c r="X206" i="4"/>
  <c r="X219" i="4"/>
  <c r="X249" i="4"/>
  <c r="X263" i="4"/>
  <c r="X279" i="4"/>
  <c r="X291" i="4"/>
  <c r="X307" i="4"/>
  <c r="X315" i="4"/>
  <c r="X331" i="4"/>
  <c r="X345" i="4"/>
  <c r="X360" i="4"/>
  <c r="X392" i="4"/>
  <c r="X423" i="4"/>
  <c r="X436" i="4"/>
  <c r="X451" i="4"/>
  <c r="X465" i="4"/>
  <c r="X480" i="4"/>
  <c r="X495" i="4"/>
  <c r="X509" i="4"/>
  <c r="X539" i="4"/>
  <c r="X554" i="4"/>
  <c r="X568" i="4"/>
  <c r="X598" i="4"/>
  <c r="X613" i="4"/>
  <c r="X627" i="4"/>
  <c r="X656" i="4"/>
  <c r="X21" i="4"/>
  <c r="X81" i="4"/>
  <c r="X143" i="4"/>
  <c r="X276" i="4"/>
  <c r="X312" i="4"/>
  <c r="X357" i="4"/>
  <c r="X433" i="4"/>
  <c r="X477" i="4"/>
  <c r="X536" i="4"/>
  <c r="X595" i="4"/>
  <c r="X653" i="4"/>
  <c r="X714" i="4"/>
  <c r="X59" i="4"/>
  <c r="X119" i="4"/>
  <c r="X136" i="4"/>
  <c r="X195" i="4"/>
  <c r="X224" i="4"/>
  <c r="X254" i="4"/>
  <c r="X350" i="4"/>
  <c r="X428" i="4"/>
  <c r="X470" i="4"/>
  <c r="X514" i="4"/>
  <c r="X573" i="4"/>
  <c r="X632" i="4"/>
  <c r="X730" i="4"/>
  <c r="X18" i="4"/>
  <c r="W78" i="4"/>
  <c r="W140" i="4"/>
  <c r="W273" i="4"/>
  <c r="W309" i="4"/>
  <c r="W353" i="4"/>
  <c r="W430" i="4"/>
  <c r="W473" i="4"/>
  <c r="W533" i="4"/>
  <c r="W592" i="4"/>
  <c r="W650" i="4"/>
  <c r="W60" i="4"/>
  <c r="W120" i="4"/>
  <c r="W137" i="4"/>
  <c r="W196" i="4"/>
  <c r="W225" i="4"/>
  <c r="W255" i="4"/>
  <c r="W31" i="4"/>
  <c r="W91" i="4"/>
  <c r="W153" i="4"/>
  <c r="W285" i="4"/>
  <c r="W322" i="4"/>
  <c r="W366" i="4"/>
  <c r="W442" i="4"/>
  <c r="W486" i="4"/>
  <c r="W545" i="4"/>
  <c r="W604" i="4"/>
  <c r="W662" i="4"/>
  <c r="W683" i="4"/>
  <c r="W729" i="4"/>
  <c r="W751" i="4"/>
  <c r="W30" i="4"/>
  <c r="W90" i="4"/>
  <c r="W152" i="4"/>
  <c r="W284" i="4"/>
  <c r="W321" i="4"/>
  <c r="W365" i="4"/>
  <c r="W441" i="4"/>
  <c r="W485" i="4"/>
  <c r="W544" i="4"/>
  <c r="W603" i="4"/>
  <c r="W661" i="4"/>
  <c r="W682" i="4"/>
  <c r="W728" i="4"/>
  <c r="W750" i="4"/>
  <c r="W10" i="4"/>
  <c r="W17" i="4"/>
  <c r="W27" i="4"/>
  <c r="W42" i="4"/>
  <c r="W56" i="4"/>
  <c r="W77" i="4"/>
  <c r="W87" i="4"/>
  <c r="W102" i="4"/>
  <c r="W116" i="4"/>
  <c r="W122" i="4"/>
  <c r="W124" i="4"/>
  <c r="W133" i="4"/>
  <c r="W139" i="4"/>
  <c r="W149" i="4"/>
  <c r="W164" i="4"/>
  <c r="W192" i="4"/>
  <c r="W198" i="4"/>
  <c r="W208" i="4"/>
  <c r="W221" i="4"/>
  <c r="W242" i="4"/>
  <c r="W251" i="4"/>
  <c r="W265" i="4"/>
  <c r="W272" i="4"/>
  <c r="W293" i="4"/>
  <c r="W294" i="4"/>
  <c r="W301" i="4"/>
  <c r="W303" i="4"/>
  <c r="W308" i="4"/>
  <c r="W318" i="4"/>
  <c r="W333" i="4"/>
  <c r="W347" i="4"/>
  <c r="W363" i="4"/>
  <c r="W384" i="4"/>
  <c r="W394" i="4"/>
  <c r="W416" i="4"/>
  <c r="W425" i="4"/>
  <c r="W439" i="4"/>
  <c r="W453" i="4"/>
  <c r="W467" i="4"/>
  <c r="W483" i="4"/>
  <c r="W497" i="4"/>
  <c r="W511" i="4"/>
  <c r="W532" i="4"/>
  <c r="W542" i="4"/>
  <c r="W556" i="4"/>
  <c r="W570" i="4"/>
  <c r="W591" i="4"/>
  <c r="W601" i="4"/>
  <c r="W615" i="4"/>
  <c r="W629" i="4"/>
  <c r="W649" i="4"/>
  <c r="W659" i="4"/>
  <c r="W665" i="4"/>
  <c r="W674" i="4"/>
  <c r="W687" i="4"/>
  <c r="W692" i="4"/>
  <c r="W709" i="4"/>
  <c r="W723" i="4"/>
  <c r="W742" i="4"/>
  <c r="W758" i="4"/>
  <c r="W775" i="4"/>
  <c r="W58" i="4"/>
  <c r="W118" i="4"/>
  <c r="W135" i="4"/>
  <c r="W194" i="4"/>
  <c r="W223" i="4"/>
  <c r="W253" i="4"/>
  <c r="W349" i="4"/>
  <c r="W427" i="4"/>
  <c r="W469" i="4"/>
  <c r="W513" i="4"/>
  <c r="W572" i="4"/>
  <c r="W631" i="4"/>
  <c r="W681" i="4"/>
  <c r="W727" i="4"/>
  <c r="W749" i="4"/>
  <c r="W12" i="4"/>
  <c r="W45" i="4"/>
  <c r="W105" i="4"/>
  <c r="W167" i="4"/>
  <c r="W268" i="4"/>
  <c r="W297" i="4"/>
  <c r="W336" i="4"/>
  <c r="W397" i="4"/>
  <c r="W456" i="4"/>
  <c r="W500" i="4"/>
  <c r="W559" i="4"/>
  <c r="W618" i="4"/>
  <c r="W678" i="4"/>
  <c r="W746" i="4"/>
  <c r="W28" i="4"/>
  <c r="W88" i="4"/>
  <c r="W150" i="4"/>
  <c r="W282" i="4"/>
  <c r="W319" i="4"/>
  <c r="W677" i="4"/>
  <c r="W725" i="4"/>
  <c r="W745" i="4"/>
  <c r="W34" i="4"/>
  <c r="W94" i="4"/>
  <c r="W156" i="4"/>
  <c r="W200" i="4"/>
  <c r="W257" i="4"/>
  <c r="W776" i="4"/>
  <c r="W325" i="4"/>
  <c r="W386" i="4"/>
  <c r="W445" i="4"/>
  <c r="W489" i="4"/>
  <c r="W548" i="4"/>
  <c r="W607" i="4"/>
  <c r="W666" i="4"/>
  <c r="W734" i="4"/>
  <c r="W32" i="4"/>
  <c r="W92" i="4"/>
  <c r="W154" i="4"/>
  <c r="W286" i="4"/>
  <c r="W323" i="4"/>
  <c r="W367" i="4"/>
  <c r="W443" i="4"/>
  <c r="W487" i="4"/>
  <c r="W546" i="4"/>
  <c r="W605" i="4"/>
  <c r="W663" i="4"/>
  <c r="W685" i="4"/>
  <c r="W732" i="4"/>
  <c r="W753" i="4"/>
  <c r="W29" i="4"/>
  <c r="W89" i="4"/>
  <c r="W151" i="4"/>
  <c r="W283" i="4"/>
  <c r="W320" i="4"/>
  <c r="W364" i="4"/>
  <c r="W440" i="4"/>
  <c r="W484" i="4"/>
  <c r="W543" i="4"/>
  <c r="W602" i="4"/>
  <c r="W660" i="4"/>
  <c r="W726" i="4"/>
  <c r="W41" i="4"/>
  <c r="W101" i="4"/>
  <c r="W163" i="4"/>
  <c r="W207" i="4"/>
  <c r="W264" i="4"/>
  <c r="W292" i="4"/>
  <c r="W332" i="4"/>
  <c r="W393" i="4"/>
  <c r="W452" i="4"/>
  <c r="W496" i="4"/>
  <c r="W555" i="4"/>
  <c r="W614" i="4"/>
  <c r="W721" i="4"/>
  <c r="W43" i="4"/>
  <c r="W103" i="4"/>
  <c r="W165" i="4"/>
  <c r="W209" i="4"/>
  <c r="W266" i="4"/>
  <c r="W295" i="4"/>
  <c r="W334" i="4"/>
  <c r="W395" i="4"/>
  <c r="W454" i="4"/>
  <c r="W498" i="4"/>
  <c r="W557" i="4"/>
  <c r="W616" i="4"/>
  <c r="W675" i="4"/>
  <c r="W743" i="4"/>
  <c r="W25" i="4"/>
  <c r="W85" i="4"/>
  <c r="W147" i="4"/>
  <c r="W280" i="4"/>
  <c r="W316" i="4"/>
  <c r="W361" i="4"/>
  <c r="W437" i="4"/>
  <c r="W481" i="4"/>
  <c r="W540" i="4"/>
  <c r="W599" i="4"/>
  <c r="W657" i="4"/>
  <c r="W672" i="4"/>
  <c r="W720" i="4"/>
  <c r="W740" i="4"/>
  <c r="W57" i="4"/>
  <c r="W117" i="4"/>
  <c r="W134" i="4"/>
  <c r="W193" i="4"/>
  <c r="W222" i="4"/>
  <c r="W252" i="4"/>
  <c r="W348" i="4"/>
  <c r="W426" i="4"/>
  <c r="W468" i="4"/>
  <c r="W512" i="4"/>
  <c r="W571" i="4"/>
  <c r="W630" i="4"/>
  <c r="W676" i="4"/>
  <c r="W724" i="4"/>
  <c r="W744" i="4"/>
  <c r="W26" i="4"/>
  <c r="W86" i="4"/>
  <c r="W148" i="4"/>
  <c r="W281" i="4"/>
  <c r="W317" i="4"/>
  <c r="W362" i="4"/>
  <c r="W438" i="4"/>
  <c r="W482" i="4"/>
  <c r="W541" i="4"/>
  <c r="W600" i="4"/>
  <c r="W658" i="4"/>
  <c r="W673" i="4"/>
  <c r="W722" i="4"/>
  <c r="W741" i="4"/>
  <c r="W46" i="4"/>
  <c r="W106" i="4"/>
  <c r="W168" i="4"/>
  <c r="W211" i="4"/>
  <c r="W269" i="4"/>
  <c r="W298" i="4"/>
  <c r="W337" i="4"/>
  <c r="W398" i="4"/>
  <c r="W457" i="4"/>
  <c r="W501" i="4"/>
  <c r="W560" i="4"/>
  <c r="W619" i="4"/>
  <c r="W679" i="4"/>
  <c r="W747" i="4"/>
  <c r="W47" i="4"/>
  <c r="W107" i="4"/>
  <c r="W169" i="4"/>
  <c r="W212" i="4"/>
  <c r="W270" i="4"/>
  <c r="W299" i="4"/>
  <c r="W338" i="4"/>
  <c r="W399" i="4"/>
  <c r="W458" i="4"/>
  <c r="W502" i="4"/>
  <c r="W561" i="4"/>
  <c r="W620" i="4"/>
  <c r="W680" i="4"/>
  <c r="W748" i="4"/>
  <c r="W3" i="4"/>
  <c r="W33" i="4"/>
  <c r="W93" i="4"/>
  <c r="W155" i="4"/>
  <c r="W199" i="4"/>
  <c r="W256" i="4"/>
  <c r="W287" i="4"/>
  <c r="W324" i="4"/>
  <c r="W385" i="4"/>
  <c r="W444" i="4"/>
  <c r="W488" i="4"/>
  <c r="W547" i="4"/>
  <c r="W606" i="4"/>
  <c r="W733" i="4"/>
  <c r="W11" i="4"/>
  <c r="W44" i="4"/>
  <c r="W104" i="4"/>
  <c r="W166" i="4"/>
  <c r="W210" i="4"/>
  <c r="W267" i="4"/>
  <c r="W296" i="4"/>
  <c r="W335" i="4"/>
  <c r="W396" i="4"/>
  <c r="W455" i="4"/>
  <c r="W499" i="4"/>
  <c r="W558" i="4"/>
  <c r="W617" i="4"/>
  <c r="W4" i="4"/>
  <c r="W48" i="4"/>
  <c r="W108" i="4"/>
  <c r="W125" i="4"/>
  <c r="W170" i="4"/>
  <c r="W213" i="4"/>
  <c r="W243" i="4"/>
  <c r="W339" i="4"/>
  <c r="W352" i="4"/>
  <c r="W417" i="4"/>
  <c r="W459" i="4"/>
  <c r="W472" i="4"/>
  <c r="W503" i="4"/>
  <c r="W562" i="4"/>
  <c r="W621" i="4"/>
  <c r="W667" i="4"/>
  <c r="W688" i="4"/>
  <c r="W710" i="4"/>
  <c r="W735" i="4"/>
  <c r="W754" i="4"/>
  <c r="W59" i="4"/>
  <c r="W119" i="4"/>
  <c r="W136" i="4"/>
  <c r="W195" i="4"/>
  <c r="W224" i="4"/>
  <c r="W254" i="4"/>
  <c r="W350" i="4"/>
  <c r="W428" i="4"/>
  <c r="W470" i="4"/>
  <c r="W514" i="4"/>
  <c r="W573" i="4"/>
  <c r="W632" i="4"/>
  <c r="W730" i="4"/>
  <c r="W36" i="4"/>
  <c r="W96" i="4"/>
  <c r="W158" i="4"/>
  <c r="W202" i="4"/>
  <c r="W259" i="4"/>
  <c r="W288" i="4"/>
  <c r="W327" i="4"/>
  <c r="W388" i="4"/>
  <c r="W447" i="4"/>
  <c r="W491" i="4"/>
  <c r="W550" i="4"/>
  <c r="W609" i="4"/>
  <c r="W668" i="4"/>
  <c r="W715" i="4"/>
  <c r="W736" i="4"/>
  <c r="W38" i="4"/>
  <c r="W98" i="4"/>
  <c r="W160" i="4"/>
  <c r="W204" i="4"/>
  <c r="W261" i="4"/>
  <c r="W290" i="4"/>
  <c r="W329" i="4"/>
  <c r="W390" i="4"/>
  <c r="W449" i="4"/>
  <c r="W493" i="4"/>
  <c r="W552" i="4"/>
  <c r="W611" i="4"/>
  <c r="W717" i="4"/>
  <c r="W20" i="4"/>
  <c r="W80" i="4"/>
  <c r="W142" i="4"/>
  <c r="W275" i="4"/>
  <c r="W311" i="4"/>
  <c r="W356" i="4"/>
  <c r="W432" i="4"/>
  <c r="W476" i="4"/>
  <c r="W535" i="4"/>
  <c r="W594" i="4"/>
  <c r="W652" i="4"/>
  <c r="W713" i="4"/>
  <c r="W6" i="4"/>
  <c r="W19" i="4"/>
  <c r="W35" i="4"/>
  <c r="W51" i="4"/>
  <c r="W79" i="4"/>
  <c r="W95" i="4"/>
  <c r="W111" i="4"/>
  <c r="W128" i="4"/>
  <c r="W141" i="4"/>
  <c r="W157" i="4"/>
  <c r="W173" i="4"/>
  <c r="W201" i="4"/>
  <c r="W216" i="4"/>
  <c r="W246" i="4"/>
  <c r="W258" i="4"/>
  <c r="W274" i="4"/>
  <c r="W304" i="4"/>
  <c r="W310" i="4"/>
  <c r="W326" i="4"/>
  <c r="W342" i="4"/>
  <c r="W355" i="4"/>
  <c r="W387" i="4"/>
  <c r="W420" i="4"/>
  <c r="W431" i="4"/>
  <c r="W446" i="4"/>
  <c r="W462" i="4"/>
  <c r="W475" i="4"/>
  <c r="W490" i="4"/>
  <c r="W506" i="4"/>
  <c r="W534" i="4"/>
  <c r="W549" i="4"/>
  <c r="W565" i="4"/>
  <c r="W593" i="4"/>
  <c r="W608" i="4"/>
  <c r="W624" i="4"/>
  <c r="W651" i="4"/>
  <c r="W8" i="4"/>
  <c r="W23" i="4"/>
  <c r="W39" i="4"/>
  <c r="W53" i="4"/>
  <c r="W83" i="4"/>
  <c r="W99" i="4"/>
  <c r="W113" i="4"/>
  <c r="W130" i="4"/>
  <c r="W145" i="4"/>
  <c r="W161" i="4"/>
  <c r="W180" i="4"/>
  <c r="W205" i="4"/>
  <c r="W218" i="4"/>
  <c r="W248" i="4"/>
  <c r="W262" i="4"/>
  <c r="W278" i="4"/>
  <c r="W306" i="4"/>
  <c r="W314" i="4"/>
  <c r="W330" i="4"/>
  <c r="W344" i="4"/>
  <c r="W359" i="4"/>
  <c r="W391" i="4"/>
  <c r="W422" i="4"/>
  <c r="W435" i="4"/>
  <c r="W450" i="4"/>
  <c r="W464" i="4"/>
  <c r="W479" i="4"/>
  <c r="W494" i="4"/>
  <c r="W508" i="4"/>
  <c r="W538" i="4"/>
  <c r="W553" i="4"/>
  <c r="W567" i="4"/>
  <c r="W597" i="4"/>
  <c r="W612" i="4"/>
  <c r="W626" i="4"/>
  <c r="W655" i="4"/>
  <c r="W670" i="4"/>
  <c r="W691" i="4"/>
  <c r="W718" i="4"/>
  <c r="W738" i="4"/>
  <c r="W757" i="4"/>
  <c r="W5" i="4"/>
  <c r="W14" i="4"/>
  <c r="W15" i="4"/>
  <c r="W16" i="4"/>
  <c r="W49" i="4"/>
  <c r="W50" i="4"/>
  <c r="W55" i="4"/>
  <c r="W62" i="4"/>
  <c r="W63" i="4"/>
  <c r="W64" i="4"/>
  <c r="W65" i="4"/>
  <c r="W66" i="4"/>
  <c r="W67" i="4"/>
  <c r="W68" i="4"/>
  <c r="W69" i="4"/>
  <c r="W70" i="4"/>
  <c r="W71" i="4"/>
  <c r="W72" i="4"/>
  <c r="W73" i="4"/>
  <c r="W74" i="4"/>
  <c r="W75" i="4"/>
  <c r="W76" i="4"/>
  <c r="W109" i="4"/>
  <c r="W110" i="4"/>
  <c r="W115" i="4"/>
  <c r="W126" i="4"/>
  <c r="W127" i="4"/>
  <c r="W132" i="4"/>
  <c r="W171" i="4"/>
  <c r="W172" i="4"/>
  <c r="W175" i="4"/>
  <c r="W176" i="4"/>
  <c r="W177" i="4"/>
  <c r="W178" i="4"/>
  <c r="W179" i="4"/>
  <c r="W182" i="4"/>
  <c r="W183" i="4"/>
  <c r="W184" i="4"/>
  <c r="W185" i="4"/>
  <c r="W186" i="4"/>
  <c r="W187" i="4"/>
  <c r="W188" i="4"/>
  <c r="W189" i="4"/>
  <c r="W190" i="4"/>
  <c r="W191" i="4"/>
  <c r="W214" i="4"/>
  <c r="W215" i="4"/>
  <c r="W220" i="4"/>
  <c r="W227" i="4"/>
  <c r="W228" i="4"/>
  <c r="W229" i="4"/>
  <c r="W230" i="4"/>
  <c r="W231" i="4"/>
  <c r="W232" i="4"/>
  <c r="W233" i="4"/>
  <c r="W234" i="4"/>
  <c r="W235" i="4"/>
  <c r="W236" i="4"/>
  <c r="W237" i="4"/>
  <c r="W238" i="4"/>
  <c r="W239" i="4"/>
  <c r="W240" i="4"/>
  <c r="W241" i="4"/>
  <c r="W244" i="4"/>
  <c r="W245" i="4"/>
  <c r="W250" i="4"/>
  <c r="W340" i="4"/>
  <c r="W341" i="4"/>
  <c r="W346" i="4"/>
  <c r="W354" i="4"/>
  <c r="W369" i="4"/>
  <c r="W370" i="4"/>
  <c r="W371" i="4"/>
  <c r="W372" i="4"/>
  <c r="W373" i="4"/>
  <c r="W374" i="4"/>
  <c r="W375" i="4"/>
  <c r="W376" i="4"/>
  <c r="W377" i="4"/>
  <c r="W378" i="4"/>
  <c r="W379" i="4"/>
  <c r="W380" i="4"/>
  <c r="W381" i="4"/>
  <c r="W382" i="4"/>
  <c r="W383" i="4"/>
  <c r="W401" i="4"/>
  <c r="W402" i="4"/>
  <c r="W403" i="4"/>
  <c r="W404" i="4"/>
  <c r="W405" i="4"/>
  <c r="W406" i="4"/>
  <c r="W407" i="4"/>
  <c r="W408" i="4"/>
  <c r="W409" i="4"/>
  <c r="W410" i="4"/>
  <c r="W411" i="4"/>
  <c r="W412" i="4"/>
  <c r="W413" i="4"/>
  <c r="W414" i="4"/>
  <c r="W415" i="4"/>
  <c r="W418" i="4"/>
  <c r="W419" i="4"/>
  <c r="W424" i="4"/>
  <c r="W460" i="4"/>
  <c r="W461" i="4"/>
  <c r="W466" i="4"/>
  <c r="W474" i="4"/>
  <c r="W504" i="4"/>
  <c r="W505" i="4"/>
  <c r="W510" i="4"/>
  <c r="W517" i="4"/>
  <c r="W518" i="4"/>
  <c r="W519" i="4"/>
  <c r="W520" i="4"/>
  <c r="W521" i="4"/>
  <c r="W522" i="4"/>
  <c r="W523" i="4"/>
  <c r="W524" i="4"/>
  <c r="W525" i="4"/>
  <c r="W526" i="4"/>
  <c r="W527" i="4"/>
  <c r="W528" i="4"/>
  <c r="W529" i="4"/>
  <c r="W530" i="4"/>
  <c r="W531" i="4"/>
  <c r="W563" i="4"/>
  <c r="W564" i="4"/>
  <c r="W569" i="4"/>
  <c r="W576" i="4"/>
  <c r="W577" i="4"/>
  <c r="W578" i="4"/>
  <c r="W579" i="4"/>
  <c r="W580" i="4"/>
  <c r="W581" i="4"/>
  <c r="W582" i="4"/>
  <c r="W583" i="4"/>
  <c r="W584" i="4"/>
  <c r="W585" i="4"/>
  <c r="W586" i="4"/>
  <c r="W587" i="4"/>
  <c r="W588" i="4"/>
  <c r="W589" i="4"/>
  <c r="W590" i="4"/>
  <c r="W622" i="4"/>
  <c r="W623" i="4"/>
  <c r="W628" i="4"/>
  <c r="W635" i="4"/>
  <c r="W636" i="4"/>
  <c r="W637" i="4"/>
  <c r="W638" i="4"/>
  <c r="W639" i="4"/>
  <c r="W640" i="4"/>
  <c r="W641" i="4"/>
  <c r="W642" i="4"/>
  <c r="W643" i="4"/>
  <c r="W644" i="4"/>
  <c r="W645" i="4"/>
  <c r="W646" i="4"/>
  <c r="W647" i="4"/>
  <c r="W648" i="4"/>
  <c r="W671" i="4"/>
  <c r="W689" i="4"/>
  <c r="W694" i="4"/>
  <c r="W695" i="4"/>
  <c r="W696" i="4"/>
  <c r="W697" i="4"/>
  <c r="W698" i="4"/>
  <c r="W699" i="4"/>
  <c r="W700" i="4"/>
  <c r="W701" i="4"/>
  <c r="W702" i="4"/>
  <c r="W703" i="4"/>
  <c r="W704" i="4"/>
  <c r="W705" i="4"/>
  <c r="W706" i="4"/>
  <c r="W707" i="4"/>
  <c r="W708" i="4"/>
  <c r="W711" i="4"/>
  <c r="W712" i="4"/>
  <c r="W719" i="4"/>
  <c r="W739" i="4"/>
  <c r="W755" i="4"/>
  <c r="W760" i="4"/>
  <c r="W761" i="4"/>
  <c r="W762" i="4"/>
  <c r="W763" i="4"/>
  <c r="W764" i="4"/>
  <c r="W765" i="4"/>
  <c r="W766" i="4"/>
  <c r="W767" i="4"/>
  <c r="W768" i="4"/>
  <c r="W769" i="4"/>
  <c r="W770" i="4"/>
  <c r="W771" i="4"/>
  <c r="W772" i="4"/>
  <c r="W773" i="4"/>
  <c r="W774" i="4"/>
  <c r="W7" i="4"/>
  <c r="W13" i="4"/>
  <c r="W22" i="4"/>
  <c r="W37" i="4"/>
  <c r="W52" i="4"/>
  <c r="W61" i="4"/>
  <c r="W82" i="4"/>
  <c r="W97" i="4"/>
  <c r="W112" i="4"/>
  <c r="W121" i="4"/>
  <c r="W123" i="4"/>
  <c r="W129" i="4"/>
  <c r="W138" i="4"/>
  <c r="W144" i="4"/>
  <c r="W159" i="4"/>
  <c r="W174" i="4"/>
  <c r="W197" i="4"/>
  <c r="W203" i="4"/>
  <c r="W217" i="4"/>
  <c r="W226" i="4"/>
  <c r="W247" i="4"/>
  <c r="W260" i="4"/>
  <c r="W271" i="4"/>
  <c r="W277" i="4"/>
  <c r="W289" i="4"/>
  <c r="W300" i="4"/>
  <c r="W302" i="4"/>
  <c r="W305" i="4"/>
  <c r="W313" i="4"/>
  <c r="W328" i="4"/>
  <c r="W343" i="4"/>
  <c r="W358" i="4"/>
  <c r="W368" i="4"/>
  <c r="W389" i="4"/>
  <c r="W400" i="4"/>
  <c r="W421" i="4"/>
  <c r="W434" i="4"/>
  <c r="W448" i="4"/>
  <c r="W463" i="4"/>
  <c r="W478" i="4"/>
  <c r="W492" i="4"/>
  <c r="W507" i="4"/>
  <c r="W516" i="4"/>
  <c r="W537" i="4"/>
  <c r="W551" i="4"/>
  <c r="W566" i="4"/>
  <c r="W575" i="4"/>
  <c r="W596" i="4"/>
  <c r="W610" i="4"/>
  <c r="W625" i="4"/>
  <c r="W634" i="4"/>
  <c r="W654" i="4"/>
  <c r="W664" i="4"/>
  <c r="W669" i="4"/>
  <c r="W686" i="4"/>
  <c r="W690" i="4"/>
  <c r="W693" i="4"/>
  <c r="W716" i="4"/>
  <c r="W737" i="4"/>
  <c r="W756" i="4"/>
  <c r="W759" i="4"/>
  <c r="W9" i="4"/>
  <c r="W24" i="4"/>
  <c r="W40" i="4"/>
  <c r="W54" i="4"/>
  <c r="W84" i="4"/>
  <c r="W100" i="4"/>
  <c r="W114" i="4"/>
  <c r="W131" i="4"/>
  <c r="W146" i="4"/>
  <c r="W162" i="4"/>
  <c r="W181" i="4"/>
  <c r="W206" i="4"/>
  <c r="W219" i="4"/>
  <c r="W249" i="4"/>
  <c r="W263" i="4"/>
  <c r="W279" i="4"/>
  <c r="W291" i="4"/>
  <c r="W307" i="4"/>
  <c r="W315" i="4"/>
  <c r="W331" i="4"/>
  <c r="W345" i="4"/>
  <c r="W360" i="4"/>
  <c r="W392" i="4"/>
  <c r="W423" i="4"/>
  <c r="W436" i="4"/>
  <c r="W451" i="4"/>
  <c r="W465" i="4"/>
  <c r="W480" i="4"/>
  <c r="W495" i="4"/>
  <c r="W509" i="4"/>
  <c r="W539" i="4"/>
  <c r="W554" i="4"/>
  <c r="W568" i="4"/>
  <c r="W598" i="4"/>
  <c r="W613" i="4"/>
  <c r="W627" i="4"/>
  <c r="W656" i="4"/>
  <c r="W21" i="4"/>
  <c r="W81" i="4"/>
  <c r="W143" i="4"/>
  <c r="W276" i="4"/>
  <c r="W312" i="4"/>
  <c r="W357" i="4"/>
  <c r="W433" i="4"/>
  <c r="W477" i="4"/>
  <c r="W536" i="4"/>
  <c r="W595" i="4"/>
  <c r="W653" i="4"/>
  <c r="W714" i="4"/>
  <c r="W18" i="4"/>
  <c r="T775" i="4" l="1"/>
  <c r="R775" i="4"/>
  <c r="I775" i="4"/>
  <c r="V774" i="4"/>
  <c r="T774" i="4"/>
  <c r="R774" i="4"/>
  <c r="I774" i="4"/>
  <c r="V773" i="4"/>
  <c r="T773" i="4"/>
  <c r="R773" i="4"/>
  <c r="I773" i="4"/>
  <c r="V772" i="4"/>
  <c r="T772" i="4"/>
  <c r="R772" i="4"/>
  <c r="I772" i="4"/>
  <c r="V771" i="4"/>
  <c r="T771" i="4"/>
  <c r="R771" i="4"/>
  <c r="I771" i="4"/>
  <c r="V770" i="4"/>
  <c r="T770" i="4"/>
  <c r="R770" i="4"/>
  <c r="I770" i="4"/>
  <c r="V769" i="4"/>
  <c r="T769" i="4"/>
  <c r="R769" i="4"/>
  <c r="I769" i="4"/>
  <c r="V768" i="4"/>
  <c r="T768" i="4"/>
  <c r="R768" i="4"/>
  <c r="I768" i="4"/>
  <c r="V767" i="4"/>
  <c r="T767" i="4"/>
  <c r="R767" i="4"/>
  <c r="I767" i="4"/>
  <c r="V766" i="4"/>
  <c r="T766" i="4"/>
  <c r="R766" i="4"/>
  <c r="I766" i="4"/>
  <c r="V765" i="4"/>
  <c r="T765" i="4"/>
  <c r="R765" i="4"/>
  <c r="I765" i="4"/>
  <c r="V764" i="4"/>
  <c r="T764" i="4"/>
  <c r="R764" i="4"/>
  <c r="I764" i="4"/>
  <c r="V763" i="4"/>
  <c r="T763" i="4"/>
  <c r="R763" i="4"/>
  <c r="I763" i="4"/>
  <c r="V762" i="4"/>
  <c r="T762" i="4"/>
  <c r="R762" i="4"/>
  <c r="I762" i="4"/>
  <c r="V761" i="4"/>
  <c r="T761" i="4"/>
  <c r="R761" i="4"/>
  <c r="I761" i="4"/>
  <c r="V760" i="4"/>
  <c r="T760" i="4"/>
  <c r="R760" i="4"/>
  <c r="I760" i="4"/>
  <c r="V759" i="4"/>
  <c r="T759" i="4"/>
  <c r="R759" i="4"/>
  <c r="I759" i="4"/>
  <c r="V758" i="4"/>
  <c r="T758" i="4"/>
  <c r="R758" i="4"/>
  <c r="V757" i="4"/>
  <c r="T757" i="4"/>
  <c r="R757" i="4"/>
  <c r="I757" i="4"/>
  <c r="V756" i="4"/>
  <c r="T756" i="4"/>
  <c r="R756" i="4"/>
  <c r="I756" i="4"/>
  <c r="V755" i="4"/>
  <c r="T755" i="4"/>
  <c r="R755" i="4"/>
  <c r="I755" i="4"/>
  <c r="V754" i="4"/>
  <c r="T754" i="4"/>
  <c r="R754" i="4"/>
  <c r="I754" i="4"/>
  <c r="V748" i="4"/>
  <c r="T748" i="4"/>
  <c r="R748" i="4"/>
  <c r="I748" i="4"/>
  <c r="V743" i="4"/>
  <c r="T743" i="4"/>
  <c r="R743" i="4"/>
  <c r="I743" i="4"/>
  <c r="V753" i="4"/>
  <c r="T753" i="4"/>
  <c r="R753" i="4"/>
  <c r="I753" i="4"/>
  <c r="V751" i="4"/>
  <c r="T751" i="4"/>
  <c r="R751" i="4"/>
  <c r="I751" i="4"/>
  <c r="V750" i="4"/>
  <c r="T750" i="4"/>
  <c r="R750" i="4"/>
  <c r="I750" i="4"/>
  <c r="V749" i="4"/>
  <c r="T749" i="4"/>
  <c r="R749" i="4"/>
  <c r="I749" i="4"/>
  <c r="V747" i="4"/>
  <c r="T747" i="4"/>
  <c r="R747" i="4"/>
  <c r="V746" i="4"/>
  <c r="T746" i="4"/>
  <c r="R746" i="4"/>
  <c r="V745" i="4"/>
  <c r="T745" i="4"/>
  <c r="R745" i="4"/>
  <c r="I745" i="4"/>
  <c r="V744" i="4"/>
  <c r="T744" i="4"/>
  <c r="R744" i="4"/>
  <c r="I744" i="4"/>
  <c r="V742" i="4"/>
  <c r="T742" i="4"/>
  <c r="R742" i="4"/>
  <c r="I742" i="4"/>
  <c r="V741" i="4"/>
  <c r="T741" i="4"/>
  <c r="R741" i="4"/>
  <c r="I741" i="4"/>
  <c r="V740" i="4"/>
  <c r="T740" i="4"/>
  <c r="R740" i="4"/>
  <c r="I740" i="4"/>
  <c r="V739" i="4"/>
  <c r="T739" i="4"/>
  <c r="R739" i="4"/>
  <c r="I739" i="4"/>
  <c r="V738" i="4"/>
  <c r="T738" i="4"/>
  <c r="R738" i="4"/>
  <c r="I738" i="4"/>
  <c r="V737" i="4"/>
  <c r="T737" i="4"/>
  <c r="R737" i="4"/>
  <c r="I737" i="4"/>
  <c r="V736" i="4"/>
  <c r="T736" i="4"/>
  <c r="R736" i="4"/>
  <c r="I736" i="4"/>
  <c r="V735" i="4"/>
  <c r="T735" i="4"/>
  <c r="R735" i="4"/>
  <c r="I735" i="4"/>
  <c r="V734" i="4"/>
  <c r="T734" i="4"/>
  <c r="R734" i="4"/>
  <c r="I734" i="4"/>
  <c r="V733" i="4"/>
  <c r="T733" i="4"/>
  <c r="R733" i="4"/>
  <c r="I733" i="4"/>
  <c r="V732" i="4"/>
  <c r="T732" i="4"/>
  <c r="R732" i="4"/>
  <c r="I732" i="4"/>
  <c r="V730" i="4"/>
  <c r="T730" i="4"/>
  <c r="R730" i="4"/>
  <c r="I730" i="4"/>
  <c r="V729" i="4"/>
  <c r="T729" i="4"/>
  <c r="R729" i="4"/>
  <c r="I729" i="4"/>
  <c r="V728" i="4"/>
  <c r="T728" i="4"/>
  <c r="R728" i="4"/>
  <c r="V727" i="4"/>
  <c r="T727" i="4"/>
  <c r="R727" i="4"/>
  <c r="I727" i="4"/>
  <c r="V726" i="4"/>
  <c r="T726" i="4"/>
  <c r="R726" i="4"/>
  <c r="I726" i="4"/>
  <c r="V725" i="4"/>
  <c r="T725" i="4"/>
  <c r="R725" i="4"/>
  <c r="V724" i="4"/>
  <c r="T724" i="4"/>
  <c r="R724" i="4"/>
  <c r="I724" i="4"/>
  <c r="V723" i="4"/>
  <c r="T723" i="4"/>
  <c r="R723" i="4"/>
  <c r="I723" i="4"/>
  <c r="V722" i="4"/>
  <c r="T722" i="4"/>
  <c r="R722" i="4"/>
  <c r="I722" i="4"/>
  <c r="V721" i="4"/>
  <c r="T721" i="4"/>
  <c r="R721" i="4"/>
  <c r="I721" i="4"/>
  <c r="V720" i="4"/>
  <c r="T720" i="4"/>
  <c r="R720" i="4"/>
  <c r="I720" i="4"/>
  <c r="V719" i="4"/>
  <c r="T719" i="4"/>
  <c r="R719" i="4"/>
  <c r="I719" i="4"/>
  <c r="V718" i="4"/>
  <c r="T718" i="4"/>
  <c r="R718" i="4"/>
  <c r="I718" i="4"/>
  <c r="V717" i="4"/>
  <c r="T717" i="4"/>
  <c r="R717" i="4"/>
  <c r="I717" i="4"/>
  <c r="V716" i="4"/>
  <c r="T716" i="4"/>
  <c r="R716" i="4"/>
  <c r="V715" i="4"/>
  <c r="T715" i="4"/>
  <c r="R715" i="4"/>
  <c r="I715" i="4"/>
  <c r="V714" i="4"/>
  <c r="T714" i="4"/>
  <c r="R714" i="4"/>
  <c r="I714" i="4"/>
  <c r="V713" i="4"/>
  <c r="T713" i="4"/>
  <c r="R713" i="4"/>
  <c r="I713" i="4"/>
  <c r="V712" i="4"/>
  <c r="T712" i="4"/>
  <c r="R712" i="4"/>
  <c r="I712" i="4"/>
  <c r="V711" i="4"/>
  <c r="T711" i="4"/>
  <c r="R711" i="4"/>
  <c r="I711" i="4"/>
  <c r="V710" i="4"/>
  <c r="T710" i="4"/>
  <c r="R710" i="4"/>
  <c r="I710" i="4"/>
  <c r="V709" i="4"/>
  <c r="T709" i="4"/>
  <c r="R709" i="4"/>
  <c r="I709" i="4"/>
  <c r="V708" i="4"/>
  <c r="T708" i="4"/>
  <c r="R708" i="4"/>
  <c r="I708" i="4"/>
  <c r="V707" i="4"/>
  <c r="T707" i="4"/>
  <c r="R707" i="4"/>
  <c r="I707" i="4"/>
  <c r="V706" i="4"/>
  <c r="T706" i="4"/>
  <c r="R706" i="4"/>
  <c r="I706" i="4"/>
  <c r="V705" i="4"/>
  <c r="T705" i="4"/>
  <c r="R705" i="4"/>
  <c r="I705" i="4"/>
  <c r="V704" i="4"/>
  <c r="T704" i="4"/>
  <c r="R704" i="4"/>
  <c r="I704" i="4"/>
  <c r="V703" i="4"/>
  <c r="T703" i="4"/>
  <c r="R703" i="4"/>
  <c r="I703" i="4"/>
  <c r="V702" i="4"/>
  <c r="T702" i="4"/>
  <c r="R702" i="4"/>
  <c r="I702" i="4"/>
  <c r="V701" i="4"/>
  <c r="T701" i="4"/>
  <c r="R701" i="4"/>
  <c r="I701" i="4"/>
  <c r="V700" i="4"/>
  <c r="T700" i="4"/>
  <c r="R700" i="4"/>
  <c r="I700" i="4"/>
  <c r="V699" i="4"/>
  <c r="T699" i="4"/>
  <c r="R699" i="4"/>
  <c r="I699" i="4"/>
  <c r="V698" i="4"/>
  <c r="T698" i="4"/>
  <c r="R698" i="4"/>
  <c r="I698" i="4"/>
  <c r="V697" i="4"/>
  <c r="T697" i="4"/>
  <c r="R697" i="4"/>
  <c r="I697" i="4"/>
  <c r="V696" i="4"/>
  <c r="T696" i="4"/>
  <c r="R696" i="4"/>
  <c r="I696" i="4"/>
  <c r="V695" i="4"/>
  <c r="T695" i="4"/>
  <c r="R695" i="4"/>
  <c r="I695" i="4"/>
  <c r="V694" i="4"/>
  <c r="T694" i="4"/>
  <c r="R694" i="4"/>
  <c r="I694" i="4"/>
  <c r="V693" i="4"/>
  <c r="T693" i="4"/>
  <c r="R693" i="4"/>
  <c r="I693" i="4"/>
  <c r="V692" i="4"/>
  <c r="T692" i="4"/>
  <c r="R692" i="4"/>
  <c r="I692" i="4"/>
  <c r="V691" i="4"/>
  <c r="T691" i="4"/>
  <c r="R691" i="4"/>
  <c r="I691" i="4"/>
  <c r="V690" i="4"/>
  <c r="T690" i="4"/>
  <c r="R690" i="4"/>
  <c r="I690" i="4"/>
  <c r="V689" i="4"/>
  <c r="T689" i="4"/>
  <c r="R689" i="4"/>
  <c r="I689" i="4"/>
  <c r="V688" i="4"/>
  <c r="T688" i="4"/>
  <c r="R688" i="4"/>
  <c r="I688" i="4"/>
  <c r="V687" i="4"/>
  <c r="T687" i="4"/>
  <c r="R687" i="4"/>
  <c r="I687" i="4"/>
  <c r="V686" i="4"/>
  <c r="T686" i="4"/>
  <c r="R686" i="4"/>
  <c r="I686" i="4"/>
  <c r="V680" i="4"/>
  <c r="T680" i="4"/>
  <c r="R680" i="4"/>
  <c r="I680" i="4"/>
  <c r="V675" i="4"/>
  <c r="T675" i="4"/>
  <c r="R675" i="4"/>
  <c r="I675" i="4"/>
  <c r="V685" i="4"/>
  <c r="T685" i="4"/>
  <c r="R685" i="4"/>
  <c r="I685" i="4"/>
  <c r="V683" i="4"/>
  <c r="T683" i="4"/>
  <c r="R683" i="4"/>
  <c r="I683" i="4"/>
  <c r="V682" i="4"/>
  <c r="T682" i="4"/>
  <c r="R682" i="4"/>
  <c r="I682" i="4"/>
  <c r="V681" i="4"/>
  <c r="T681" i="4"/>
  <c r="R681" i="4"/>
  <c r="I681" i="4"/>
  <c r="V679" i="4"/>
  <c r="T679" i="4"/>
  <c r="R679" i="4"/>
  <c r="I679" i="4"/>
  <c r="V678" i="4"/>
  <c r="T678" i="4"/>
  <c r="R678" i="4"/>
  <c r="I678" i="4"/>
  <c r="V677" i="4"/>
  <c r="T677" i="4"/>
  <c r="R677" i="4"/>
  <c r="I677" i="4"/>
  <c r="V676" i="4"/>
  <c r="T676" i="4"/>
  <c r="R676" i="4"/>
  <c r="I676" i="4"/>
  <c r="V674" i="4"/>
  <c r="T674" i="4"/>
  <c r="R674" i="4"/>
  <c r="I674" i="4"/>
  <c r="V673" i="4"/>
  <c r="T673" i="4"/>
  <c r="R673" i="4"/>
  <c r="I673" i="4"/>
  <c r="V672" i="4"/>
  <c r="T672" i="4"/>
  <c r="R672" i="4"/>
  <c r="I672" i="4"/>
  <c r="V671" i="4"/>
  <c r="T671" i="4"/>
  <c r="R671" i="4"/>
  <c r="I671" i="4"/>
  <c r="V670" i="4"/>
  <c r="T670" i="4"/>
  <c r="R670" i="4"/>
  <c r="I670" i="4"/>
  <c r="V669" i="4"/>
  <c r="T669" i="4"/>
  <c r="R669" i="4"/>
  <c r="I669" i="4"/>
  <c r="V668" i="4"/>
  <c r="T668" i="4"/>
  <c r="R668" i="4"/>
  <c r="I668" i="4"/>
  <c r="V667" i="4"/>
  <c r="T667" i="4"/>
  <c r="R667" i="4"/>
  <c r="I667" i="4"/>
  <c r="V666" i="4"/>
  <c r="T666" i="4"/>
  <c r="R666" i="4"/>
  <c r="I666" i="4"/>
  <c r="V665" i="4"/>
  <c r="T665" i="4"/>
  <c r="R665" i="4"/>
  <c r="V664" i="4"/>
  <c r="T664" i="4"/>
  <c r="R664" i="4"/>
  <c r="I664" i="4"/>
  <c r="V663" i="4"/>
  <c r="T663" i="4"/>
  <c r="R663" i="4"/>
  <c r="I663" i="4"/>
  <c r="V662" i="4"/>
  <c r="T662" i="4"/>
  <c r="R662" i="4"/>
  <c r="V661" i="4"/>
  <c r="T661" i="4"/>
  <c r="R661" i="4"/>
  <c r="I661" i="4"/>
  <c r="V660" i="4"/>
  <c r="T660" i="4"/>
  <c r="R660" i="4"/>
  <c r="V659" i="4"/>
  <c r="T659" i="4"/>
  <c r="R659" i="4"/>
  <c r="V658" i="4"/>
  <c r="T658" i="4"/>
  <c r="R658" i="4"/>
  <c r="I658" i="4"/>
  <c r="V657" i="4"/>
  <c r="T657" i="4"/>
  <c r="R657" i="4"/>
  <c r="I657" i="4"/>
  <c r="V656" i="4"/>
  <c r="T656" i="4"/>
  <c r="R656" i="4"/>
  <c r="I656" i="4"/>
  <c r="V655" i="4"/>
  <c r="T655" i="4"/>
  <c r="R655" i="4"/>
  <c r="I655" i="4"/>
  <c r="V654" i="4"/>
  <c r="T654" i="4"/>
  <c r="R654" i="4"/>
  <c r="I654" i="4"/>
  <c r="V653" i="4"/>
  <c r="T653" i="4"/>
  <c r="R653" i="4"/>
  <c r="V652" i="4"/>
  <c r="T652" i="4"/>
  <c r="R652" i="4"/>
  <c r="I652" i="4"/>
  <c r="V651" i="4"/>
  <c r="T651" i="4"/>
  <c r="R651" i="4"/>
  <c r="I651" i="4"/>
  <c r="V650" i="4"/>
  <c r="T650" i="4"/>
  <c r="R650" i="4"/>
  <c r="I650" i="4"/>
  <c r="V649" i="4"/>
  <c r="T649" i="4"/>
  <c r="R649" i="4"/>
  <c r="I649" i="4"/>
  <c r="V648" i="4"/>
  <c r="T648" i="4"/>
  <c r="R648" i="4"/>
  <c r="I648" i="4"/>
  <c r="V647" i="4"/>
  <c r="T647" i="4"/>
  <c r="R647" i="4"/>
  <c r="I647" i="4"/>
  <c r="V646" i="4"/>
  <c r="T646" i="4"/>
  <c r="R646" i="4"/>
  <c r="I646" i="4"/>
  <c r="V645" i="4"/>
  <c r="T645" i="4"/>
  <c r="R645" i="4"/>
  <c r="I645" i="4"/>
  <c r="V644" i="4"/>
  <c r="T644" i="4"/>
  <c r="R644" i="4"/>
  <c r="I644" i="4"/>
  <c r="V643" i="4"/>
  <c r="T643" i="4"/>
  <c r="R643" i="4"/>
  <c r="I643" i="4"/>
  <c r="V642" i="4"/>
  <c r="T642" i="4"/>
  <c r="R642" i="4"/>
  <c r="I642" i="4"/>
  <c r="V641" i="4"/>
  <c r="T641" i="4"/>
  <c r="R641" i="4"/>
  <c r="I641" i="4"/>
  <c r="V640" i="4"/>
  <c r="T640" i="4"/>
  <c r="R640" i="4"/>
  <c r="I640" i="4"/>
  <c r="V639" i="4"/>
  <c r="T639" i="4"/>
  <c r="R639" i="4"/>
  <c r="I639" i="4"/>
  <c r="V638" i="4"/>
  <c r="T638" i="4"/>
  <c r="R638" i="4"/>
  <c r="I638" i="4"/>
  <c r="V637" i="4"/>
  <c r="T637" i="4"/>
  <c r="R637" i="4"/>
  <c r="I637" i="4"/>
  <c r="V636" i="4"/>
  <c r="T636" i="4"/>
  <c r="R636" i="4"/>
  <c r="I636" i="4"/>
  <c r="V635" i="4"/>
  <c r="T635" i="4"/>
  <c r="R635" i="4"/>
  <c r="I635" i="4"/>
  <c r="V634" i="4"/>
  <c r="T634" i="4"/>
  <c r="R634" i="4"/>
  <c r="I634" i="4"/>
  <c r="V632" i="4"/>
  <c r="T632" i="4"/>
  <c r="R632" i="4"/>
  <c r="I632" i="4"/>
  <c r="V631" i="4"/>
  <c r="T631" i="4"/>
  <c r="R631" i="4"/>
  <c r="I631" i="4"/>
  <c r="V630" i="4"/>
  <c r="T630" i="4"/>
  <c r="R630" i="4"/>
  <c r="I630" i="4"/>
  <c r="V629" i="4"/>
  <c r="T629" i="4"/>
  <c r="R629" i="4"/>
  <c r="I629" i="4"/>
  <c r="V628" i="4"/>
  <c r="T628" i="4"/>
  <c r="R628" i="4"/>
  <c r="I628" i="4"/>
  <c r="V627" i="4"/>
  <c r="T627" i="4"/>
  <c r="R627" i="4"/>
  <c r="I627" i="4"/>
  <c r="V626" i="4"/>
  <c r="T626" i="4"/>
  <c r="R626" i="4"/>
  <c r="I626" i="4"/>
  <c r="V625" i="4"/>
  <c r="T625" i="4"/>
  <c r="R625" i="4"/>
  <c r="I625" i="4"/>
  <c r="V624" i="4"/>
  <c r="T624" i="4"/>
  <c r="R624" i="4"/>
  <c r="I624" i="4"/>
  <c r="V623" i="4"/>
  <c r="T623" i="4"/>
  <c r="R623" i="4"/>
  <c r="I623" i="4"/>
  <c r="V622" i="4"/>
  <c r="T622" i="4"/>
  <c r="R622" i="4"/>
  <c r="I622" i="4"/>
  <c r="V621" i="4"/>
  <c r="T621" i="4"/>
  <c r="R621" i="4"/>
  <c r="I621" i="4"/>
  <c r="V620" i="4"/>
  <c r="T620" i="4"/>
  <c r="R620" i="4"/>
  <c r="I620" i="4"/>
  <c r="V616" i="4"/>
  <c r="T616" i="4"/>
  <c r="R616" i="4"/>
  <c r="I616" i="4"/>
  <c r="V619" i="4"/>
  <c r="T619" i="4"/>
  <c r="R619" i="4"/>
  <c r="I619" i="4"/>
  <c r="V618" i="4"/>
  <c r="T618" i="4"/>
  <c r="R618" i="4"/>
  <c r="V617" i="4"/>
  <c r="T617" i="4"/>
  <c r="R617" i="4"/>
  <c r="I617" i="4"/>
  <c r="V615" i="4"/>
  <c r="T615" i="4"/>
  <c r="R615" i="4"/>
  <c r="I615" i="4"/>
  <c r="V614" i="4"/>
  <c r="T614" i="4"/>
  <c r="R614" i="4"/>
  <c r="I614" i="4"/>
  <c r="V613" i="4"/>
  <c r="T613" i="4"/>
  <c r="R613" i="4"/>
  <c r="I613" i="4"/>
  <c r="V612" i="4"/>
  <c r="T612" i="4"/>
  <c r="R612" i="4"/>
  <c r="I612" i="4"/>
  <c r="V611" i="4"/>
  <c r="T611" i="4"/>
  <c r="R611" i="4"/>
  <c r="I611" i="4"/>
  <c r="V610" i="4"/>
  <c r="T610" i="4"/>
  <c r="R610" i="4"/>
  <c r="I610" i="4"/>
  <c r="V609" i="4"/>
  <c r="T609" i="4"/>
  <c r="R609" i="4"/>
  <c r="I609" i="4"/>
  <c r="V608" i="4"/>
  <c r="T608" i="4"/>
  <c r="R608" i="4"/>
  <c r="I608" i="4"/>
  <c r="V607" i="4"/>
  <c r="T607" i="4"/>
  <c r="R607" i="4"/>
  <c r="I607" i="4"/>
  <c r="V606" i="4"/>
  <c r="T606" i="4"/>
  <c r="R606" i="4"/>
  <c r="I606" i="4"/>
  <c r="V605" i="4"/>
  <c r="T605" i="4"/>
  <c r="R605" i="4"/>
  <c r="I605" i="4"/>
  <c r="V604" i="4"/>
  <c r="T604" i="4"/>
  <c r="R604" i="4"/>
  <c r="I604" i="4"/>
  <c r="V603" i="4"/>
  <c r="T603" i="4"/>
  <c r="R603" i="4"/>
  <c r="I603" i="4"/>
  <c r="V602" i="4"/>
  <c r="T602" i="4"/>
  <c r="R602" i="4"/>
  <c r="I602" i="4"/>
  <c r="V601" i="4"/>
  <c r="T601" i="4"/>
  <c r="R601" i="4"/>
  <c r="I601" i="4"/>
  <c r="V600" i="4"/>
  <c r="T600" i="4"/>
  <c r="R600" i="4"/>
  <c r="I600" i="4"/>
  <c r="V599" i="4"/>
  <c r="T599" i="4"/>
  <c r="R599" i="4"/>
  <c r="I599" i="4"/>
  <c r="V598" i="4"/>
  <c r="T598" i="4"/>
  <c r="R598" i="4"/>
  <c r="I598" i="4"/>
  <c r="V597" i="4"/>
  <c r="T597" i="4"/>
  <c r="R597" i="4"/>
  <c r="I597" i="4"/>
  <c r="V596" i="4"/>
  <c r="T596" i="4"/>
  <c r="R596" i="4"/>
  <c r="I596" i="4"/>
  <c r="V595" i="4"/>
  <c r="T595" i="4"/>
  <c r="R595" i="4"/>
  <c r="I595" i="4"/>
  <c r="V594" i="4"/>
  <c r="T594" i="4"/>
  <c r="R594" i="4"/>
  <c r="I594" i="4"/>
  <c r="V593" i="4"/>
  <c r="T593" i="4"/>
  <c r="R593" i="4"/>
  <c r="I593" i="4"/>
  <c r="T592" i="4"/>
  <c r="R592" i="4"/>
  <c r="I592" i="4"/>
  <c r="V591" i="4"/>
  <c r="T591" i="4"/>
  <c r="R591" i="4"/>
  <c r="I591" i="4"/>
  <c r="V590" i="4"/>
  <c r="T590" i="4"/>
  <c r="R590" i="4"/>
  <c r="I590" i="4"/>
  <c r="V589" i="4"/>
  <c r="T589" i="4"/>
  <c r="R589" i="4"/>
  <c r="I589" i="4"/>
  <c r="V588" i="4"/>
  <c r="T588" i="4"/>
  <c r="R588" i="4"/>
  <c r="I588" i="4"/>
  <c r="V587" i="4"/>
  <c r="T587" i="4"/>
  <c r="R587" i="4"/>
  <c r="I587" i="4"/>
  <c r="V586" i="4"/>
  <c r="T586" i="4"/>
  <c r="R586" i="4"/>
  <c r="I586" i="4"/>
  <c r="V585" i="4"/>
  <c r="T585" i="4"/>
  <c r="R585" i="4"/>
  <c r="I585" i="4"/>
  <c r="V584" i="4"/>
  <c r="T584" i="4"/>
  <c r="R584" i="4"/>
  <c r="I584" i="4"/>
  <c r="V583" i="4"/>
  <c r="T583" i="4"/>
  <c r="R583" i="4"/>
  <c r="I583" i="4"/>
  <c r="V582" i="4"/>
  <c r="T582" i="4"/>
  <c r="R582" i="4"/>
  <c r="I582" i="4"/>
  <c r="V581" i="4"/>
  <c r="T581" i="4"/>
  <c r="R581" i="4"/>
  <c r="I581" i="4"/>
  <c r="V580" i="4"/>
  <c r="T580" i="4"/>
  <c r="R580" i="4"/>
  <c r="I580" i="4"/>
  <c r="V579" i="4"/>
  <c r="T579" i="4"/>
  <c r="R579" i="4"/>
  <c r="I579" i="4"/>
  <c r="V578" i="4"/>
  <c r="T578" i="4"/>
  <c r="R578" i="4"/>
  <c r="I578" i="4"/>
  <c r="V577" i="4"/>
  <c r="T577" i="4"/>
  <c r="R577" i="4"/>
  <c r="I577" i="4"/>
  <c r="V576" i="4"/>
  <c r="T576" i="4"/>
  <c r="R576" i="4"/>
  <c r="I576" i="4"/>
  <c r="V575" i="4"/>
  <c r="T575" i="4"/>
  <c r="R575" i="4"/>
  <c r="I575" i="4"/>
  <c r="V573" i="4"/>
  <c r="T573" i="4"/>
  <c r="R573" i="4"/>
  <c r="I573" i="4"/>
  <c r="V572" i="4"/>
  <c r="T572" i="4"/>
  <c r="R572" i="4"/>
  <c r="I572" i="4"/>
  <c r="V571" i="4"/>
  <c r="T571" i="4"/>
  <c r="R571" i="4"/>
  <c r="I571" i="4"/>
  <c r="V570" i="4"/>
  <c r="T570" i="4"/>
  <c r="R570" i="4"/>
  <c r="I570" i="4"/>
  <c r="V569" i="4"/>
  <c r="T569" i="4"/>
  <c r="R569" i="4"/>
  <c r="I569" i="4"/>
  <c r="V568" i="4"/>
  <c r="T568" i="4"/>
  <c r="R568" i="4"/>
  <c r="I568" i="4"/>
  <c r="V567" i="4"/>
  <c r="T567" i="4"/>
  <c r="R567" i="4"/>
  <c r="I567" i="4"/>
  <c r="T566" i="4"/>
  <c r="I566" i="4"/>
  <c r="V565" i="4"/>
  <c r="T565" i="4"/>
  <c r="R565" i="4"/>
  <c r="I565" i="4"/>
  <c r="V564" i="4"/>
  <c r="T564" i="4"/>
  <c r="R564" i="4"/>
  <c r="I564" i="4"/>
  <c r="V563" i="4"/>
  <c r="T563" i="4"/>
  <c r="R563" i="4"/>
  <c r="I563" i="4"/>
  <c r="V562" i="4"/>
  <c r="T562" i="4"/>
  <c r="R562" i="4"/>
  <c r="I562" i="4"/>
  <c r="V561" i="4"/>
  <c r="T561" i="4"/>
  <c r="R561" i="4"/>
  <c r="I561" i="4"/>
  <c r="V557" i="4"/>
  <c r="T557" i="4"/>
  <c r="R557" i="4"/>
  <c r="I557" i="4"/>
  <c r="V560" i="4"/>
  <c r="T560" i="4"/>
  <c r="R560" i="4"/>
  <c r="I560" i="4"/>
  <c r="V559" i="4"/>
  <c r="T559" i="4"/>
  <c r="R559" i="4"/>
  <c r="V558" i="4"/>
  <c r="T558" i="4"/>
  <c r="R558" i="4"/>
  <c r="I558" i="4"/>
  <c r="V556" i="4"/>
  <c r="T556" i="4"/>
  <c r="R556" i="4"/>
  <c r="I556" i="4"/>
  <c r="V555" i="4"/>
  <c r="T555" i="4"/>
  <c r="R555" i="4"/>
  <c r="I555" i="4"/>
  <c r="V554" i="4"/>
  <c r="T554" i="4"/>
  <c r="R554" i="4"/>
  <c r="I554" i="4"/>
  <c r="V553" i="4"/>
  <c r="T553" i="4"/>
  <c r="R553" i="4"/>
  <c r="I553" i="4"/>
  <c r="V552" i="4"/>
  <c r="T552" i="4"/>
  <c r="R552" i="4"/>
  <c r="I552" i="4"/>
  <c r="V551" i="4"/>
  <c r="T551" i="4"/>
  <c r="R551" i="4"/>
  <c r="V550" i="4"/>
  <c r="T550" i="4"/>
  <c r="R550" i="4"/>
  <c r="I550" i="4"/>
  <c r="V549" i="4"/>
  <c r="T549" i="4"/>
  <c r="R549" i="4"/>
  <c r="I549" i="4"/>
  <c r="V548" i="4"/>
  <c r="T548" i="4"/>
  <c r="R548" i="4"/>
  <c r="I548" i="4"/>
  <c r="V547" i="4"/>
  <c r="T547" i="4"/>
  <c r="R547" i="4"/>
  <c r="I547" i="4"/>
  <c r="V546" i="4"/>
  <c r="T546" i="4"/>
  <c r="R546" i="4"/>
  <c r="I546" i="4"/>
  <c r="V545" i="4"/>
  <c r="T545" i="4"/>
  <c r="R545" i="4"/>
  <c r="I545" i="4"/>
  <c r="V544" i="4"/>
  <c r="T544" i="4"/>
  <c r="R544" i="4"/>
  <c r="I544" i="4"/>
  <c r="V543" i="4"/>
  <c r="T543" i="4"/>
  <c r="R543" i="4"/>
  <c r="I543" i="4"/>
  <c r="V542" i="4"/>
  <c r="T542" i="4"/>
  <c r="R542" i="4"/>
  <c r="I542" i="4"/>
  <c r="T541" i="4"/>
  <c r="V540" i="4"/>
  <c r="T540" i="4"/>
  <c r="R540" i="4"/>
  <c r="I540" i="4"/>
  <c r="V539" i="4"/>
  <c r="T539" i="4"/>
  <c r="R539" i="4"/>
  <c r="I539" i="4"/>
  <c r="V538" i="4"/>
  <c r="T538" i="4"/>
  <c r="R538" i="4"/>
  <c r="I538" i="4"/>
  <c r="V537" i="4"/>
  <c r="T537" i="4"/>
  <c r="R537" i="4"/>
  <c r="I537" i="4"/>
  <c r="V536" i="4"/>
  <c r="T536" i="4"/>
  <c r="R536" i="4"/>
  <c r="V535" i="4"/>
  <c r="T535" i="4"/>
  <c r="R535" i="4"/>
  <c r="I535" i="4"/>
  <c r="V534" i="4"/>
  <c r="T534" i="4"/>
  <c r="R534" i="4"/>
  <c r="I534" i="4"/>
  <c r="V533" i="4"/>
  <c r="T533" i="4"/>
  <c r="R533" i="4"/>
  <c r="V532" i="4"/>
  <c r="T532" i="4"/>
  <c r="R532" i="4"/>
  <c r="I532" i="4"/>
  <c r="V531" i="4"/>
  <c r="T531" i="4"/>
  <c r="R531" i="4"/>
  <c r="I531" i="4"/>
  <c r="V530" i="4"/>
  <c r="T530" i="4"/>
  <c r="R530" i="4"/>
  <c r="I530" i="4"/>
  <c r="V529" i="4"/>
  <c r="T529" i="4"/>
  <c r="R529" i="4"/>
  <c r="I529" i="4"/>
  <c r="V528" i="4"/>
  <c r="T528" i="4"/>
  <c r="R528" i="4"/>
  <c r="I528" i="4"/>
  <c r="V527" i="4"/>
  <c r="T527" i="4"/>
  <c r="R527" i="4"/>
  <c r="I527" i="4"/>
  <c r="V526" i="4"/>
  <c r="T526" i="4"/>
  <c r="R526" i="4"/>
  <c r="I526" i="4"/>
  <c r="V525" i="4"/>
  <c r="T525" i="4"/>
  <c r="R525" i="4"/>
  <c r="I525" i="4"/>
  <c r="V524" i="4"/>
  <c r="T524" i="4"/>
  <c r="R524" i="4"/>
  <c r="I524" i="4"/>
  <c r="V523" i="4"/>
  <c r="T523" i="4"/>
  <c r="R523" i="4"/>
  <c r="I523" i="4"/>
  <c r="V522" i="4"/>
  <c r="T522" i="4"/>
  <c r="R522" i="4"/>
  <c r="I522" i="4"/>
  <c r="V521" i="4"/>
  <c r="T521" i="4"/>
  <c r="R521" i="4"/>
  <c r="I521" i="4"/>
  <c r="V520" i="4"/>
  <c r="T520" i="4"/>
  <c r="R520" i="4"/>
  <c r="I520" i="4"/>
  <c r="V519" i="4"/>
  <c r="T519" i="4"/>
  <c r="R519" i="4"/>
  <c r="I519" i="4"/>
  <c r="V518" i="4"/>
  <c r="T518" i="4"/>
  <c r="R518" i="4"/>
  <c r="I518" i="4"/>
  <c r="V517" i="4"/>
  <c r="T517" i="4"/>
  <c r="R517" i="4"/>
  <c r="I517" i="4"/>
  <c r="V516" i="4"/>
  <c r="T516" i="4"/>
  <c r="R516" i="4"/>
  <c r="I516" i="4"/>
  <c r="V514" i="4"/>
  <c r="T514" i="4"/>
  <c r="R514" i="4"/>
  <c r="I514" i="4"/>
  <c r="V513" i="4"/>
  <c r="T513" i="4"/>
  <c r="R513" i="4"/>
  <c r="I513" i="4"/>
  <c r="V512" i="4"/>
  <c r="T512" i="4"/>
  <c r="R512" i="4"/>
  <c r="I512" i="4"/>
  <c r="V511" i="4"/>
  <c r="T511" i="4"/>
  <c r="R511" i="4"/>
  <c r="V510" i="4"/>
  <c r="T510" i="4"/>
  <c r="R510" i="4"/>
  <c r="I510" i="4"/>
  <c r="V509" i="4"/>
  <c r="T509" i="4"/>
  <c r="R509" i="4"/>
  <c r="I509" i="4"/>
  <c r="V508" i="4"/>
  <c r="T508" i="4"/>
  <c r="R508" i="4"/>
  <c r="I508" i="4"/>
  <c r="V507" i="4"/>
  <c r="T507" i="4"/>
  <c r="R507" i="4"/>
  <c r="I507" i="4"/>
  <c r="V506" i="4"/>
  <c r="T506" i="4"/>
  <c r="R506" i="4"/>
  <c r="I506" i="4"/>
  <c r="V505" i="4"/>
  <c r="T505" i="4"/>
  <c r="R505" i="4"/>
  <c r="I505" i="4"/>
  <c r="V504" i="4"/>
  <c r="T504" i="4"/>
  <c r="R504" i="4"/>
  <c r="I504" i="4"/>
  <c r="V503" i="4"/>
  <c r="T503" i="4"/>
  <c r="R503" i="4"/>
  <c r="I503" i="4"/>
  <c r="V502" i="4"/>
  <c r="T502" i="4"/>
  <c r="R502" i="4"/>
  <c r="I502" i="4"/>
  <c r="V498" i="4"/>
  <c r="T498" i="4"/>
  <c r="R498" i="4"/>
  <c r="I498" i="4"/>
  <c r="T501" i="4"/>
  <c r="I501" i="4"/>
  <c r="T500" i="4"/>
  <c r="V499" i="4"/>
  <c r="T499" i="4"/>
  <c r="R499" i="4"/>
  <c r="V497" i="4"/>
  <c r="T497" i="4"/>
  <c r="R497" i="4"/>
  <c r="V496" i="4"/>
  <c r="T496" i="4"/>
  <c r="R496" i="4"/>
  <c r="I496" i="4"/>
  <c r="V495" i="4"/>
  <c r="T495" i="4"/>
  <c r="R495" i="4"/>
  <c r="I495" i="4"/>
  <c r="T494" i="4"/>
  <c r="R494" i="4"/>
  <c r="I494" i="4"/>
  <c r="V493" i="4"/>
  <c r="T493" i="4"/>
  <c r="R493" i="4"/>
  <c r="I493" i="4"/>
  <c r="V492" i="4"/>
  <c r="T492" i="4"/>
  <c r="R492" i="4"/>
  <c r="V491" i="4"/>
  <c r="T491" i="4"/>
  <c r="R491" i="4"/>
  <c r="I491" i="4"/>
  <c r="V490" i="4"/>
  <c r="T490" i="4"/>
  <c r="R490" i="4"/>
  <c r="I490" i="4"/>
  <c r="V489" i="4"/>
  <c r="T489" i="4"/>
  <c r="R489" i="4"/>
  <c r="I489" i="4"/>
  <c r="V488" i="4"/>
  <c r="T488" i="4"/>
  <c r="R488" i="4"/>
  <c r="V487" i="4"/>
  <c r="T487" i="4"/>
  <c r="R487" i="4"/>
  <c r="I487" i="4"/>
  <c r="V486" i="4"/>
  <c r="T486" i="4"/>
  <c r="R486" i="4"/>
  <c r="I486" i="4"/>
  <c r="V485" i="4"/>
  <c r="T485" i="4"/>
  <c r="R485" i="4"/>
  <c r="I485" i="4"/>
  <c r="T484" i="4"/>
  <c r="R484" i="4"/>
  <c r="I484" i="4"/>
  <c r="V483" i="4"/>
  <c r="T483" i="4"/>
  <c r="R483" i="4"/>
  <c r="I483" i="4"/>
  <c r="V482" i="4"/>
  <c r="T482" i="4"/>
  <c r="R482" i="4"/>
  <c r="I482" i="4"/>
  <c r="T481" i="4"/>
  <c r="R481" i="4"/>
  <c r="I481" i="4"/>
  <c r="V480" i="4"/>
  <c r="T480" i="4"/>
  <c r="R480" i="4"/>
  <c r="V479" i="4"/>
  <c r="T479" i="4"/>
  <c r="R479" i="4"/>
  <c r="I479" i="4"/>
  <c r="V478" i="4"/>
  <c r="T478" i="4"/>
  <c r="R478" i="4"/>
  <c r="I478" i="4"/>
  <c r="V477" i="4"/>
  <c r="T477" i="4"/>
  <c r="R477" i="4"/>
  <c r="I477" i="4"/>
  <c r="V476" i="4"/>
  <c r="T476" i="4"/>
  <c r="R476" i="4"/>
  <c r="I476" i="4"/>
  <c r="V475" i="4"/>
  <c r="T475" i="4"/>
  <c r="R475" i="4"/>
  <c r="I475" i="4"/>
  <c r="V474" i="4"/>
  <c r="T474" i="4"/>
  <c r="R474" i="4"/>
  <c r="I474" i="4"/>
  <c r="V473" i="4"/>
  <c r="T473" i="4"/>
  <c r="R473" i="4"/>
  <c r="I473" i="4"/>
  <c r="T472" i="4"/>
  <c r="R472" i="4"/>
  <c r="I472" i="4"/>
  <c r="V470" i="4"/>
  <c r="T470" i="4"/>
  <c r="R470" i="4"/>
  <c r="V469" i="4"/>
  <c r="T469" i="4"/>
  <c r="R469" i="4"/>
  <c r="V468" i="4"/>
  <c r="T468" i="4"/>
  <c r="R468" i="4"/>
  <c r="V467" i="4"/>
  <c r="T467" i="4"/>
  <c r="R467" i="4"/>
  <c r="V466" i="4"/>
  <c r="T466" i="4"/>
  <c r="R466" i="4"/>
  <c r="I466" i="4"/>
  <c r="V465" i="4"/>
  <c r="T465" i="4"/>
  <c r="R465" i="4"/>
  <c r="I465" i="4"/>
  <c r="V464" i="4"/>
  <c r="T464" i="4"/>
  <c r="R464" i="4"/>
  <c r="I464" i="4"/>
  <c r="V463" i="4"/>
  <c r="T463" i="4"/>
  <c r="R463" i="4"/>
  <c r="I463" i="4"/>
  <c r="V462" i="4"/>
  <c r="T462" i="4"/>
  <c r="R462" i="4"/>
  <c r="I462" i="4"/>
  <c r="V461" i="4"/>
  <c r="T461" i="4"/>
  <c r="R461" i="4"/>
  <c r="I461" i="4"/>
  <c r="V460" i="4"/>
  <c r="T460" i="4"/>
  <c r="R460" i="4"/>
  <c r="I460" i="4"/>
  <c r="V459" i="4"/>
  <c r="T459" i="4"/>
  <c r="R459" i="4"/>
  <c r="V458" i="4"/>
  <c r="T458" i="4"/>
  <c r="R458" i="4"/>
  <c r="I458" i="4"/>
  <c r="V454" i="4"/>
  <c r="T454" i="4"/>
  <c r="R454" i="4"/>
  <c r="I454" i="4"/>
  <c r="V457" i="4"/>
  <c r="T457" i="4"/>
  <c r="R457" i="4"/>
  <c r="I457" i="4"/>
  <c r="V456" i="4"/>
  <c r="T456" i="4"/>
  <c r="R456" i="4"/>
  <c r="I456" i="4"/>
  <c r="V455" i="4"/>
  <c r="T455" i="4"/>
  <c r="R455" i="4"/>
  <c r="I455" i="4"/>
  <c r="V453" i="4"/>
  <c r="T453" i="4"/>
  <c r="R453" i="4"/>
  <c r="I453" i="4"/>
  <c r="V452" i="4"/>
  <c r="T452" i="4"/>
  <c r="R452" i="4"/>
  <c r="I452" i="4"/>
  <c r="V451" i="4"/>
  <c r="T451" i="4"/>
  <c r="R451" i="4"/>
  <c r="I451" i="4"/>
  <c r="V450" i="4"/>
  <c r="T450" i="4"/>
  <c r="R450" i="4"/>
  <c r="I450" i="4"/>
  <c r="V449" i="4"/>
  <c r="T449" i="4"/>
  <c r="R449" i="4"/>
  <c r="I449" i="4"/>
  <c r="V448" i="4"/>
  <c r="T448" i="4"/>
  <c r="R448" i="4"/>
  <c r="I448" i="4"/>
  <c r="V447" i="4"/>
  <c r="T447" i="4"/>
  <c r="R447" i="4"/>
  <c r="I447" i="4"/>
  <c r="V446" i="4"/>
  <c r="T446" i="4"/>
  <c r="R446" i="4"/>
  <c r="I446" i="4"/>
  <c r="V445" i="4"/>
  <c r="T445" i="4"/>
  <c r="R445" i="4"/>
  <c r="I445" i="4"/>
  <c r="V444" i="4"/>
  <c r="T444" i="4"/>
  <c r="R444" i="4"/>
  <c r="I444" i="4"/>
  <c r="V443" i="4"/>
  <c r="T443" i="4"/>
  <c r="R443" i="4"/>
  <c r="I443" i="4"/>
  <c r="V442" i="4"/>
  <c r="T442" i="4"/>
  <c r="R442" i="4"/>
  <c r="I442" i="4"/>
  <c r="V441" i="4"/>
  <c r="T441" i="4"/>
  <c r="R441" i="4"/>
  <c r="I441" i="4"/>
  <c r="V440" i="4"/>
  <c r="T440" i="4"/>
  <c r="R440" i="4"/>
  <c r="I440" i="4"/>
  <c r="V439" i="4"/>
  <c r="T439" i="4"/>
  <c r="R439" i="4"/>
  <c r="V438" i="4"/>
  <c r="T438" i="4"/>
  <c r="R438" i="4"/>
  <c r="I438" i="4"/>
  <c r="V437" i="4"/>
  <c r="T437" i="4"/>
  <c r="R437" i="4"/>
  <c r="I437" i="4"/>
  <c r="V436" i="4"/>
  <c r="T436" i="4"/>
  <c r="R436" i="4"/>
  <c r="V435" i="4"/>
  <c r="T435" i="4"/>
  <c r="R435" i="4"/>
  <c r="I435" i="4"/>
  <c r="V434" i="4"/>
  <c r="T434" i="4"/>
  <c r="R434" i="4"/>
  <c r="V433" i="4"/>
  <c r="T433" i="4"/>
  <c r="R433" i="4"/>
  <c r="V432" i="4"/>
  <c r="T432" i="4"/>
  <c r="R432" i="4"/>
  <c r="I432" i="4"/>
  <c r="V431" i="4"/>
  <c r="T431" i="4"/>
  <c r="R431" i="4"/>
  <c r="I431" i="4"/>
  <c r="V430" i="4"/>
  <c r="T430" i="4"/>
  <c r="R430" i="4"/>
  <c r="I430" i="4"/>
  <c r="V428" i="4"/>
  <c r="T428" i="4"/>
  <c r="R428" i="4"/>
  <c r="I428" i="4"/>
  <c r="V427" i="4"/>
  <c r="T427" i="4"/>
  <c r="R427" i="4"/>
  <c r="I427" i="4"/>
  <c r="V426" i="4"/>
  <c r="T426" i="4"/>
  <c r="R426" i="4"/>
  <c r="I426" i="4"/>
  <c r="V425" i="4"/>
  <c r="T425" i="4"/>
  <c r="R425" i="4"/>
  <c r="V424" i="4"/>
  <c r="T424" i="4"/>
  <c r="R424" i="4"/>
  <c r="I424" i="4"/>
  <c r="V423" i="4"/>
  <c r="T423" i="4"/>
  <c r="R423" i="4"/>
  <c r="I423" i="4"/>
  <c r="V422" i="4"/>
  <c r="T422" i="4"/>
  <c r="R422" i="4"/>
  <c r="I422" i="4"/>
  <c r="V421" i="4"/>
  <c r="T421" i="4"/>
  <c r="R421" i="4"/>
  <c r="I421" i="4"/>
  <c r="V420" i="4"/>
  <c r="T420" i="4"/>
  <c r="R420" i="4"/>
  <c r="I420" i="4"/>
  <c r="V419" i="4"/>
  <c r="T419" i="4"/>
  <c r="R419" i="4"/>
  <c r="I419" i="4"/>
  <c r="V418" i="4"/>
  <c r="T418" i="4"/>
  <c r="R418" i="4"/>
  <c r="I418" i="4"/>
  <c r="V417" i="4"/>
  <c r="T417" i="4"/>
  <c r="R417" i="4"/>
  <c r="I417" i="4"/>
  <c r="V416" i="4"/>
  <c r="T416" i="4"/>
  <c r="R416" i="4"/>
  <c r="I416" i="4"/>
  <c r="V415" i="4"/>
  <c r="T415" i="4"/>
  <c r="R415" i="4"/>
  <c r="I415" i="4"/>
  <c r="V414" i="4"/>
  <c r="T414" i="4"/>
  <c r="R414" i="4"/>
  <c r="I414" i="4"/>
  <c r="V413" i="4"/>
  <c r="T413" i="4"/>
  <c r="R413" i="4"/>
  <c r="I413" i="4"/>
  <c r="V412" i="4"/>
  <c r="T412" i="4"/>
  <c r="R412" i="4"/>
  <c r="I412" i="4"/>
  <c r="V411" i="4"/>
  <c r="T411" i="4"/>
  <c r="R411" i="4"/>
  <c r="I411" i="4"/>
  <c r="V410" i="4"/>
  <c r="T410" i="4"/>
  <c r="R410" i="4"/>
  <c r="I410" i="4"/>
  <c r="V409" i="4"/>
  <c r="T409" i="4"/>
  <c r="R409" i="4"/>
  <c r="I409" i="4"/>
  <c r="V408" i="4"/>
  <c r="T408" i="4"/>
  <c r="R408" i="4"/>
  <c r="I408" i="4"/>
  <c r="V407" i="4"/>
  <c r="T407" i="4"/>
  <c r="R407" i="4"/>
  <c r="I407" i="4"/>
  <c r="V406" i="4"/>
  <c r="T406" i="4"/>
  <c r="R406" i="4"/>
  <c r="I406" i="4"/>
  <c r="V405" i="4"/>
  <c r="T405" i="4"/>
  <c r="R405" i="4"/>
  <c r="I405" i="4"/>
  <c r="V404" i="4"/>
  <c r="T404" i="4"/>
  <c r="R404" i="4"/>
  <c r="I404" i="4"/>
  <c r="V403" i="4"/>
  <c r="T403" i="4"/>
  <c r="R403" i="4"/>
  <c r="I403" i="4"/>
  <c r="V402" i="4"/>
  <c r="T402" i="4"/>
  <c r="R402" i="4"/>
  <c r="I402" i="4"/>
  <c r="V401" i="4"/>
  <c r="T401" i="4"/>
  <c r="R401" i="4"/>
  <c r="I401" i="4"/>
  <c r="V400" i="4"/>
  <c r="T400" i="4"/>
  <c r="R400" i="4"/>
  <c r="I400" i="4"/>
  <c r="V399" i="4"/>
  <c r="T399" i="4"/>
  <c r="R399" i="4"/>
  <c r="I399" i="4"/>
  <c r="V395" i="4"/>
  <c r="T395" i="4"/>
  <c r="R395" i="4"/>
  <c r="I395" i="4"/>
  <c r="V398" i="4"/>
  <c r="T398" i="4"/>
  <c r="R398" i="4"/>
  <c r="V397" i="4"/>
  <c r="T397" i="4"/>
  <c r="R397" i="4"/>
  <c r="I397" i="4"/>
  <c r="V396" i="4"/>
  <c r="T396" i="4"/>
  <c r="R396" i="4"/>
  <c r="I396" i="4"/>
  <c r="V394" i="4"/>
  <c r="T394" i="4"/>
  <c r="R394" i="4"/>
  <c r="V393" i="4"/>
  <c r="T393" i="4"/>
  <c r="R393" i="4"/>
  <c r="I393" i="4"/>
  <c r="V392" i="4"/>
  <c r="T392" i="4"/>
  <c r="R392" i="4"/>
  <c r="I392" i="4"/>
  <c r="V391" i="4"/>
  <c r="T391" i="4"/>
  <c r="R391" i="4"/>
  <c r="I391" i="4"/>
  <c r="V390" i="4"/>
  <c r="T390" i="4"/>
  <c r="R390" i="4"/>
  <c r="V389" i="4"/>
  <c r="T389" i="4"/>
  <c r="R389" i="4"/>
  <c r="V388" i="4"/>
  <c r="T388" i="4"/>
  <c r="R388" i="4"/>
  <c r="V387" i="4"/>
  <c r="T387" i="4"/>
  <c r="R387" i="4"/>
  <c r="V386" i="4"/>
  <c r="T386" i="4"/>
  <c r="R386" i="4"/>
  <c r="I386" i="4"/>
  <c r="V385" i="4"/>
  <c r="T385" i="4"/>
  <c r="R385" i="4"/>
  <c r="V384" i="4"/>
  <c r="T384" i="4"/>
  <c r="R384" i="4"/>
  <c r="V383" i="4"/>
  <c r="T383" i="4"/>
  <c r="R383" i="4"/>
  <c r="I383" i="4"/>
  <c r="V382" i="4"/>
  <c r="T382" i="4"/>
  <c r="R382" i="4"/>
  <c r="I382" i="4"/>
  <c r="V381" i="4"/>
  <c r="T381" i="4"/>
  <c r="R381" i="4"/>
  <c r="I381" i="4"/>
  <c r="V380" i="4"/>
  <c r="T380" i="4"/>
  <c r="R380" i="4"/>
  <c r="I380" i="4"/>
  <c r="V379" i="4"/>
  <c r="T379" i="4"/>
  <c r="R379" i="4"/>
  <c r="I379" i="4"/>
  <c r="V378" i="4"/>
  <c r="T378" i="4"/>
  <c r="R378" i="4"/>
  <c r="I378" i="4"/>
  <c r="V377" i="4"/>
  <c r="T377" i="4"/>
  <c r="R377" i="4"/>
  <c r="I377" i="4"/>
  <c r="V376" i="4"/>
  <c r="T376" i="4"/>
  <c r="R376" i="4"/>
  <c r="I376" i="4"/>
  <c r="V375" i="4"/>
  <c r="T375" i="4"/>
  <c r="R375" i="4"/>
  <c r="I375" i="4"/>
  <c r="V374" i="4"/>
  <c r="T374" i="4"/>
  <c r="R374" i="4"/>
  <c r="I374" i="4"/>
  <c r="V373" i="4"/>
  <c r="T373" i="4"/>
  <c r="R373" i="4"/>
  <c r="I373" i="4"/>
  <c r="V372" i="4"/>
  <c r="T372" i="4"/>
  <c r="R372" i="4"/>
  <c r="I372" i="4"/>
  <c r="V371" i="4"/>
  <c r="T371" i="4"/>
  <c r="R371" i="4"/>
  <c r="I371" i="4"/>
  <c r="V370" i="4"/>
  <c r="T370" i="4"/>
  <c r="R370" i="4"/>
  <c r="I370" i="4"/>
  <c r="V369" i="4"/>
  <c r="T369" i="4"/>
  <c r="R369" i="4"/>
  <c r="I369" i="4"/>
  <c r="V368" i="4"/>
  <c r="T368" i="4"/>
  <c r="R368" i="4"/>
  <c r="V367" i="4"/>
  <c r="T367" i="4"/>
  <c r="R367" i="4"/>
  <c r="I367" i="4"/>
  <c r="V366" i="4"/>
  <c r="T366" i="4"/>
  <c r="R366" i="4"/>
  <c r="V365" i="4"/>
  <c r="T365" i="4"/>
  <c r="R365" i="4"/>
  <c r="V364" i="4"/>
  <c r="T364" i="4"/>
  <c r="R364" i="4"/>
  <c r="I364" i="4"/>
  <c r="V363" i="4"/>
  <c r="T363" i="4"/>
  <c r="R363" i="4"/>
  <c r="V362" i="4"/>
  <c r="T362" i="4"/>
  <c r="R362" i="4"/>
  <c r="V361" i="4"/>
  <c r="T361" i="4"/>
  <c r="R361" i="4"/>
  <c r="I361" i="4"/>
  <c r="V360" i="4"/>
  <c r="T360" i="4"/>
  <c r="R360" i="4"/>
  <c r="V359" i="4"/>
  <c r="T359" i="4"/>
  <c r="R359" i="4"/>
  <c r="V358" i="4"/>
  <c r="T358" i="4"/>
  <c r="R358" i="4"/>
  <c r="V357" i="4"/>
  <c r="T357" i="4"/>
  <c r="R357" i="4"/>
  <c r="V356" i="4"/>
  <c r="T356" i="4"/>
  <c r="R356" i="4"/>
  <c r="V355" i="4"/>
  <c r="T355" i="4"/>
  <c r="R355" i="4"/>
  <c r="V354" i="4"/>
  <c r="T354" i="4"/>
  <c r="R354" i="4"/>
  <c r="I354" i="4"/>
  <c r="V353" i="4"/>
  <c r="T353" i="4"/>
  <c r="R353" i="4"/>
  <c r="I353" i="4"/>
  <c r="V352" i="4"/>
  <c r="T352" i="4"/>
  <c r="R352" i="4"/>
  <c r="I352" i="4"/>
  <c r="V350" i="4"/>
  <c r="T350" i="4"/>
  <c r="R350" i="4"/>
  <c r="I350" i="4"/>
  <c r="V349" i="4"/>
  <c r="T349" i="4"/>
  <c r="R349" i="4"/>
  <c r="I349" i="4"/>
  <c r="V348" i="4"/>
  <c r="T348" i="4"/>
  <c r="R348" i="4"/>
  <c r="I348" i="4"/>
  <c r="V347" i="4"/>
  <c r="T347" i="4"/>
  <c r="R347" i="4"/>
  <c r="V346" i="4"/>
  <c r="T346" i="4"/>
  <c r="R346" i="4"/>
  <c r="I346" i="4"/>
  <c r="V345" i="4"/>
  <c r="T345" i="4"/>
  <c r="R345" i="4"/>
  <c r="I345" i="4"/>
  <c r="V344" i="4"/>
  <c r="T344" i="4"/>
  <c r="R344" i="4"/>
  <c r="I344" i="4"/>
  <c r="V343" i="4"/>
  <c r="T343" i="4"/>
  <c r="R343" i="4"/>
  <c r="I343" i="4"/>
  <c r="V342" i="4"/>
  <c r="T342" i="4"/>
  <c r="R342" i="4"/>
  <c r="I342" i="4"/>
  <c r="V341" i="4"/>
  <c r="T341" i="4"/>
  <c r="R341" i="4"/>
  <c r="I341" i="4"/>
  <c r="V340" i="4"/>
  <c r="T340" i="4"/>
  <c r="R340" i="4"/>
  <c r="I340" i="4"/>
  <c r="V339" i="4"/>
  <c r="T339" i="4"/>
  <c r="R339" i="4"/>
  <c r="I339" i="4"/>
  <c r="V338" i="4"/>
  <c r="T338" i="4"/>
  <c r="R338" i="4"/>
  <c r="I338" i="4"/>
  <c r="V334" i="4"/>
  <c r="T334" i="4"/>
  <c r="R334" i="4"/>
  <c r="I334" i="4"/>
  <c r="V337" i="4"/>
  <c r="T337" i="4"/>
  <c r="R337" i="4"/>
  <c r="I337" i="4"/>
  <c r="V336" i="4"/>
  <c r="T336" i="4"/>
  <c r="R336" i="4"/>
  <c r="I336" i="4"/>
  <c r="V335" i="4"/>
  <c r="T335" i="4"/>
  <c r="R335" i="4"/>
  <c r="I335" i="4"/>
  <c r="V333" i="4"/>
  <c r="T333" i="4"/>
  <c r="R333" i="4"/>
  <c r="V332" i="4"/>
  <c r="T332" i="4"/>
  <c r="R332" i="4"/>
  <c r="I332" i="4"/>
  <c r="V331" i="4"/>
  <c r="T331" i="4"/>
  <c r="R331" i="4"/>
  <c r="I331" i="4"/>
  <c r="V330" i="4"/>
  <c r="T330" i="4"/>
  <c r="R330" i="4"/>
  <c r="I330" i="4"/>
  <c r="V329" i="4"/>
  <c r="T329" i="4"/>
  <c r="R329" i="4"/>
  <c r="I329" i="4"/>
  <c r="V328" i="4"/>
  <c r="T328" i="4"/>
  <c r="R328" i="4"/>
  <c r="V327" i="4"/>
  <c r="T327" i="4"/>
  <c r="R327" i="4"/>
  <c r="V326" i="4"/>
  <c r="T326" i="4"/>
  <c r="R326" i="4"/>
  <c r="I326" i="4"/>
  <c r="V325" i="4"/>
  <c r="T325" i="4"/>
  <c r="R325" i="4"/>
  <c r="I325" i="4"/>
  <c r="V324" i="4"/>
  <c r="T324" i="4"/>
  <c r="R324" i="4"/>
  <c r="I324" i="4"/>
  <c r="V323" i="4"/>
  <c r="T323" i="4"/>
  <c r="R323" i="4"/>
  <c r="I323" i="4"/>
  <c r="V322" i="4"/>
  <c r="T322" i="4"/>
  <c r="R322" i="4"/>
  <c r="I322" i="4"/>
  <c r="V321" i="4"/>
  <c r="T321" i="4"/>
  <c r="R321" i="4"/>
  <c r="I321" i="4"/>
  <c r="V320" i="4"/>
  <c r="T320" i="4"/>
  <c r="R320" i="4"/>
  <c r="I320" i="4"/>
  <c r="V319" i="4"/>
  <c r="T319" i="4"/>
  <c r="R319" i="4"/>
  <c r="I319" i="4"/>
  <c r="V318" i="4"/>
  <c r="T318" i="4"/>
  <c r="R318" i="4"/>
  <c r="V317" i="4"/>
  <c r="T317" i="4"/>
  <c r="R317" i="4"/>
  <c r="I317" i="4"/>
  <c r="V316" i="4"/>
  <c r="T316" i="4"/>
  <c r="R316" i="4"/>
  <c r="I316" i="4"/>
  <c r="V315" i="4"/>
  <c r="T315" i="4"/>
  <c r="R315" i="4"/>
  <c r="I315" i="4"/>
  <c r="V314" i="4"/>
  <c r="T314" i="4"/>
  <c r="R314" i="4"/>
  <c r="I314" i="4"/>
  <c r="V313" i="4"/>
  <c r="T313" i="4"/>
  <c r="R313" i="4"/>
  <c r="I313" i="4"/>
  <c r="V312" i="4"/>
  <c r="T312" i="4"/>
  <c r="R312" i="4"/>
  <c r="I312" i="4"/>
  <c r="V311" i="4"/>
  <c r="T311" i="4"/>
  <c r="R311" i="4"/>
  <c r="I311" i="4"/>
  <c r="V310" i="4"/>
  <c r="T310" i="4"/>
  <c r="R310" i="4"/>
  <c r="I310" i="4"/>
  <c r="V309" i="4"/>
  <c r="T309" i="4"/>
  <c r="R309" i="4"/>
  <c r="I309" i="4"/>
  <c r="V308" i="4"/>
  <c r="T308" i="4"/>
  <c r="R308" i="4"/>
  <c r="I308" i="4"/>
  <c r="V307" i="4"/>
  <c r="T307" i="4"/>
  <c r="R307" i="4"/>
  <c r="I307" i="4"/>
  <c r="V306" i="4"/>
  <c r="T306" i="4"/>
  <c r="R306" i="4"/>
  <c r="I306" i="4"/>
  <c r="V305" i="4"/>
  <c r="T305" i="4"/>
  <c r="R305" i="4"/>
  <c r="I305" i="4"/>
  <c r="V304" i="4"/>
  <c r="T304" i="4"/>
  <c r="R304" i="4"/>
  <c r="I304" i="4"/>
  <c r="V303" i="4"/>
  <c r="T303" i="4"/>
  <c r="R303" i="4"/>
  <c r="I303" i="4"/>
  <c r="V302" i="4"/>
  <c r="T302" i="4"/>
  <c r="R302" i="4"/>
  <c r="I302" i="4"/>
  <c r="V301" i="4"/>
  <c r="T301" i="4"/>
  <c r="R301" i="4"/>
  <c r="I301" i="4"/>
  <c r="V300" i="4"/>
  <c r="T300" i="4"/>
  <c r="R300" i="4"/>
  <c r="I300" i="4"/>
  <c r="V294" i="4"/>
  <c r="T294" i="4"/>
  <c r="R294" i="4"/>
  <c r="I294" i="4"/>
  <c r="V291" i="4"/>
  <c r="T291" i="4"/>
  <c r="R291" i="4"/>
  <c r="I291" i="4"/>
  <c r="V289" i="4"/>
  <c r="T289" i="4"/>
  <c r="R289" i="4"/>
  <c r="I289" i="4"/>
  <c r="V286" i="4"/>
  <c r="T286" i="4"/>
  <c r="R286" i="4"/>
  <c r="I286" i="4"/>
  <c r="V285" i="4"/>
  <c r="T285" i="4"/>
  <c r="R285" i="4"/>
  <c r="I285" i="4"/>
  <c r="V284" i="4"/>
  <c r="T284" i="4"/>
  <c r="R284" i="4"/>
  <c r="I284" i="4"/>
  <c r="V283" i="4"/>
  <c r="T283" i="4"/>
  <c r="R283" i="4"/>
  <c r="I283" i="4"/>
  <c r="V299" i="4"/>
  <c r="T299" i="4"/>
  <c r="R299" i="4"/>
  <c r="V295" i="4"/>
  <c r="T295" i="4"/>
  <c r="R295" i="4"/>
  <c r="I295" i="4"/>
  <c r="V298" i="4"/>
  <c r="T298" i="4"/>
  <c r="R298" i="4"/>
  <c r="I298" i="4"/>
  <c r="V297" i="4"/>
  <c r="T297" i="4"/>
  <c r="R297" i="4"/>
  <c r="I297" i="4"/>
  <c r="I282" i="4"/>
  <c r="V296" i="4"/>
  <c r="T296" i="4"/>
  <c r="R296" i="4"/>
  <c r="I296" i="4"/>
  <c r="V293" i="4"/>
  <c r="T293" i="4"/>
  <c r="R293" i="4"/>
  <c r="I293" i="4"/>
  <c r="V281" i="4"/>
  <c r="T281" i="4"/>
  <c r="R281" i="4"/>
  <c r="I281" i="4"/>
  <c r="V292" i="4"/>
  <c r="T292" i="4"/>
  <c r="R292" i="4"/>
  <c r="I292" i="4"/>
  <c r="V280" i="4"/>
  <c r="T280" i="4"/>
  <c r="R280" i="4"/>
  <c r="I280" i="4"/>
  <c r="V279" i="4"/>
  <c r="T279" i="4"/>
  <c r="R279" i="4"/>
  <c r="I279" i="4"/>
  <c r="V278" i="4"/>
  <c r="T278" i="4"/>
  <c r="R278" i="4"/>
  <c r="I278" i="4"/>
  <c r="V290" i="4"/>
  <c r="T290" i="4"/>
  <c r="R290" i="4"/>
  <c r="I290" i="4"/>
  <c r="V277" i="4"/>
  <c r="T277" i="4"/>
  <c r="R277" i="4"/>
  <c r="I277" i="4"/>
  <c r="V288" i="4"/>
  <c r="T288" i="4"/>
  <c r="R288" i="4"/>
  <c r="I288" i="4"/>
  <c r="V276" i="4"/>
  <c r="T276" i="4"/>
  <c r="R276" i="4"/>
  <c r="I276" i="4"/>
  <c r="V275" i="4"/>
  <c r="T275" i="4"/>
  <c r="R275" i="4"/>
  <c r="I275" i="4"/>
  <c r="V274" i="4"/>
  <c r="T274" i="4"/>
  <c r="R274" i="4"/>
  <c r="I274" i="4"/>
  <c r="V273" i="4"/>
  <c r="T273" i="4"/>
  <c r="R273" i="4"/>
  <c r="I273" i="4"/>
  <c r="V776" i="4"/>
  <c r="T776" i="4"/>
  <c r="R776" i="4"/>
  <c r="V287" i="4"/>
  <c r="T287" i="4"/>
  <c r="R287" i="4"/>
  <c r="I287" i="4"/>
  <c r="V272" i="4"/>
  <c r="T272" i="4"/>
  <c r="R272" i="4"/>
  <c r="I272" i="4"/>
  <c r="V271" i="4"/>
  <c r="T271" i="4"/>
  <c r="R271" i="4"/>
  <c r="I271" i="4"/>
  <c r="V270" i="4"/>
  <c r="T270" i="4"/>
  <c r="R270" i="4"/>
  <c r="I270" i="4"/>
  <c r="V266" i="4"/>
  <c r="T266" i="4"/>
  <c r="R266" i="4"/>
  <c r="I266" i="4"/>
  <c r="V269" i="4"/>
  <c r="T269" i="4"/>
  <c r="R269" i="4"/>
  <c r="I269" i="4"/>
  <c r="V268" i="4"/>
  <c r="T268" i="4"/>
  <c r="R268" i="4"/>
  <c r="I268" i="4"/>
  <c r="V267" i="4"/>
  <c r="T267" i="4"/>
  <c r="R267" i="4"/>
  <c r="I267" i="4"/>
  <c r="V265" i="4"/>
  <c r="T265" i="4"/>
  <c r="R265" i="4"/>
  <c r="I265" i="4"/>
  <c r="V264" i="4"/>
  <c r="T264" i="4"/>
  <c r="R264" i="4"/>
  <c r="I264" i="4"/>
  <c r="V263" i="4"/>
  <c r="T263" i="4"/>
  <c r="R263" i="4"/>
  <c r="I263" i="4"/>
  <c r="V262" i="4"/>
  <c r="T262" i="4"/>
  <c r="R262" i="4"/>
  <c r="I262" i="4"/>
  <c r="V261" i="4"/>
  <c r="T261" i="4"/>
  <c r="R261" i="4"/>
  <c r="I261" i="4"/>
  <c r="V260" i="4"/>
  <c r="T260" i="4"/>
  <c r="R260" i="4"/>
  <c r="I260" i="4"/>
  <c r="V259" i="4"/>
  <c r="T259" i="4"/>
  <c r="R259" i="4"/>
  <c r="I259" i="4"/>
  <c r="V258" i="4"/>
  <c r="T258" i="4"/>
  <c r="R258" i="4"/>
  <c r="I258" i="4"/>
  <c r="V257" i="4"/>
  <c r="T257" i="4"/>
  <c r="R257" i="4"/>
  <c r="I257" i="4"/>
  <c r="V256" i="4"/>
  <c r="T256" i="4"/>
  <c r="R256" i="4"/>
  <c r="I256" i="4"/>
  <c r="R255" i="4"/>
  <c r="V254" i="4"/>
  <c r="T254" i="4"/>
  <c r="R254" i="4"/>
  <c r="I254" i="4"/>
  <c r="V253" i="4"/>
  <c r="T253" i="4"/>
  <c r="R253" i="4"/>
  <c r="I253" i="4"/>
  <c r="V252" i="4"/>
  <c r="T252" i="4"/>
  <c r="R252" i="4"/>
  <c r="I252" i="4"/>
  <c r="V251" i="4"/>
  <c r="T251" i="4"/>
  <c r="R251" i="4"/>
  <c r="I251" i="4"/>
  <c r="V250" i="4"/>
  <c r="T250" i="4"/>
  <c r="R250" i="4"/>
  <c r="I250" i="4"/>
  <c r="V249" i="4"/>
  <c r="T249" i="4"/>
  <c r="R249" i="4"/>
  <c r="I249" i="4"/>
  <c r="V248" i="4"/>
  <c r="T248" i="4"/>
  <c r="R248" i="4"/>
  <c r="I248" i="4"/>
  <c r="V247" i="4"/>
  <c r="T247" i="4"/>
  <c r="R247" i="4"/>
  <c r="I247" i="4"/>
  <c r="V246" i="4"/>
  <c r="T246" i="4"/>
  <c r="R246" i="4"/>
  <c r="I246" i="4"/>
  <c r="V245" i="4"/>
  <c r="T245" i="4"/>
  <c r="R245" i="4"/>
  <c r="I245" i="4"/>
  <c r="V244" i="4"/>
  <c r="T244" i="4"/>
  <c r="R244" i="4"/>
  <c r="I244" i="4"/>
  <c r="V243" i="4"/>
  <c r="T243" i="4"/>
  <c r="R243" i="4"/>
  <c r="I243" i="4"/>
  <c r="V242" i="4"/>
  <c r="T242" i="4"/>
  <c r="R242" i="4"/>
  <c r="I242" i="4"/>
  <c r="V241" i="4"/>
  <c r="T241" i="4"/>
  <c r="R241" i="4"/>
  <c r="I241" i="4"/>
  <c r="V240" i="4"/>
  <c r="T240" i="4"/>
  <c r="R240" i="4"/>
  <c r="I240" i="4"/>
  <c r="V239" i="4"/>
  <c r="T239" i="4"/>
  <c r="R239" i="4"/>
  <c r="I239" i="4"/>
  <c r="V238" i="4"/>
  <c r="T238" i="4"/>
  <c r="R238" i="4"/>
  <c r="I238" i="4"/>
  <c r="V237" i="4"/>
  <c r="T237" i="4"/>
  <c r="R237" i="4"/>
  <c r="I237" i="4"/>
  <c r="V236" i="4"/>
  <c r="T236" i="4"/>
  <c r="R236" i="4"/>
  <c r="I236" i="4"/>
  <c r="V235" i="4"/>
  <c r="T235" i="4"/>
  <c r="R235" i="4"/>
  <c r="I235" i="4"/>
  <c r="V234" i="4"/>
  <c r="T234" i="4"/>
  <c r="R234" i="4"/>
  <c r="I234" i="4"/>
  <c r="V233" i="4"/>
  <c r="T233" i="4"/>
  <c r="R233" i="4"/>
  <c r="I233" i="4"/>
  <c r="V232" i="4"/>
  <c r="T232" i="4"/>
  <c r="R232" i="4"/>
  <c r="I232" i="4"/>
  <c r="V231" i="4"/>
  <c r="T231" i="4"/>
  <c r="R231" i="4"/>
  <c r="I231" i="4"/>
  <c r="V230" i="4"/>
  <c r="T230" i="4"/>
  <c r="R230" i="4"/>
  <c r="I230" i="4"/>
  <c r="V229" i="4"/>
  <c r="T229" i="4"/>
  <c r="R229" i="4"/>
  <c r="I229" i="4"/>
  <c r="V228" i="4"/>
  <c r="T228" i="4"/>
  <c r="R228" i="4"/>
  <c r="I228" i="4"/>
  <c r="V227" i="4"/>
  <c r="T227" i="4"/>
  <c r="R227" i="4"/>
  <c r="I227" i="4"/>
  <c r="V226" i="4"/>
  <c r="T226" i="4"/>
  <c r="R226" i="4"/>
  <c r="I226" i="4"/>
  <c r="V225" i="4"/>
  <c r="R225" i="4"/>
  <c r="I225" i="4"/>
  <c r="V224" i="4"/>
  <c r="T224" i="4"/>
  <c r="R224" i="4"/>
  <c r="I224" i="4"/>
  <c r="V223" i="4"/>
  <c r="T223" i="4"/>
  <c r="R223" i="4"/>
  <c r="I223" i="4"/>
  <c r="V222" i="4"/>
  <c r="T222" i="4"/>
  <c r="R222" i="4"/>
  <c r="I222" i="4"/>
  <c r="V221" i="4"/>
  <c r="T221" i="4"/>
  <c r="R221" i="4"/>
  <c r="I221" i="4"/>
  <c r="V220" i="4"/>
  <c r="T220" i="4"/>
  <c r="R220" i="4"/>
  <c r="I220" i="4"/>
  <c r="V219" i="4"/>
  <c r="T219" i="4"/>
  <c r="R219" i="4"/>
  <c r="I219" i="4"/>
  <c r="V218" i="4"/>
  <c r="T218" i="4"/>
  <c r="R218" i="4"/>
  <c r="I218" i="4"/>
  <c r="V217" i="4"/>
  <c r="T217" i="4"/>
  <c r="R217" i="4"/>
  <c r="I217" i="4"/>
  <c r="V216" i="4"/>
  <c r="T216" i="4"/>
  <c r="R216" i="4"/>
  <c r="I216" i="4"/>
  <c r="V215" i="4"/>
  <c r="T215" i="4"/>
  <c r="R215" i="4"/>
  <c r="I215" i="4"/>
  <c r="V214" i="4"/>
  <c r="T214" i="4"/>
  <c r="R214" i="4"/>
  <c r="I214" i="4"/>
  <c r="V213" i="4"/>
  <c r="T213" i="4"/>
  <c r="R213" i="4"/>
  <c r="I213" i="4"/>
  <c r="V212" i="4"/>
  <c r="T212" i="4"/>
  <c r="R212" i="4"/>
  <c r="I212" i="4"/>
  <c r="V209" i="4"/>
  <c r="T209" i="4"/>
  <c r="R209" i="4"/>
  <c r="I209" i="4"/>
  <c r="V211" i="4"/>
  <c r="T211" i="4"/>
  <c r="R211" i="4"/>
  <c r="I211" i="4"/>
  <c r="V210" i="4"/>
  <c r="T210" i="4"/>
  <c r="R210" i="4"/>
  <c r="V208" i="4"/>
  <c r="T208" i="4"/>
  <c r="R208" i="4"/>
  <c r="I208" i="4"/>
  <c r="V207" i="4"/>
  <c r="T207" i="4"/>
  <c r="R207" i="4"/>
  <c r="I207" i="4"/>
  <c r="V206" i="4"/>
  <c r="T206" i="4"/>
  <c r="R206" i="4"/>
  <c r="I205" i="4"/>
  <c r="V204" i="4"/>
  <c r="T204" i="4"/>
  <c r="R204" i="4"/>
  <c r="I204" i="4"/>
  <c r="V203" i="4"/>
  <c r="T203" i="4"/>
  <c r="R203" i="4"/>
  <c r="I203" i="4"/>
  <c r="V202" i="4"/>
  <c r="T202" i="4"/>
  <c r="R202" i="4"/>
  <c r="I202" i="4"/>
  <c r="V201" i="4"/>
  <c r="T201" i="4"/>
  <c r="R201" i="4"/>
  <c r="I201" i="4"/>
  <c r="V200" i="4"/>
  <c r="T200" i="4"/>
  <c r="R200" i="4"/>
  <c r="I200" i="4"/>
  <c r="V199" i="4"/>
  <c r="T199" i="4"/>
  <c r="R199" i="4"/>
  <c r="I199" i="4"/>
  <c r="V198" i="4"/>
  <c r="T198" i="4"/>
  <c r="R198" i="4"/>
  <c r="I198" i="4"/>
  <c r="V197" i="4"/>
  <c r="R197" i="4"/>
  <c r="V196" i="4"/>
  <c r="T196" i="4"/>
  <c r="R196" i="4"/>
  <c r="I196" i="4"/>
  <c r="V195" i="4"/>
  <c r="T195" i="4"/>
  <c r="R195" i="4"/>
  <c r="I195" i="4"/>
  <c r="V194" i="4"/>
  <c r="T194" i="4"/>
  <c r="R194" i="4"/>
  <c r="I194" i="4"/>
  <c r="V193" i="4"/>
  <c r="T193" i="4"/>
  <c r="R193" i="4"/>
  <c r="I193" i="4"/>
  <c r="V192" i="4"/>
  <c r="T192" i="4"/>
  <c r="R192" i="4"/>
  <c r="I192" i="4"/>
  <c r="V191" i="4"/>
  <c r="T191" i="4"/>
  <c r="R191" i="4"/>
  <c r="I191" i="4"/>
  <c r="V190" i="4"/>
  <c r="T190" i="4"/>
  <c r="R190" i="4"/>
  <c r="I190" i="4"/>
  <c r="V189" i="4"/>
  <c r="T189" i="4"/>
  <c r="R189" i="4"/>
  <c r="I189" i="4"/>
  <c r="V188" i="4"/>
  <c r="T188" i="4"/>
  <c r="R188" i="4"/>
  <c r="I188" i="4"/>
  <c r="V187" i="4"/>
  <c r="T187" i="4"/>
  <c r="R187" i="4"/>
  <c r="I187" i="4"/>
  <c r="V186" i="4"/>
  <c r="T186" i="4"/>
  <c r="R186" i="4"/>
  <c r="I186" i="4"/>
  <c r="V185" i="4"/>
  <c r="T185" i="4"/>
  <c r="R185" i="4"/>
  <c r="I185" i="4"/>
  <c r="V184" i="4"/>
  <c r="T184" i="4"/>
  <c r="R184" i="4"/>
  <c r="I184" i="4"/>
  <c r="V183" i="4"/>
  <c r="T183" i="4"/>
  <c r="R183" i="4"/>
  <c r="I183" i="4"/>
  <c r="V182" i="4"/>
  <c r="T182" i="4"/>
  <c r="R182" i="4"/>
  <c r="I182" i="4"/>
  <c r="V181" i="4"/>
  <c r="T181" i="4"/>
  <c r="R181" i="4"/>
  <c r="V180" i="4"/>
  <c r="T180" i="4"/>
  <c r="R180" i="4"/>
  <c r="I180" i="4"/>
  <c r="V179" i="4"/>
  <c r="T179" i="4"/>
  <c r="R179" i="4"/>
  <c r="I179" i="4"/>
  <c r="V178" i="4"/>
  <c r="T178" i="4"/>
  <c r="R178" i="4"/>
  <c r="I178" i="4"/>
  <c r="V177" i="4"/>
  <c r="T177" i="4"/>
  <c r="R177" i="4"/>
  <c r="I177" i="4"/>
  <c r="V176" i="4"/>
  <c r="T176" i="4"/>
  <c r="R176" i="4"/>
  <c r="I176" i="4"/>
  <c r="V175" i="4"/>
  <c r="T175" i="4"/>
  <c r="R175" i="4"/>
  <c r="I175" i="4"/>
  <c r="V174" i="4"/>
  <c r="T174" i="4"/>
  <c r="R174" i="4"/>
  <c r="V173" i="4"/>
  <c r="T173" i="4"/>
  <c r="R173" i="4"/>
  <c r="I173" i="4"/>
  <c r="V172" i="4"/>
  <c r="T172" i="4"/>
  <c r="R172" i="4"/>
  <c r="I172" i="4"/>
  <c r="V171" i="4"/>
  <c r="T171" i="4"/>
  <c r="R171" i="4"/>
  <c r="I171" i="4"/>
  <c r="V170" i="4"/>
  <c r="T170" i="4"/>
  <c r="R170" i="4"/>
  <c r="I170" i="4"/>
  <c r="V169" i="4"/>
  <c r="T169" i="4"/>
  <c r="R169" i="4"/>
  <c r="I169" i="4"/>
  <c r="V165" i="4"/>
  <c r="T165" i="4"/>
  <c r="R165" i="4"/>
  <c r="I165" i="4"/>
  <c r="V168" i="4"/>
  <c r="T168" i="4"/>
  <c r="R168" i="4"/>
  <c r="I168" i="4"/>
  <c r="V167" i="4"/>
  <c r="T167" i="4"/>
  <c r="R167" i="4"/>
  <c r="I167" i="4"/>
  <c r="V166" i="4"/>
  <c r="T166" i="4"/>
  <c r="R166" i="4"/>
  <c r="V164" i="4"/>
  <c r="T164" i="4"/>
  <c r="R164" i="4"/>
  <c r="I164" i="4"/>
  <c r="V163" i="4"/>
  <c r="T163" i="4"/>
  <c r="R163" i="4"/>
  <c r="I163" i="4"/>
  <c r="V162" i="4"/>
  <c r="T162" i="4"/>
  <c r="R162" i="4"/>
  <c r="V161" i="4"/>
  <c r="T161" i="4"/>
  <c r="R161" i="4"/>
  <c r="I161" i="4"/>
  <c r="V160" i="4"/>
  <c r="T160" i="4"/>
  <c r="R160" i="4"/>
  <c r="I160" i="4"/>
  <c r="V159" i="4"/>
  <c r="T159" i="4"/>
  <c r="R159" i="4"/>
  <c r="I159" i="4"/>
  <c r="V158" i="4"/>
  <c r="T158" i="4"/>
  <c r="R158" i="4"/>
  <c r="I158" i="4"/>
  <c r="V157" i="4"/>
  <c r="T157" i="4"/>
  <c r="R157" i="4"/>
  <c r="I157" i="4"/>
  <c r="V156" i="4"/>
  <c r="T156" i="4"/>
  <c r="R156" i="4"/>
  <c r="I156" i="4"/>
  <c r="V155" i="4"/>
  <c r="T155" i="4"/>
  <c r="R155" i="4"/>
  <c r="I155" i="4"/>
  <c r="V154" i="4"/>
  <c r="T154" i="4"/>
  <c r="R154" i="4"/>
  <c r="I154" i="4"/>
  <c r="V153" i="4"/>
  <c r="T153" i="4"/>
  <c r="R153" i="4"/>
  <c r="I153" i="4"/>
  <c r="V152" i="4"/>
  <c r="T152" i="4"/>
  <c r="R152" i="4"/>
  <c r="V151" i="4"/>
  <c r="T151" i="4"/>
  <c r="R151" i="4"/>
  <c r="I151" i="4"/>
  <c r="V150" i="4"/>
  <c r="T150" i="4"/>
  <c r="R150" i="4"/>
  <c r="I150" i="4"/>
  <c r="V149" i="4"/>
  <c r="T149" i="4"/>
  <c r="R149" i="4"/>
  <c r="V148" i="4"/>
  <c r="T148" i="4"/>
  <c r="R148" i="4"/>
  <c r="I148" i="4"/>
  <c r="V147" i="4"/>
  <c r="T147" i="4"/>
  <c r="R147" i="4"/>
  <c r="I147" i="4"/>
  <c r="V146" i="4"/>
  <c r="T146" i="4"/>
  <c r="R146" i="4"/>
  <c r="V145" i="4"/>
  <c r="T145" i="4"/>
  <c r="R145" i="4"/>
  <c r="I145" i="4"/>
  <c r="V144" i="4"/>
  <c r="T144" i="4"/>
  <c r="R144" i="4"/>
  <c r="V143" i="4"/>
  <c r="T143" i="4"/>
  <c r="R143" i="4"/>
  <c r="V142" i="4"/>
  <c r="T142" i="4"/>
  <c r="R142" i="4"/>
  <c r="I142" i="4"/>
  <c r="V141" i="4"/>
  <c r="T141" i="4"/>
  <c r="R141" i="4"/>
  <c r="I141" i="4"/>
  <c r="V140" i="4"/>
  <c r="T140" i="4"/>
  <c r="R140" i="4"/>
  <c r="I140" i="4"/>
  <c r="V139" i="4"/>
  <c r="T139" i="4"/>
  <c r="R139" i="4"/>
  <c r="I139" i="4"/>
  <c r="V138" i="4"/>
  <c r="T138" i="4"/>
  <c r="R138" i="4"/>
  <c r="V137" i="4"/>
  <c r="T137" i="4"/>
  <c r="R137" i="4"/>
  <c r="I137" i="4"/>
  <c r="V136" i="4"/>
  <c r="T136" i="4"/>
  <c r="R136" i="4"/>
  <c r="I136" i="4"/>
  <c r="V135" i="4"/>
  <c r="T135" i="4"/>
  <c r="R135" i="4"/>
  <c r="I135" i="4"/>
  <c r="V134" i="4"/>
  <c r="T134" i="4"/>
  <c r="R134" i="4"/>
  <c r="I134" i="4"/>
  <c r="V133" i="4"/>
  <c r="T133" i="4"/>
  <c r="R133" i="4"/>
  <c r="V132" i="4"/>
  <c r="T132" i="4"/>
  <c r="R132" i="4"/>
  <c r="I132" i="4"/>
  <c r="V131" i="4"/>
  <c r="T131" i="4"/>
  <c r="R131" i="4"/>
  <c r="V130" i="4"/>
  <c r="T130" i="4"/>
  <c r="R130" i="4"/>
  <c r="I130" i="4"/>
  <c r="V129" i="4"/>
  <c r="T129" i="4"/>
  <c r="R129" i="4"/>
  <c r="I129" i="4"/>
  <c r="V128" i="4"/>
  <c r="T128" i="4"/>
  <c r="R128" i="4"/>
  <c r="I128" i="4"/>
  <c r="V127" i="4"/>
  <c r="T127" i="4"/>
  <c r="R127" i="4"/>
  <c r="I127" i="4"/>
  <c r="V126" i="4"/>
  <c r="T126" i="4"/>
  <c r="R126" i="4"/>
  <c r="I126" i="4"/>
  <c r="V125" i="4"/>
  <c r="T125" i="4"/>
  <c r="R125" i="4"/>
  <c r="I125" i="4"/>
  <c r="V124" i="4"/>
  <c r="T124" i="4"/>
  <c r="R124" i="4"/>
  <c r="I124" i="4"/>
  <c r="V123" i="4"/>
  <c r="T123" i="4"/>
  <c r="R123" i="4"/>
  <c r="I123" i="4"/>
  <c r="V122" i="4"/>
  <c r="T122" i="4"/>
  <c r="R122" i="4"/>
  <c r="I122" i="4"/>
  <c r="V121" i="4"/>
  <c r="T121" i="4"/>
  <c r="R121" i="4"/>
  <c r="I121" i="4"/>
  <c r="V120" i="4"/>
  <c r="T120" i="4"/>
  <c r="R120" i="4"/>
  <c r="I120" i="4"/>
  <c r="V119" i="4"/>
  <c r="T119" i="4"/>
  <c r="R119" i="4"/>
  <c r="I119" i="4"/>
  <c r="V118" i="4"/>
  <c r="T118" i="4"/>
  <c r="R118" i="4"/>
  <c r="I118" i="4"/>
  <c r="V117" i="4"/>
  <c r="T117" i="4"/>
  <c r="R117" i="4"/>
  <c r="I117" i="4"/>
  <c r="V116" i="4"/>
  <c r="T116" i="4"/>
  <c r="R116" i="4"/>
  <c r="V115" i="4"/>
  <c r="T115" i="4"/>
  <c r="R115" i="4"/>
  <c r="I115" i="4"/>
  <c r="V114" i="4"/>
  <c r="T114" i="4"/>
  <c r="R114" i="4"/>
  <c r="V113" i="4"/>
  <c r="T113" i="4"/>
  <c r="R113" i="4"/>
  <c r="I113" i="4"/>
  <c r="V112" i="4"/>
  <c r="T112" i="4"/>
  <c r="R112" i="4"/>
  <c r="V111" i="4"/>
  <c r="T111" i="4"/>
  <c r="R111" i="4"/>
  <c r="I111" i="4"/>
  <c r="V110" i="4"/>
  <c r="T110" i="4"/>
  <c r="R110" i="4"/>
  <c r="I110" i="4"/>
  <c r="V109" i="4"/>
  <c r="T109" i="4"/>
  <c r="R109" i="4"/>
  <c r="I109" i="4"/>
  <c r="V108" i="4"/>
  <c r="T108" i="4"/>
  <c r="R108" i="4"/>
  <c r="I108" i="4"/>
  <c r="V107" i="4"/>
  <c r="T107" i="4"/>
  <c r="R107" i="4"/>
  <c r="I107" i="4"/>
  <c r="V103" i="4"/>
  <c r="T103" i="4"/>
  <c r="R103" i="4"/>
  <c r="I103" i="4"/>
  <c r="V106" i="4"/>
  <c r="T106" i="4"/>
  <c r="R106" i="4"/>
  <c r="I106" i="4"/>
  <c r="V105" i="4"/>
  <c r="T105" i="4"/>
  <c r="R105" i="4"/>
  <c r="I105" i="4"/>
  <c r="V104" i="4"/>
  <c r="T104" i="4"/>
  <c r="R104" i="4"/>
  <c r="I104" i="4"/>
  <c r="V102" i="4"/>
  <c r="T102" i="4"/>
  <c r="R102" i="4"/>
  <c r="I102" i="4"/>
  <c r="V101" i="4"/>
  <c r="T101" i="4"/>
  <c r="R101" i="4"/>
  <c r="I101" i="4"/>
  <c r="V100" i="4"/>
  <c r="T100" i="4"/>
  <c r="R100" i="4"/>
  <c r="I100" i="4"/>
  <c r="V99" i="4"/>
  <c r="T99" i="4"/>
  <c r="R99" i="4"/>
  <c r="I99" i="4"/>
  <c r="V98" i="4"/>
  <c r="T98" i="4"/>
  <c r="R98" i="4"/>
  <c r="I98" i="4"/>
  <c r="V97" i="4"/>
  <c r="T97" i="4"/>
  <c r="R97" i="4"/>
  <c r="I97" i="4"/>
  <c r="V96" i="4"/>
  <c r="T96" i="4"/>
  <c r="R96" i="4"/>
  <c r="I96" i="4"/>
  <c r="V95" i="4"/>
  <c r="T95" i="4"/>
  <c r="R95" i="4"/>
  <c r="I95" i="4"/>
  <c r="V94" i="4"/>
  <c r="T94" i="4"/>
  <c r="R94" i="4"/>
  <c r="I94" i="4"/>
  <c r="V93" i="4"/>
  <c r="T93" i="4"/>
  <c r="R93" i="4"/>
  <c r="I93" i="4"/>
  <c r="V92" i="4"/>
  <c r="T92" i="4"/>
  <c r="R92" i="4"/>
  <c r="V91" i="4"/>
  <c r="T91" i="4"/>
  <c r="R91" i="4"/>
  <c r="V90" i="4"/>
  <c r="T90" i="4"/>
  <c r="R90" i="4"/>
  <c r="V89" i="4"/>
  <c r="T89" i="4"/>
  <c r="R89" i="4"/>
  <c r="I89" i="4"/>
  <c r="V88" i="4"/>
  <c r="T88" i="4"/>
  <c r="R88" i="4"/>
  <c r="I88" i="4"/>
  <c r="V87" i="4"/>
  <c r="T87" i="4"/>
  <c r="R87" i="4"/>
  <c r="V86" i="4"/>
  <c r="T86" i="4"/>
  <c r="R86" i="4"/>
  <c r="I86" i="4"/>
  <c r="V85" i="4"/>
  <c r="T85" i="4"/>
  <c r="R85" i="4"/>
  <c r="I85" i="4"/>
  <c r="V84" i="4"/>
  <c r="T84" i="4"/>
  <c r="R84" i="4"/>
  <c r="V83" i="4"/>
  <c r="T83" i="4"/>
  <c r="R83" i="4"/>
  <c r="I83" i="4"/>
  <c r="V82" i="4"/>
  <c r="T82" i="4"/>
  <c r="R82" i="4"/>
  <c r="V81" i="4"/>
  <c r="T81" i="4"/>
  <c r="R81" i="4"/>
  <c r="I81" i="4"/>
  <c r="V80" i="4"/>
  <c r="T80" i="4"/>
  <c r="R80" i="4"/>
  <c r="I80" i="4"/>
  <c r="V79" i="4"/>
  <c r="T79" i="4"/>
  <c r="R79" i="4"/>
  <c r="I79" i="4"/>
  <c r="V78" i="4"/>
  <c r="T78" i="4"/>
  <c r="R78" i="4"/>
  <c r="I78" i="4"/>
  <c r="V77" i="4"/>
  <c r="T77" i="4"/>
  <c r="R77" i="4"/>
  <c r="I77" i="4"/>
  <c r="V76" i="4"/>
  <c r="T76" i="4"/>
  <c r="R76" i="4"/>
  <c r="I76" i="4"/>
  <c r="V75" i="4"/>
  <c r="T75" i="4"/>
  <c r="R75" i="4"/>
  <c r="I75" i="4"/>
  <c r="V74" i="4"/>
  <c r="T74" i="4"/>
  <c r="R74" i="4"/>
  <c r="I74" i="4"/>
  <c r="V73" i="4"/>
  <c r="T73" i="4"/>
  <c r="R73" i="4"/>
  <c r="I73" i="4"/>
  <c r="V72" i="4"/>
  <c r="T72" i="4"/>
  <c r="R72" i="4"/>
  <c r="I72" i="4"/>
  <c r="V71" i="4"/>
  <c r="T71" i="4"/>
  <c r="R71" i="4"/>
  <c r="I71" i="4"/>
  <c r="V70" i="4"/>
  <c r="T70" i="4"/>
  <c r="R70" i="4"/>
  <c r="I70" i="4"/>
  <c r="V69" i="4"/>
  <c r="T69" i="4"/>
  <c r="R69" i="4"/>
  <c r="I69" i="4"/>
  <c r="V68" i="4"/>
  <c r="T68" i="4"/>
  <c r="R68" i="4"/>
  <c r="I68" i="4"/>
  <c r="V67" i="4"/>
  <c r="T67" i="4"/>
  <c r="R67" i="4"/>
  <c r="I67" i="4"/>
  <c r="V66" i="4"/>
  <c r="T66" i="4"/>
  <c r="R66" i="4"/>
  <c r="I66" i="4"/>
  <c r="V65" i="4"/>
  <c r="T65" i="4"/>
  <c r="R65" i="4"/>
  <c r="I65" i="4"/>
  <c r="V64" i="4"/>
  <c r="T64" i="4"/>
  <c r="R64" i="4"/>
  <c r="I64" i="4"/>
  <c r="V63" i="4"/>
  <c r="T63" i="4"/>
  <c r="R63" i="4"/>
  <c r="I63" i="4"/>
  <c r="V62" i="4"/>
  <c r="T62" i="4"/>
  <c r="R62" i="4"/>
  <c r="I62" i="4"/>
  <c r="V61" i="4"/>
  <c r="T61" i="4"/>
  <c r="R61" i="4"/>
  <c r="I61" i="4"/>
  <c r="V60" i="4"/>
  <c r="T60" i="4"/>
  <c r="R60" i="4"/>
  <c r="I60" i="4"/>
  <c r="V59" i="4"/>
  <c r="T59" i="4"/>
  <c r="R59" i="4"/>
  <c r="I59" i="4"/>
  <c r="V58" i="4"/>
  <c r="T58" i="4"/>
  <c r="R58" i="4"/>
  <c r="I58" i="4"/>
  <c r="V57" i="4"/>
  <c r="T57" i="4"/>
  <c r="R57" i="4"/>
  <c r="V56" i="4"/>
  <c r="T56" i="4"/>
  <c r="R56" i="4"/>
  <c r="V55" i="4"/>
  <c r="T55" i="4"/>
  <c r="R55" i="4"/>
  <c r="I55" i="4"/>
  <c r="V54" i="4"/>
  <c r="T54" i="4"/>
  <c r="R54" i="4"/>
  <c r="I54" i="4"/>
  <c r="V53" i="4"/>
  <c r="T53" i="4"/>
  <c r="R53" i="4"/>
  <c r="I53" i="4"/>
  <c r="V52" i="4"/>
  <c r="T52" i="4"/>
  <c r="R52" i="4"/>
  <c r="I52" i="4"/>
  <c r="V51" i="4"/>
  <c r="T51" i="4"/>
  <c r="R51" i="4"/>
  <c r="I51" i="4"/>
  <c r="V50" i="4"/>
  <c r="T50" i="4"/>
  <c r="R50" i="4"/>
  <c r="I50" i="4"/>
  <c r="V49" i="4"/>
  <c r="T49" i="4"/>
  <c r="R49" i="4"/>
  <c r="I49" i="4"/>
  <c r="V48" i="4"/>
  <c r="T48" i="4"/>
  <c r="R48" i="4"/>
  <c r="I48" i="4"/>
  <c r="V47" i="4"/>
  <c r="T47" i="4"/>
  <c r="R47" i="4"/>
  <c r="I47" i="4"/>
  <c r="V43" i="4"/>
  <c r="T43" i="4"/>
  <c r="R43" i="4"/>
  <c r="I43" i="4"/>
  <c r="V46" i="4"/>
  <c r="T46" i="4"/>
  <c r="R46" i="4"/>
  <c r="I46" i="4"/>
  <c r="V45" i="4"/>
  <c r="T45" i="4"/>
  <c r="R45" i="4"/>
  <c r="I45" i="4"/>
  <c r="V44" i="4"/>
  <c r="T44" i="4"/>
  <c r="R44" i="4"/>
  <c r="I44" i="4"/>
  <c r="V42" i="4"/>
  <c r="T42" i="4"/>
  <c r="R42" i="4"/>
  <c r="I42" i="4"/>
  <c r="V41" i="4"/>
  <c r="T41" i="4"/>
  <c r="R41" i="4"/>
  <c r="I41" i="4"/>
  <c r="V40" i="4"/>
  <c r="T40" i="4"/>
  <c r="R40" i="4"/>
  <c r="I40" i="4"/>
  <c r="V39" i="4"/>
  <c r="T39" i="4"/>
  <c r="R39" i="4"/>
  <c r="I39" i="4"/>
  <c r="V38" i="4"/>
  <c r="T38" i="4"/>
  <c r="R38" i="4"/>
  <c r="I38" i="4"/>
  <c r="V37" i="4"/>
  <c r="T37" i="4"/>
  <c r="R37" i="4"/>
  <c r="I37" i="4"/>
  <c r="V36" i="4"/>
  <c r="T36" i="4"/>
  <c r="R36" i="4"/>
  <c r="I36" i="4"/>
  <c r="V35" i="4"/>
  <c r="T35" i="4"/>
  <c r="R35" i="4"/>
  <c r="I35" i="4"/>
  <c r="V34" i="4"/>
  <c r="T34" i="4"/>
  <c r="R34" i="4"/>
  <c r="I34" i="4"/>
  <c r="V33" i="4"/>
  <c r="T33" i="4"/>
  <c r="R33" i="4"/>
  <c r="I33" i="4"/>
  <c r="V32" i="4"/>
  <c r="T32" i="4"/>
  <c r="R32" i="4"/>
  <c r="I32" i="4"/>
  <c r="V31" i="4"/>
  <c r="T31" i="4"/>
  <c r="R31" i="4"/>
  <c r="I31" i="4"/>
  <c r="V30" i="4"/>
  <c r="T30" i="4"/>
  <c r="R30" i="4"/>
  <c r="I30" i="4"/>
  <c r="V29" i="4"/>
  <c r="T29" i="4"/>
  <c r="R29" i="4"/>
  <c r="I29" i="4"/>
  <c r="V28" i="4"/>
  <c r="T28" i="4"/>
  <c r="R28" i="4"/>
  <c r="I28" i="4"/>
  <c r="V27" i="4"/>
  <c r="T27" i="4"/>
  <c r="R27" i="4"/>
  <c r="I27" i="4"/>
  <c r="V26" i="4"/>
  <c r="T26" i="4"/>
  <c r="R26" i="4"/>
  <c r="I26" i="4"/>
  <c r="V25" i="4"/>
  <c r="T25" i="4"/>
  <c r="R25" i="4"/>
  <c r="I25" i="4"/>
  <c r="V24" i="4"/>
  <c r="T24" i="4"/>
  <c r="R24" i="4"/>
  <c r="I24" i="4"/>
  <c r="V23" i="4"/>
  <c r="T23" i="4"/>
  <c r="R23" i="4"/>
  <c r="I23" i="4"/>
  <c r="V22" i="4"/>
  <c r="T22" i="4"/>
  <c r="R22" i="4"/>
  <c r="I22" i="4"/>
  <c r="V21" i="4"/>
  <c r="T21" i="4"/>
  <c r="R21" i="4"/>
  <c r="I21" i="4"/>
  <c r="V20" i="4"/>
  <c r="T20" i="4"/>
  <c r="R20" i="4"/>
  <c r="I20" i="4"/>
  <c r="V19" i="4"/>
  <c r="T19" i="4"/>
  <c r="R19" i="4"/>
  <c r="I19" i="4"/>
  <c r="V18" i="4"/>
  <c r="T18" i="4"/>
  <c r="R18" i="4"/>
  <c r="I18" i="4"/>
  <c r="V17" i="4"/>
  <c r="T17" i="4"/>
  <c r="R17" i="4"/>
  <c r="I17" i="4"/>
  <c r="V16" i="4"/>
  <c r="T16" i="4"/>
  <c r="R16" i="4"/>
  <c r="I16" i="4"/>
  <c r="V15" i="4"/>
  <c r="T15" i="4"/>
  <c r="R15" i="4"/>
  <c r="I15" i="4"/>
  <c r="V14" i="4"/>
  <c r="T14" i="4"/>
  <c r="R14" i="4"/>
  <c r="I14" i="4"/>
  <c r="V13" i="4"/>
  <c r="T13" i="4"/>
  <c r="R13" i="4"/>
  <c r="V12" i="4"/>
  <c r="T12" i="4"/>
  <c r="R12" i="4"/>
  <c r="I12" i="4"/>
  <c r="V11" i="4"/>
  <c r="T11" i="4"/>
  <c r="R11" i="4"/>
  <c r="I11" i="4"/>
  <c r="V10" i="4"/>
  <c r="T10" i="4"/>
  <c r="R10" i="4"/>
  <c r="V9" i="4"/>
  <c r="T9" i="4"/>
  <c r="R9" i="4"/>
  <c r="V8" i="4"/>
  <c r="T8" i="4"/>
  <c r="R8" i="4"/>
  <c r="I8" i="4"/>
  <c r="V7" i="4"/>
  <c r="T7" i="4"/>
  <c r="R7" i="4"/>
  <c r="I7" i="4"/>
  <c r="V6" i="4"/>
  <c r="T6" i="4"/>
  <c r="R6" i="4"/>
  <c r="I6" i="4"/>
  <c r="V5" i="4"/>
  <c r="T5" i="4"/>
  <c r="R5" i="4"/>
  <c r="I5" i="4"/>
  <c r="V4" i="4"/>
  <c r="T4" i="4"/>
  <c r="R4" i="4"/>
  <c r="I4" i="4"/>
  <c r="V3" i="4"/>
  <c r="T3" i="4"/>
  <c r="R3" i="4"/>
  <c r="I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tc={DE90FED2-A484-1E4B-BCD2-C58310AC0459}</author>
  </authors>
  <commentList>
    <comment ref="A292" authorId="0" shapeId="0" xr:uid="{DE90FED2-A484-1E4B-BCD2-C58310AC045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 think the highlighted dates are wrong- We did long loop on 11/28/22, which is only 14 sites
Reply:
    These 11/28 incorrect dates could be from the 12/5 sampling event
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tc={8EA21EF2-6C9C-4937-AC71-2726A747B944}</author>
  </authors>
  <commentList>
    <comment ref="A500" authorId="0" shapeId="0" xr:uid="{8EA21EF2-6C9C-4937-AC71-2726A747B94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I think the highlighted dates are wrong- We did long loop on 11/28/22, which is only 14 sites
Reply:
    These 11/28 incorrect dates could be from the 12/5 sampling event
</t>
      </text>
    </comment>
  </commentList>
</comments>
</file>

<file path=xl/sharedStrings.xml><?xml version="1.0" encoding="utf-8"?>
<sst xmlns="http://schemas.openxmlformats.org/spreadsheetml/2006/main" count="3796" uniqueCount="233">
  <si>
    <t>Data Package</t>
  </si>
  <si>
    <t xml:space="preserve">Title: </t>
  </si>
  <si>
    <t xml:space="preserve">Author: </t>
  </si>
  <si>
    <t>Alison Franklin</t>
  </si>
  <si>
    <t xml:space="preserve">Date: </t>
  </si>
  <si>
    <t xml:space="preserve">Description: </t>
  </si>
  <si>
    <t xml:space="preserve">QAPP: </t>
  </si>
  <si>
    <t>J-WECD-0033251</t>
  </si>
  <si>
    <t>Column Heading</t>
  </si>
  <si>
    <t>Description</t>
  </si>
  <si>
    <t>Date</t>
  </si>
  <si>
    <t>Date the sample was collected</t>
  </si>
  <si>
    <t>SiteID</t>
  </si>
  <si>
    <t>The unique three letter acronym to identify the site at which the water sample is collected</t>
  </si>
  <si>
    <t>Depth_ft</t>
  </si>
  <si>
    <t>Depth from which the sample was collected, applicable to lake sites only where multiple depths may be sampled at a site</t>
  </si>
  <si>
    <t>TN_µgL</t>
  </si>
  <si>
    <t>Total nitrogen in micrograms per liter</t>
  </si>
  <si>
    <t>TN_µgL_c</t>
  </si>
  <si>
    <t>Total nitrogen in micrograms per liter, with a correction applied so that TN is not lower than TDN</t>
  </si>
  <si>
    <t>TDN_µgL</t>
  </si>
  <si>
    <t>Total dissolved nitrogen in micrograms per liter</t>
  </si>
  <si>
    <t>TN-TDN_dif</t>
  </si>
  <si>
    <t>The difference between TN and TDN, when negative a correction needs to be applied for plotting</t>
  </si>
  <si>
    <t>orgTN</t>
  </si>
  <si>
    <t>TNO2-3_µgL</t>
  </si>
  <si>
    <t>NO2-3_µgL</t>
  </si>
  <si>
    <t>Nitrite-nitrate measured on a sample after it has been filtered (measured on the filtrate), considered dissolved in micrograms per liter</t>
  </si>
  <si>
    <t>TNH4_µgL</t>
  </si>
  <si>
    <t>Ammonium measured on the unfiltered water sample in micrograms per liter</t>
  </si>
  <si>
    <t>NH4_µgL</t>
  </si>
  <si>
    <t>Ammonium measured on a sample after it has been filtered (measured on the filtrate), considered dissolved in micrograms per liter</t>
  </si>
  <si>
    <t>TP_µgL</t>
  </si>
  <si>
    <t>Total phosphorus in micrograms per liter</t>
  </si>
  <si>
    <t>TP_µgL_c</t>
  </si>
  <si>
    <t>Totalphosphorus in micrograms per liter, with a correction applied so that TP is not lower than TDP</t>
  </si>
  <si>
    <t>TDP_µgL</t>
  </si>
  <si>
    <t>Total dissolved phosphorus in micrograms per liter</t>
  </si>
  <si>
    <t>TP-TDP_dif</t>
  </si>
  <si>
    <t>The difference between TP and TDP, when negative a correction needs to be applied for plotting</t>
  </si>
  <si>
    <t>PP_µgL</t>
  </si>
  <si>
    <t>Particulate phosphorus calculated as the differene between TP and TDP in micrograms per liter</t>
  </si>
  <si>
    <t>TRP_µgL</t>
  </si>
  <si>
    <t>Total reactive phosphorus, measured as orthophosphate on an unfiltered sample in micrograms per liter</t>
  </si>
  <si>
    <t>DbP</t>
  </si>
  <si>
    <t>Dissolved bound phosphorus, calculated as TDP-DRP in micrograms per liter</t>
  </si>
  <si>
    <t>DRP_µgL</t>
  </si>
  <si>
    <t>Dissolved reactive phosporus, measured as orthophosphate on a filtered sample (measured on the filtrate) in micrograms per liter</t>
  </si>
  <si>
    <t>fDRP</t>
  </si>
  <si>
    <t>The fraction of TP that is DRP, indicator of how much of the total phosphorus is bioavailable.</t>
  </si>
  <si>
    <t>DrainageArea_km2</t>
  </si>
  <si>
    <t>Area of land draining to the site</t>
  </si>
  <si>
    <t>dLUse</t>
  </si>
  <si>
    <t>Dominate land use in the drainage area of the site. References SiteMetaData for lookup value</t>
  </si>
  <si>
    <t>num</t>
  </si>
  <si>
    <t>Is organziation number for plotting sites based on drainage area and relative position in the watershed</t>
  </si>
  <si>
    <t>hydroCond</t>
  </si>
  <si>
    <t>The hyrdologic condition assigned to the site when it was sampled. See "HydroCond notes" worksheet</t>
  </si>
  <si>
    <t>Key:</t>
  </si>
  <si>
    <t>mainstem above lake</t>
  </si>
  <si>
    <t>Lake</t>
  </si>
  <si>
    <t>mainstem below lake</t>
  </si>
  <si>
    <t>nested tributary sites</t>
  </si>
  <si>
    <t>NARMS_SiteID</t>
  </si>
  <si>
    <t>SWAT Model Reach ID</t>
  </si>
  <si>
    <t>RiverMile</t>
  </si>
  <si>
    <t>DrainageArea_km2 Updated (19Sep2024)</t>
  </si>
  <si>
    <r>
      <t>DrainageArea_mi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</si>
  <si>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OrgNum</t>
  </si>
  <si>
    <t>Latitude</t>
  </si>
  <si>
    <t>Longitude</t>
  </si>
  <si>
    <t>ReachType</t>
  </si>
  <si>
    <t>Watershed</t>
  </si>
  <si>
    <t>DominantLandUse_Condition</t>
  </si>
  <si>
    <t>%Row Crop</t>
  </si>
  <si>
    <t>%Forest</t>
  </si>
  <si>
    <t>%Pasture</t>
  </si>
  <si>
    <t>%Urban</t>
  </si>
  <si>
    <t>Septic Systems Upstream (#)</t>
  </si>
  <si>
    <t>Septic Density_#/km2</t>
  </si>
  <si>
    <t>STORET-ID</t>
  </si>
  <si>
    <t>Comment</t>
  </si>
  <si>
    <t>Site_DESCRIPTION</t>
  </si>
  <si>
    <t>New AMR sites (WWTP point sources)</t>
  </si>
  <si>
    <t>ELW</t>
  </si>
  <si>
    <t>Mainstem</t>
  </si>
  <si>
    <t>LowerEastForkLMR</t>
  </si>
  <si>
    <t>MixedUse-WWTPEffluent</t>
  </si>
  <si>
    <t xml:space="preserve">M04W38         </t>
  </si>
  <si>
    <t>below LEF WWTP</t>
  </si>
  <si>
    <t>EFLM mainstem. Downstream of Lower Eastfork WWTP near Milford, EFK site is the paired reference site</t>
  </si>
  <si>
    <t>EAW</t>
  </si>
  <si>
    <t>UpperEastForkLMR</t>
  </si>
  <si>
    <t>Agriculture</t>
  </si>
  <si>
    <t xml:space="preserve">M04S09         </t>
  </si>
  <si>
    <t>above Williamsburg WWTP</t>
  </si>
  <si>
    <t xml:space="preserve">EFLM mainstem. Paired eference site for Williamsburg WWTP. ELI site is the paired downstream site </t>
  </si>
  <si>
    <t>LBW</t>
  </si>
  <si>
    <t>Agriculture-WWTPEffluent</t>
  </si>
  <si>
    <t>NA</t>
  </si>
  <si>
    <t>below Lynchburg WWTP</t>
  </si>
  <si>
    <t>EFLM mainstem. Downstream of Lynchburg WWTP. May be site access issues so iffy right now.  Site 506 is the paired reference</t>
  </si>
  <si>
    <t>Active Stream - River Sites</t>
  </si>
  <si>
    <t>P04</t>
  </si>
  <si>
    <t>Headwater</t>
  </si>
  <si>
    <t>Agriculture-HogFarm</t>
  </si>
  <si>
    <t>M04P04</t>
  </si>
  <si>
    <t>Downstream of hog farm</t>
  </si>
  <si>
    <t>Tributary to East Fork Littli Miami River (78.45) @ Rapid Forge Road - Bridge Crossing</t>
  </si>
  <si>
    <t>Lynchburg WWTP reference</t>
  </si>
  <si>
    <t>East Fork Little Miami River Upstream of Lynchburg WWTP - Bridge Crossing</t>
  </si>
  <si>
    <t>Tributary to Dodson Creek (RM 4.2) @ U.S. 50.</t>
  </si>
  <si>
    <t>S51</t>
  </si>
  <si>
    <t>HUC12-Confluence</t>
  </si>
  <si>
    <t xml:space="preserve">M04S51  </t>
  </si>
  <si>
    <t>Dodson Creek @ 134 Bridge Crossing</t>
  </si>
  <si>
    <t>S50</t>
  </si>
  <si>
    <t>M04S50</t>
  </si>
  <si>
    <t xml:space="preserve">West Fork of the East Fork Little Miami Rivere @ St. Rt. 123 - Bridge Crossing </t>
  </si>
  <si>
    <t>EFG</t>
  </si>
  <si>
    <t>East Fork Little Miami River Fork @ Morgan Rd. and Hwy 68 - Bridge Crossing</t>
  </si>
  <si>
    <t>EFM</t>
  </si>
  <si>
    <t>East Fork Little Miami River near Marathon @ St. Rt. 286 - Bridge Crossing</t>
  </si>
  <si>
    <t>CWL</t>
  </si>
  <si>
    <t>Cornwell Farm Site @ Ingle Rd. and Marathon-Edenton Rd.</t>
  </si>
  <si>
    <t>GRR</t>
  </si>
  <si>
    <t>Confluence</t>
  </si>
  <si>
    <t>Grassy Fork, South of Marathon @ Glancy Corner-Marathon Rd. - Bridge Crossing</t>
  </si>
  <si>
    <t>HWR</t>
  </si>
  <si>
    <t xml:space="preserve">Howard Run @ Burdsall Rd. - Bridge Crossing </t>
  </si>
  <si>
    <t>FVM</t>
  </si>
  <si>
    <t>Five Mile Creek, Headwater Region at stream crossing just North of Rt. 68 and Rt. 286 Junction</t>
  </si>
  <si>
    <t>FVC</t>
  </si>
  <si>
    <t>M04S49</t>
  </si>
  <si>
    <t>Five Mile Creek @ Blue Sky Park Rd (Lower Crossing) - Bridge Crossing</t>
  </si>
  <si>
    <t>EFB</t>
  </si>
  <si>
    <t>HUC12-Mainstem</t>
  </si>
  <si>
    <t>M04S11</t>
  </si>
  <si>
    <t>East Fork Little Miami River (RM 44.2) at Blue Sky Park Rd. - Bridge Crossing</t>
  </si>
  <si>
    <t>ELI</t>
  </si>
  <si>
    <t>HUC12-Mainstem-PrimaryInflowToLake</t>
  </si>
  <si>
    <t xml:space="preserve">M04S08         </t>
  </si>
  <si>
    <t>Williamsburg WWTP point source</t>
  </si>
  <si>
    <t>East Form Little Miami River @ Main St., Williamsburg, Oh. - Bridge Crossing</t>
  </si>
  <si>
    <t>CLC</t>
  </si>
  <si>
    <t>HUC12-SecondaryInflowToLake</t>
  </si>
  <si>
    <t xml:space="preserve">Cloverlick Creek Northeast of Bethel, Oh. @ St. Rt. 133 </t>
  </si>
  <si>
    <t>SHA</t>
  </si>
  <si>
    <t>Forested(2ndReference)</t>
  </si>
  <si>
    <t>South Harsha Tributary @ Elk Lick Rd. crossing in East Fork Lake State Park</t>
  </si>
  <si>
    <t>TBS</t>
  </si>
  <si>
    <t>Forested (1stReferences)</t>
  </si>
  <si>
    <t>Twin Bridges Stream crossing in East Fork Lake State Park</t>
  </si>
  <si>
    <t>DAM</t>
  </si>
  <si>
    <t>Mainstem-LakeOverflow</t>
  </si>
  <si>
    <t>M04S07</t>
  </si>
  <si>
    <t>East Fork Little Miami River at spillway of Harsha Lake Dam, main outflow from Harsha Lake (or East Fork Lake)</t>
  </si>
  <si>
    <t>SLT</t>
  </si>
  <si>
    <t>Suburban</t>
  </si>
  <si>
    <t>South Lucy Tributary Headwater off of Apple Rd.</t>
  </si>
  <si>
    <t>LRC</t>
  </si>
  <si>
    <t>Forested-Suburban</t>
  </si>
  <si>
    <t>M04S43</t>
  </si>
  <si>
    <t xml:space="preserve">Lucy Run, South of Batavia, Oh., near mouth </t>
  </si>
  <si>
    <t>NWT</t>
  </si>
  <si>
    <t>Agriculture-FailingSeptics</t>
  </si>
  <si>
    <t>Tributary to Stonelick Creek (RM 10.61) @ Cedarville Rd. - Bridge Crossing</t>
  </si>
  <si>
    <t>STC</t>
  </si>
  <si>
    <t>Major Confluence</t>
  </si>
  <si>
    <t>MixedUse</t>
  </si>
  <si>
    <t>M04P09</t>
  </si>
  <si>
    <t xml:space="preserve">Stonelick Creek @ U.S. 50 - Bridge Crossing </t>
  </si>
  <si>
    <t>SHC</t>
  </si>
  <si>
    <t>Shayler Crossing Headwater, in Shaylor Crossing Subdivision of off private drive @ County lift station</t>
  </si>
  <si>
    <t>USR</t>
  </si>
  <si>
    <t>Urban-Forested</t>
  </si>
  <si>
    <t>Upper Salt Run on private drive off of Shepard Rd. @ County lift station</t>
  </si>
  <si>
    <t>SAR</t>
  </si>
  <si>
    <t>Forested-Urban</t>
  </si>
  <si>
    <t>M99Q10</t>
  </si>
  <si>
    <t>Salt Run @ Barg Salt Run Rd. near Roundbottom Rd. - Bridge Crossing</t>
  </si>
  <si>
    <t>EFK</t>
  </si>
  <si>
    <t>M04W38</t>
  </si>
  <si>
    <t>LEF WWTP reference site</t>
  </si>
  <si>
    <t xml:space="preserve">East Fork Little Miami River @ Experimental Stream Facility intake </t>
  </si>
  <si>
    <t>HST</t>
  </si>
  <si>
    <t>Forested-Suburban-Septics</t>
  </si>
  <si>
    <t>Heiserman Stream at old intake to the Experimental Stream Facility</t>
  </si>
  <si>
    <t>EFC</t>
  </si>
  <si>
    <t xml:space="preserve">East Fork Little Miami River near Terrace Park Country Club @ South Milford Rd. - Bridge Crossing </t>
  </si>
  <si>
    <t>Active Harsha Lake Sites</t>
  </si>
  <si>
    <t>ENN</t>
  </si>
  <si>
    <t>Lake - East Basin</t>
  </si>
  <si>
    <t>Near beach HH endpoint</t>
  </si>
  <si>
    <t>Harsha Lake (or East Fork Lake) North shore before narrows near campground beach</t>
  </si>
  <si>
    <t>EMB</t>
  </si>
  <si>
    <t>Lake - Main Beach</t>
  </si>
  <si>
    <t>Harsha Lake (or East Fork Lake) Main Public Beach, sampled by wading from the beach</t>
  </si>
  <si>
    <t>EFL</t>
  </si>
  <si>
    <t>Lake - DWTP Intake</t>
  </si>
  <si>
    <t>20 foot depth, tied to lake monitoring</t>
  </si>
  <si>
    <t>Harsha Lake (or East Fork Lake) at DWTP intake</t>
  </si>
  <si>
    <t>DWT</t>
  </si>
  <si>
    <t>Raw Water Inflow</t>
  </si>
  <si>
    <t>na</t>
  </si>
  <si>
    <t>Inside Bob McEwen Drinking Water Treatment Plant - Raw water prior to any treatment</t>
  </si>
  <si>
    <t>Corrected</t>
  </si>
  <si>
    <t>Calculated</t>
  </si>
  <si>
    <t>Calcualted</t>
  </si>
  <si>
    <t>12/052022</t>
  </si>
  <si>
    <t>Hydrologic Conditions</t>
  </si>
  <si>
    <t>0- no surface water</t>
  </si>
  <si>
    <t>1- surface water only in pools</t>
  </si>
  <si>
    <t>2- surface water not continuous, subsurface flow</t>
  </si>
  <si>
    <t>3- surface water continuous, no flow observed</t>
  </si>
  <si>
    <t>4- continuous visible surface flow</t>
  </si>
  <si>
    <t>Hydrologic measurements not applicable (na):</t>
  </si>
  <si>
    <t xml:space="preserve">Lake sites: </t>
  </si>
  <si>
    <t xml:space="preserve">DWT: was  collected from a sink </t>
  </si>
  <si>
    <t>Left blank:</t>
  </si>
  <si>
    <t>Some EFK and HST measurements: hydrologic conditions were only recorded during sampling loops, not recorded for daily sampling</t>
  </si>
  <si>
    <t>Some ELI, CLC, and Dam measurements: hydrologic conditions were not recorded when samples collected on Lake Day weeks</t>
  </si>
  <si>
    <t>Row Labels</t>
  </si>
  <si>
    <t>Average of NH4_µgL</t>
  </si>
  <si>
    <t>Average of NO2-3_µgL</t>
  </si>
  <si>
    <t>Average of orgTN</t>
  </si>
  <si>
    <t>Average of DRP_µgL</t>
  </si>
  <si>
    <t>Average of DbP</t>
  </si>
  <si>
    <t>Average of PP_µgL</t>
  </si>
  <si>
    <t>197.56.495</t>
  </si>
  <si>
    <t>Grand Total</t>
  </si>
  <si>
    <t>NARMS yearlong watershed study in East Fork Watershed in southwest Ohio - Nutrient Data Information</t>
  </si>
  <si>
    <t>This Excel file contains complete information about the nutrient data for each site sampled from July 2022 - May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</si>
</sst>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F400]h:mm:ss\ AM/PM"/>
    <numFmt numFmtId="166" formatCode="0.0000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242424"/>
      <name val="Aptos Narrow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4" fillId="0" borderId="0"/>
    <xf numFmtId="0" fontId="10" fillId="0" borderId="0"/>
  </cellStyleXfs>
  <cellXfs count="99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2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6" fillId="0" borderId="0" xfId="1" applyFont="1" applyAlignment="1">
      <alignment horizontal="center" vertical="center"/>
    </xf>
    <xf numFmtId="165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66" fontId="5" fillId="0" borderId="0" xfId="2" applyNumberFormat="1" applyFont="1" applyAlignment="1">
      <alignment horizontal="center"/>
    </xf>
    <xf numFmtId="164" fontId="5" fillId="0" borderId="0" xfId="2" applyNumberFormat="1" applyFont="1" applyAlignment="1">
      <alignment horizontal="center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wrapText="1"/>
    </xf>
    <xf numFmtId="0" fontId="0" fillId="2" borderId="1" xfId="0" applyFill="1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4" borderId="1" xfId="0" applyFill="1" applyBorder="1"/>
    <xf numFmtId="2" fontId="0" fillId="0" borderId="1" xfId="0" applyNumberFormat="1" applyBorder="1" applyAlignment="1">
      <alignment horizontal="center" wrapText="1"/>
    </xf>
    <xf numFmtId="49" fontId="10" fillId="0" borderId="1" xfId="3" applyNumberFormat="1" applyBorder="1"/>
    <xf numFmtId="0" fontId="0" fillId="0" borderId="1" xfId="0" applyBorder="1" applyAlignment="1">
      <alignment wrapText="1"/>
    </xf>
    <xf numFmtId="0" fontId="0" fillId="2" borderId="1" xfId="0" applyFill="1" applyBorder="1"/>
    <xf numFmtId="0" fontId="0" fillId="0" borderId="1" xfId="0" applyBorder="1" applyAlignment="1">
      <alignment horizontal="left"/>
    </xf>
    <xf numFmtId="0" fontId="0" fillId="0" borderId="1" xfId="0" applyBorder="1"/>
    <xf numFmtId="2" fontId="0" fillId="0" borderId="1" xfId="0" applyNumberFormat="1" applyBorder="1" applyAlignment="1">
      <alignment horizontal="left"/>
    </xf>
    <xf numFmtId="2" fontId="0" fillId="0" borderId="1" xfId="0" applyNumberForma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left"/>
    </xf>
    <xf numFmtId="0" fontId="0" fillId="2" borderId="1" xfId="0" applyFill="1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5" fillId="0" borderId="1" xfId="2" applyFont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3" borderId="1" xfId="0" applyFill="1" applyBorder="1"/>
    <xf numFmtId="166" fontId="0" fillId="0" borderId="1" xfId="0" quotePrefix="1" applyNumberFormat="1" applyBorder="1" applyAlignment="1">
      <alignment horizontal="center"/>
    </xf>
    <xf numFmtId="0" fontId="0" fillId="0" borderId="3" xfId="0" applyBorder="1" applyAlignment="1">
      <alignment horizontal="left"/>
    </xf>
    <xf numFmtId="2" fontId="0" fillId="0" borderId="3" xfId="0" applyNumberFormat="1" applyBorder="1" applyAlignment="1">
      <alignment horizontal="left"/>
    </xf>
    <xf numFmtId="0" fontId="0" fillId="4" borderId="4" xfId="0" applyFill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4" borderId="5" xfId="0" applyFill="1" applyBorder="1" applyAlignment="1">
      <alignment horizontal="left"/>
    </xf>
    <xf numFmtId="1" fontId="0" fillId="0" borderId="1" xfId="0" applyNumberFormat="1" applyBorder="1" applyAlignment="1">
      <alignment horizontal="center" wrapText="1"/>
    </xf>
    <xf numFmtId="1" fontId="0" fillId="0" borderId="1" xfId="0" applyNumberFormat="1" applyBorder="1" applyAlignment="1">
      <alignment horizontal="center"/>
    </xf>
    <xf numFmtId="1" fontId="5" fillId="0" borderId="1" xfId="2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66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 wrapText="1"/>
    </xf>
    <xf numFmtId="166" fontId="5" fillId="0" borderId="1" xfId="2" applyNumberFormat="1" applyFont="1" applyBorder="1" applyAlignment="1">
      <alignment horizontal="center"/>
    </xf>
    <xf numFmtId="0" fontId="0" fillId="2" borderId="0" xfId="0" applyFill="1"/>
    <xf numFmtId="1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0" fontId="2" fillId="0" borderId="0" xfId="0" applyFont="1" applyFill="1"/>
    <xf numFmtId="0" fontId="3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0" borderId="0" xfId="0" applyFont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164" fontId="1" fillId="0" borderId="0" xfId="0" applyNumberFormat="1" applyFont="1" applyFill="1" applyAlignment="1">
      <alignment horizontal="center"/>
    </xf>
    <xf numFmtId="2" fontId="0" fillId="0" borderId="0" xfId="0" applyNumberFormat="1" applyFill="1" applyAlignment="1">
      <alignment horizontal="center"/>
    </xf>
    <xf numFmtId="0" fontId="0" fillId="0" borderId="0" xfId="0" applyFill="1"/>
    <xf numFmtId="0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0" fillId="0" borderId="1" xfId="0" applyFill="1" applyBorder="1"/>
    <xf numFmtId="0" fontId="0" fillId="5" borderId="4" xfId="0" applyFill="1" applyBorder="1" applyAlignment="1">
      <alignment horizontal="left" wrapText="1"/>
    </xf>
    <xf numFmtId="0" fontId="0" fillId="4" borderId="17" xfId="0" applyFill="1" applyBorder="1" applyAlignment="1">
      <alignment horizontal="left" wrapText="1"/>
    </xf>
    <xf numFmtId="0" fontId="1" fillId="0" borderId="9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 wrapText="1"/>
    </xf>
    <xf numFmtId="0" fontId="11" fillId="0" borderId="0" xfId="0" applyFont="1"/>
    <xf numFmtId="0" fontId="12" fillId="0" borderId="0" xfId="0" applyFont="1"/>
    <xf numFmtId="15" fontId="0" fillId="0" borderId="0" xfId="0" applyNumberFormat="1"/>
    <xf numFmtId="0" fontId="11" fillId="0" borderId="0" xfId="0" applyFont="1" applyFill="1" applyBorder="1" applyAlignment="1"/>
    <xf numFmtId="0" fontId="14" fillId="0" borderId="0" xfId="0" applyFont="1" applyFill="1" applyBorder="1" applyAlignment="1"/>
    <xf numFmtId="0" fontId="13" fillId="0" borderId="0" xfId="0" applyFont="1" applyFill="1" applyBorder="1" applyAlignment="1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</cellXfs>
  <cellStyles count="4">
    <cellStyle name="Normal" xfId="0" builtinId="0"/>
    <cellStyle name="Normal 3" xfId="3" xr:uid="{66AC7012-5FC0-4A3D-8762-1F533CB5E781}"/>
    <cellStyle name="Normal_analytical schedule resorted 2" xfId="1" xr:uid="{23CDA545-CF3A-4659-8777-E3FA063C0AD4}"/>
    <cellStyle name="Normal_EFWS_SPsck02082012" xfId="2" xr:uid="{10CF5467-ED91-46C2-918A-8CCF1B925B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Ex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Ex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[NARMS_EFLMR_NutrientData_SiteMetadata.xlsx]Pivot!PivotTable20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4696342692073622"/>
          <c:y val="3.7987754091524051E-2"/>
          <c:w val="0.69292096382689006"/>
          <c:h val="0.9464562148918299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Pivot!$D$3</c:f>
              <c:strCache>
                <c:ptCount val="1"/>
                <c:pt idx="0">
                  <c:v>Average of NH4_µgL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Pivot!$A$4:$C$39</c:f>
              <c:multiLvlStrCache>
                <c:ptCount val="35"/>
                <c:lvl>
                  <c:pt idx="0">
                    <c:v>TBS</c:v>
                  </c:pt>
                  <c:pt idx="1">
                    <c:v>SHA</c:v>
                  </c:pt>
                  <c:pt idx="2">
                    <c:v>CWL</c:v>
                  </c:pt>
                  <c:pt idx="3">
                    <c:v>NWT</c:v>
                  </c:pt>
                  <c:pt idx="4">
                    <c:v>FVM</c:v>
                  </c:pt>
                  <c:pt idx="5">
                    <c:v>P04</c:v>
                  </c:pt>
                  <c:pt idx="6">
                    <c:v>890</c:v>
                  </c:pt>
                  <c:pt idx="7">
                    <c:v>HWR</c:v>
                  </c:pt>
                  <c:pt idx="8">
                    <c:v>GRR</c:v>
                  </c:pt>
                  <c:pt idx="9">
                    <c:v>FVC</c:v>
                  </c:pt>
                  <c:pt idx="10">
                    <c:v>S50</c:v>
                  </c:pt>
                  <c:pt idx="11">
                    <c:v>S51</c:v>
                  </c:pt>
                  <c:pt idx="12">
                    <c:v>CLC</c:v>
                  </c:pt>
                  <c:pt idx="13">
                    <c:v>506</c:v>
                  </c:pt>
                  <c:pt idx="14">
                    <c:v>LBW</c:v>
                  </c:pt>
                  <c:pt idx="15">
                    <c:v>EFG</c:v>
                  </c:pt>
                  <c:pt idx="16">
                    <c:v>EFM</c:v>
                  </c:pt>
                  <c:pt idx="17">
                    <c:v>EFB</c:v>
                  </c:pt>
                  <c:pt idx="18">
                    <c:v>EAW</c:v>
                  </c:pt>
                  <c:pt idx="19">
                    <c:v>ELI</c:v>
                  </c:pt>
                  <c:pt idx="20">
                    <c:v>DAM</c:v>
                  </c:pt>
                  <c:pt idx="21">
                    <c:v>DWT</c:v>
                  </c:pt>
                  <c:pt idx="22">
                    <c:v>EFL</c:v>
                  </c:pt>
                  <c:pt idx="23">
                    <c:v>EMB</c:v>
                  </c:pt>
                  <c:pt idx="24">
                    <c:v>ENN</c:v>
                  </c:pt>
                  <c:pt idx="25">
                    <c:v>SHC</c:v>
                  </c:pt>
                  <c:pt idx="26">
                    <c:v>SLT</c:v>
                  </c:pt>
                  <c:pt idx="27">
                    <c:v>HST</c:v>
                  </c:pt>
                  <c:pt idx="28">
                    <c:v>USR</c:v>
                  </c:pt>
                  <c:pt idx="29">
                    <c:v>SAR</c:v>
                  </c:pt>
                  <c:pt idx="30">
                    <c:v>LRC</c:v>
                  </c:pt>
                  <c:pt idx="31">
                    <c:v>STC</c:v>
                  </c:pt>
                  <c:pt idx="32">
                    <c:v>EFK</c:v>
                  </c:pt>
                  <c:pt idx="33">
                    <c:v>ELW</c:v>
                  </c:pt>
                  <c:pt idx="34">
                    <c:v>EFC</c:v>
                  </c:pt>
                </c:lvl>
                <c:lvl>
                  <c:pt idx="0">
                    <c:v>Forested (1stReferences)</c:v>
                  </c:pt>
                  <c:pt idx="1">
                    <c:v>Forested(2ndReference)</c:v>
                  </c:pt>
                  <c:pt idx="2">
                    <c:v>Agriculture</c:v>
                  </c:pt>
                  <c:pt idx="3">
                    <c:v>Agriculture-FailingSeptics</c:v>
                  </c:pt>
                  <c:pt idx="4">
                    <c:v>Agriculture</c:v>
                  </c:pt>
                  <c:pt idx="5">
                    <c:v>Agriculture-HogFarm</c:v>
                  </c:pt>
                  <c:pt idx="6">
                    <c:v>Agriculture</c:v>
                  </c:pt>
                  <c:pt idx="7">
                    <c:v>Agriculture</c:v>
                  </c:pt>
                  <c:pt idx="8">
                    <c:v>Agriculture</c:v>
                  </c:pt>
                  <c:pt idx="9">
                    <c:v>Agriculture</c:v>
                  </c:pt>
                  <c:pt idx="10">
                    <c:v>Agriculture</c:v>
                  </c:pt>
                  <c:pt idx="11">
                    <c:v>Agriculture</c:v>
                  </c:pt>
                  <c:pt idx="12">
                    <c:v>Agriculture</c:v>
                  </c:pt>
                  <c:pt idx="13">
                    <c:v>Agriculture</c:v>
                  </c:pt>
                  <c:pt idx="14">
                    <c:v>Agriculture-WWTPEffluent</c:v>
                  </c:pt>
                  <c:pt idx="15">
                    <c:v>Agriculture</c:v>
                  </c:pt>
                  <c:pt idx="16">
                    <c:v>Agriculture</c:v>
                  </c:pt>
                  <c:pt idx="17">
                    <c:v>Agriculture</c:v>
                  </c:pt>
                  <c:pt idx="18">
                    <c:v>Agriculture</c:v>
                  </c:pt>
                  <c:pt idx="19">
                    <c:v>Agriculture-WWTPEffluent</c:v>
                  </c:pt>
                  <c:pt idx="20">
                    <c:v>Agriculture</c:v>
                  </c:pt>
                  <c:pt idx="25">
                    <c:v>Suburban</c:v>
                  </c:pt>
                  <c:pt idx="26">
                    <c:v>Suburban</c:v>
                  </c:pt>
                  <c:pt idx="27">
                    <c:v>Forested-Suburban-Septics</c:v>
                  </c:pt>
                  <c:pt idx="28">
                    <c:v>Urban-Forested</c:v>
                  </c:pt>
                  <c:pt idx="29">
                    <c:v>Forested-Urban</c:v>
                  </c:pt>
                  <c:pt idx="30">
                    <c:v>Forested-Suburban</c:v>
                  </c:pt>
                  <c:pt idx="31">
                    <c:v>MixedUse</c:v>
                  </c:pt>
                  <c:pt idx="32">
                    <c:v>MixedUse</c:v>
                  </c:pt>
                  <c:pt idx="33">
                    <c:v>MixedUse-WWTPEffluent</c:v>
                  </c:pt>
                  <c:pt idx="34">
                    <c:v>MixedUse</c:v>
                  </c:pt>
                </c:lvl>
                <c:lvl>
                  <c:pt idx="0">
                    <c:v>0.9607</c:v>
                  </c:pt>
                  <c:pt idx="1">
                    <c:v>2.6269</c:v>
                  </c:pt>
                  <c:pt idx="2">
                    <c:v>0.7817</c:v>
                  </c:pt>
                  <c:pt idx="3">
                    <c:v>5.223</c:v>
                  </c:pt>
                  <c:pt idx="4">
                    <c:v>8.461911</c:v>
                  </c:pt>
                  <c:pt idx="5">
                    <c:v>11.2275</c:v>
                  </c:pt>
                  <c:pt idx="6">
                    <c:v>12.5932</c:v>
                  </c:pt>
                  <c:pt idx="7">
                    <c:v>14.2504</c:v>
                  </c:pt>
                  <c:pt idx="8">
                    <c:v>16.1926</c:v>
                  </c:pt>
                  <c:pt idx="9">
                    <c:v>27.589</c:v>
                  </c:pt>
                  <c:pt idx="10">
                    <c:v>75.68</c:v>
                  </c:pt>
                  <c:pt idx="11">
                    <c:v>76.015</c:v>
                  </c:pt>
                  <c:pt idx="12">
                    <c:v>109.208</c:v>
                  </c:pt>
                  <c:pt idx="13">
                    <c:v>125.047</c:v>
                  </c:pt>
                  <c:pt idx="14">
                    <c:v>130.517</c:v>
                  </c:pt>
                  <c:pt idx="15">
                    <c:v>340.692</c:v>
                  </c:pt>
                  <c:pt idx="16">
                    <c:v>462.409</c:v>
                  </c:pt>
                  <c:pt idx="17">
                    <c:v>519.084</c:v>
                  </c:pt>
                  <c:pt idx="18">
                    <c:v>603.46</c:v>
                  </c:pt>
                  <c:pt idx="19">
                    <c:v>611.375</c:v>
                  </c:pt>
                  <c:pt idx="20">
                    <c:v>893.7238</c:v>
                  </c:pt>
                  <c:pt idx="25">
                    <c:v>0.9447</c:v>
                  </c:pt>
                  <c:pt idx="26">
                    <c:v>1.0447</c:v>
                  </c:pt>
                  <c:pt idx="27">
                    <c:v>1.407</c:v>
                  </c:pt>
                  <c:pt idx="28">
                    <c:v>7.8945</c:v>
                  </c:pt>
                  <c:pt idx="29">
                    <c:v>17.2611</c:v>
                  </c:pt>
                  <c:pt idx="30">
                    <c:v>18.5394</c:v>
                  </c:pt>
                  <c:pt idx="31">
                    <c:v>197.56.495</c:v>
                  </c:pt>
                  <c:pt idx="32">
                    <c:v>1249.262</c:v>
                  </c:pt>
                  <c:pt idx="33">
                    <c:v>1266.1546</c:v>
                  </c:pt>
                  <c:pt idx="34">
                    <c:v>1285.794</c:v>
                  </c:pt>
                </c:lvl>
              </c:multiLvlStrCache>
            </c:multiLvlStrRef>
          </c:cat>
          <c:val>
            <c:numRef>
              <c:f>Pivot!$D$4:$D$39</c:f>
              <c:numCache>
                <c:formatCode>General</c:formatCode>
                <c:ptCount val="35"/>
                <c:pt idx="0">
                  <c:v>28.482500000000002</c:v>
                </c:pt>
                <c:pt idx="1">
                  <c:v>20.193571428571428</c:v>
                </c:pt>
                <c:pt idx="2">
                  <c:v>190.75</c:v>
                </c:pt>
                <c:pt idx="3">
                  <c:v>209.40312499999999</c:v>
                </c:pt>
                <c:pt idx="4">
                  <c:v>194.67090909090911</c:v>
                </c:pt>
                <c:pt idx="5">
                  <c:v>52.477499999999999</c:v>
                </c:pt>
                <c:pt idx="6">
                  <c:v>147.26846153846154</c:v>
                </c:pt>
                <c:pt idx="7">
                  <c:v>53.465277777777779</c:v>
                </c:pt>
                <c:pt idx="8">
                  <c:v>27.438571428571432</c:v>
                </c:pt>
                <c:pt idx="9">
                  <c:v>25.346410256410255</c:v>
                </c:pt>
                <c:pt idx="10">
                  <c:v>23.22384615384615</c:v>
                </c:pt>
                <c:pt idx="11">
                  <c:v>65.304615384615389</c:v>
                </c:pt>
                <c:pt idx="12">
                  <c:v>68.083157894736843</c:v>
                </c:pt>
                <c:pt idx="13">
                  <c:v>33.955952380952375</c:v>
                </c:pt>
                <c:pt idx="14">
                  <c:v>64.882307692307691</c:v>
                </c:pt>
                <c:pt idx="15">
                  <c:v>189.32913333333332</c:v>
                </c:pt>
                <c:pt idx="16">
                  <c:v>50.804166666666667</c:v>
                </c:pt>
                <c:pt idx="17">
                  <c:v>17.072083333333335</c:v>
                </c:pt>
                <c:pt idx="18">
                  <c:v>17.801046296296292</c:v>
                </c:pt>
                <c:pt idx="19">
                  <c:v>17.364787499999998</c:v>
                </c:pt>
                <c:pt idx="20">
                  <c:v>137.29645833333336</c:v>
                </c:pt>
                <c:pt idx="21">
                  <c:v>91.343076923076922</c:v>
                </c:pt>
                <c:pt idx="22">
                  <c:v>32.989090909090912</c:v>
                </c:pt>
                <c:pt idx="23">
                  <c:v>29.523402777777772</c:v>
                </c:pt>
                <c:pt idx="24">
                  <c:v>47.773636363636363</c:v>
                </c:pt>
                <c:pt idx="25">
                  <c:v>25.661666666666669</c:v>
                </c:pt>
                <c:pt idx="26">
                  <c:v>25.047142857142859</c:v>
                </c:pt>
                <c:pt idx="27">
                  <c:v>17.463241379310347</c:v>
                </c:pt>
                <c:pt idx="28">
                  <c:v>9.7771428571428576</c:v>
                </c:pt>
                <c:pt idx="29">
                  <c:v>6.9636363636363647</c:v>
                </c:pt>
                <c:pt idx="30">
                  <c:v>96.445599999999999</c:v>
                </c:pt>
                <c:pt idx="31">
                  <c:v>93.789166666666674</c:v>
                </c:pt>
                <c:pt idx="32">
                  <c:v>81.501147540983624</c:v>
                </c:pt>
                <c:pt idx="33">
                  <c:v>85.886621621621629</c:v>
                </c:pt>
                <c:pt idx="34">
                  <c:v>24.447916666666668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F2-4109-8294-B3878FF29273}"/>
            </c:ext>
          </c:extLst>
        </c:ser>
        <c:ser>
          <c:idx val="1"/>
          <c:order val="1"/>
          <c:tx>
            <c:strRef>
              <c:f>Pivot!$E$3</c:f>
              <c:strCache>
                <c:ptCount val="1"/>
                <c:pt idx="0">
                  <c:v>Average of NO2-3_µgL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Pivot!$A$4:$C$39</c:f>
              <c:multiLvlStrCache>
                <c:ptCount val="35"/>
                <c:lvl>
                  <c:pt idx="0">
                    <c:v>TBS</c:v>
                  </c:pt>
                  <c:pt idx="1">
                    <c:v>SHA</c:v>
                  </c:pt>
                  <c:pt idx="2">
                    <c:v>CWL</c:v>
                  </c:pt>
                  <c:pt idx="3">
                    <c:v>NWT</c:v>
                  </c:pt>
                  <c:pt idx="4">
                    <c:v>FVM</c:v>
                  </c:pt>
                  <c:pt idx="5">
                    <c:v>P04</c:v>
                  </c:pt>
                  <c:pt idx="6">
                    <c:v>890</c:v>
                  </c:pt>
                  <c:pt idx="7">
                    <c:v>HWR</c:v>
                  </c:pt>
                  <c:pt idx="8">
                    <c:v>GRR</c:v>
                  </c:pt>
                  <c:pt idx="9">
                    <c:v>FVC</c:v>
                  </c:pt>
                  <c:pt idx="10">
                    <c:v>S50</c:v>
                  </c:pt>
                  <c:pt idx="11">
                    <c:v>S51</c:v>
                  </c:pt>
                  <c:pt idx="12">
                    <c:v>CLC</c:v>
                  </c:pt>
                  <c:pt idx="13">
                    <c:v>506</c:v>
                  </c:pt>
                  <c:pt idx="14">
                    <c:v>LBW</c:v>
                  </c:pt>
                  <c:pt idx="15">
                    <c:v>EFG</c:v>
                  </c:pt>
                  <c:pt idx="16">
                    <c:v>EFM</c:v>
                  </c:pt>
                  <c:pt idx="17">
                    <c:v>EFB</c:v>
                  </c:pt>
                  <c:pt idx="18">
                    <c:v>EAW</c:v>
                  </c:pt>
                  <c:pt idx="19">
                    <c:v>ELI</c:v>
                  </c:pt>
                  <c:pt idx="20">
                    <c:v>DAM</c:v>
                  </c:pt>
                  <c:pt idx="21">
                    <c:v>DWT</c:v>
                  </c:pt>
                  <c:pt idx="22">
                    <c:v>EFL</c:v>
                  </c:pt>
                  <c:pt idx="23">
                    <c:v>EMB</c:v>
                  </c:pt>
                  <c:pt idx="24">
                    <c:v>ENN</c:v>
                  </c:pt>
                  <c:pt idx="25">
                    <c:v>SHC</c:v>
                  </c:pt>
                  <c:pt idx="26">
                    <c:v>SLT</c:v>
                  </c:pt>
                  <c:pt idx="27">
                    <c:v>HST</c:v>
                  </c:pt>
                  <c:pt idx="28">
                    <c:v>USR</c:v>
                  </c:pt>
                  <c:pt idx="29">
                    <c:v>SAR</c:v>
                  </c:pt>
                  <c:pt idx="30">
                    <c:v>LRC</c:v>
                  </c:pt>
                  <c:pt idx="31">
                    <c:v>STC</c:v>
                  </c:pt>
                  <c:pt idx="32">
                    <c:v>EFK</c:v>
                  </c:pt>
                  <c:pt idx="33">
                    <c:v>ELW</c:v>
                  </c:pt>
                  <c:pt idx="34">
                    <c:v>EFC</c:v>
                  </c:pt>
                </c:lvl>
                <c:lvl>
                  <c:pt idx="0">
                    <c:v>Forested (1stReferences)</c:v>
                  </c:pt>
                  <c:pt idx="1">
                    <c:v>Forested(2ndReference)</c:v>
                  </c:pt>
                  <c:pt idx="2">
                    <c:v>Agriculture</c:v>
                  </c:pt>
                  <c:pt idx="3">
                    <c:v>Agriculture-FailingSeptics</c:v>
                  </c:pt>
                  <c:pt idx="4">
                    <c:v>Agriculture</c:v>
                  </c:pt>
                  <c:pt idx="5">
                    <c:v>Agriculture-HogFarm</c:v>
                  </c:pt>
                  <c:pt idx="6">
                    <c:v>Agriculture</c:v>
                  </c:pt>
                  <c:pt idx="7">
                    <c:v>Agriculture</c:v>
                  </c:pt>
                  <c:pt idx="8">
                    <c:v>Agriculture</c:v>
                  </c:pt>
                  <c:pt idx="9">
                    <c:v>Agriculture</c:v>
                  </c:pt>
                  <c:pt idx="10">
                    <c:v>Agriculture</c:v>
                  </c:pt>
                  <c:pt idx="11">
                    <c:v>Agriculture</c:v>
                  </c:pt>
                  <c:pt idx="12">
                    <c:v>Agriculture</c:v>
                  </c:pt>
                  <c:pt idx="13">
                    <c:v>Agriculture</c:v>
                  </c:pt>
                  <c:pt idx="14">
                    <c:v>Agriculture-WWTPEffluent</c:v>
                  </c:pt>
                  <c:pt idx="15">
                    <c:v>Agriculture</c:v>
                  </c:pt>
                  <c:pt idx="16">
                    <c:v>Agriculture</c:v>
                  </c:pt>
                  <c:pt idx="17">
                    <c:v>Agriculture</c:v>
                  </c:pt>
                  <c:pt idx="18">
                    <c:v>Agriculture</c:v>
                  </c:pt>
                  <c:pt idx="19">
                    <c:v>Agriculture-WWTPEffluent</c:v>
                  </c:pt>
                  <c:pt idx="20">
                    <c:v>Agriculture</c:v>
                  </c:pt>
                  <c:pt idx="25">
                    <c:v>Suburban</c:v>
                  </c:pt>
                  <c:pt idx="26">
                    <c:v>Suburban</c:v>
                  </c:pt>
                  <c:pt idx="27">
                    <c:v>Forested-Suburban-Septics</c:v>
                  </c:pt>
                  <c:pt idx="28">
                    <c:v>Urban-Forested</c:v>
                  </c:pt>
                  <c:pt idx="29">
                    <c:v>Forested-Urban</c:v>
                  </c:pt>
                  <c:pt idx="30">
                    <c:v>Forested-Suburban</c:v>
                  </c:pt>
                  <c:pt idx="31">
                    <c:v>MixedUse</c:v>
                  </c:pt>
                  <c:pt idx="32">
                    <c:v>MixedUse</c:v>
                  </c:pt>
                  <c:pt idx="33">
                    <c:v>MixedUse-WWTPEffluent</c:v>
                  </c:pt>
                  <c:pt idx="34">
                    <c:v>MixedUse</c:v>
                  </c:pt>
                </c:lvl>
                <c:lvl>
                  <c:pt idx="0">
                    <c:v>0.9607</c:v>
                  </c:pt>
                  <c:pt idx="1">
                    <c:v>2.6269</c:v>
                  </c:pt>
                  <c:pt idx="2">
                    <c:v>0.7817</c:v>
                  </c:pt>
                  <c:pt idx="3">
                    <c:v>5.223</c:v>
                  </c:pt>
                  <c:pt idx="4">
                    <c:v>8.461911</c:v>
                  </c:pt>
                  <c:pt idx="5">
                    <c:v>11.2275</c:v>
                  </c:pt>
                  <c:pt idx="6">
                    <c:v>12.5932</c:v>
                  </c:pt>
                  <c:pt idx="7">
                    <c:v>14.2504</c:v>
                  </c:pt>
                  <c:pt idx="8">
                    <c:v>16.1926</c:v>
                  </c:pt>
                  <c:pt idx="9">
                    <c:v>27.589</c:v>
                  </c:pt>
                  <c:pt idx="10">
                    <c:v>75.68</c:v>
                  </c:pt>
                  <c:pt idx="11">
                    <c:v>76.015</c:v>
                  </c:pt>
                  <c:pt idx="12">
                    <c:v>109.208</c:v>
                  </c:pt>
                  <c:pt idx="13">
                    <c:v>125.047</c:v>
                  </c:pt>
                  <c:pt idx="14">
                    <c:v>130.517</c:v>
                  </c:pt>
                  <c:pt idx="15">
                    <c:v>340.692</c:v>
                  </c:pt>
                  <c:pt idx="16">
                    <c:v>462.409</c:v>
                  </c:pt>
                  <c:pt idx="17">
                    <c:v>519.084</c:v>
                  </c:pt>
                  <c:pt idx="18">
                    <c:v>603.46</c:v>
                  </c:pt>
                  <c:pt idx="19">
                    <c:v>611.375</c:v>
                  </c:pt>
                  <c:pt idx="20">
                    <c:v>893.7238</c:v>
                  </c:pt>
                  <c:pt idx="25">
                    <c:v>0.9447</c:v>
                  </c:pt>
                  <c:pt idx="26">
                    <c:v>1.0447</c:v>
                  </c:pt>
                  <c:pt idx="27">
                    <c:v>1.407</c:v>
                  </c:pt>
                  <c:pt idx="28">
                    <c:v>7.8945</c:v>
                  </c:pt>
                  <c:pt idx="29">
                    <c:v>17.2611</c:v>
                  </c:pt>
                  <c:pt idx="30">
                    <c:v>18.5394</c:v>
                  </c:pt>
                  <c:pt idx="31">
                    <c:v>197.56.495</c:v>
                  </c:pt>
                  <c:pt idx="32">
                    <c:v>1249.262</c:v>
                  </c:pt>
                  <c:pt idx="33">
                    <c:v>1266.1546</c:v>
                  </c:pt>
                  <c:pt idx="34">
                    <c:v>1285.794</c:v>
                  </c:pt>
                </c:lvl>
              </c:multiLvlStrCache>
            </c:multiLvlStrRef>
          </c:cat>
          <c:val>
            <c:numRef>
              <c:f>Pivot!$E$4:$E$39</c:f>
              <c:numCache>
                <c:formatCode>General</c:formatCode>
                <c:ptCount val="35"/>
                <c:pt idx="0">
                  <c:v>147.34444444444446</c:v>
                </c:pt>
                <c:pt idx="1">
                  <c:v>313.34285714285716</c:v>
                </c:pt>
                <c:pt idx="2">
                  <c:v>393.85714285714283</c:v>
                </c:pt>
                <c:pt idx="3">
                  <c:v>983.60625000000005</c:v>
                </c:pt>
                <c:pt idx="4">
                  <c:v>260.18055555555549</c:v>
                </c:pt>
                <c:pt idx="5">
                  <c:v>1930.75</c:v>
                </c:pt>
                <c:pt idx="6">
                  <c:v>583.24857142857149</c:v>
                </c:pt>
                <c:pt idx="7">
                  <c:v>414.62820512820508</c:v>
                </c:pt>
                <c:pt idx="8">
                  <c:v>488.47571428571428</c:v>
                </c:pt>
                <c:pt idx="9">
                  <c:v>160.08285714285714</c:v>
                </c:pt>
                <c:pt idx="10">
                  <c:v>1159.1428571428571</c:v>
                </c:pt>
                <c:pt idx="11">
                  <c:v>558.71214285714279</c:v>
                </c:pt>
                <c:pt idx="12">
                  <c:v>406.03899999999999</c:v>
                </c:pt>
                <c:pt idx="13">
                  <c:v>1264.0976190476192</c:v>
                </c:pt>
                <c:pt idx="14">
                  <c:v>2563.9230769230771</c:v>
                </c:pt>
                <c:pt idx="15">
                  <c:v>1267.4166666666667</c:v>
                </c:pt>
                <c:pt idx="16">
                  <c:v>587.59307692307698</c:v>
                </c:pt>
                <c:pt idx="17">
                  <c:v>627.66833333333329</c:v>
                </c:pt>
                <c:pt idx="18">
                  <c:v>636.57027777777773</c:v>
                </c:pt>
                <c:pt idx="19">
                  <c:v>919.09756097560978</c:v>
                </c:pt>
                <c:pt idx="20">
                  <c:v>502.65740740740733</c:v>
                </c:pt>
                <c:pt idx="21">
                  <c:v>569.88307692307694</c:v>
                </c:pt>
                <c:pt idx="22">
                  <c:v>315.12454545454545</c:v>
                </c:pt>
                <c:pt idx="23">
                  <c:v>332.68413333333331</c:v>
                </c:pt>
                <c:pt idx="24">
                  <c:v>262.80545454545455</c:v>
                </c:pt>
                <c:pt idx="25">
                  <c:v>1122.9999999999998</c:v>
                </c:pt>
                <c:pt idx="26">
                  <c:v>517</c:v>
                </c:pt>
                <c:pt idx="27">
                  <c:v>536.49802259887008</c:v>
                </c:pt>
                <c:pt idx="28">
                  <c:v>292</c:v>
                </c:pt>
                <c:pt idx="29">
                  <c:v>496.69166666666666</c:v>
                </c:pt>
                <c:pt idx="30">
                  <c:v>226.87333333333336</c:v>
                </c:pt>
                <c:pt idx="31">
                  <c:v>506.50769230769225</c:v>
                </c:pt>
                <c:pt idx="32">
                  <c:v>1436.655737704918</c:v>
                </c:pt>
                <c:pt idx="33">
                  <c:v>1667.0540540540539</c:v>
                </c:pt>
                <c:pt idx="34">
                  <c:v>1939.6375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F2-4109-8294-B3878FF29273}"/>
            </c:ext>
          </c:extLst>
        </c:ser>
        <c:ser>
          <c:idx val="2"/>
          <c:order val="2"/>
          <c:tx>
            <c:strRef>
              <c:f>Pivot!$F$3</c:f>
              <c:strCache>
                <c:ptCount val="1"/>
                <c:pt idx="0">
                  <c:v>Average of orgTN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Pivot!$A$4:$C$39</c:f>
              <c:multiLvlStrCache>
                <c:ptCount val="35"/>
                <c:lvl>
                  <c:pt idx="0">
                    <c:v>TBS</c:v>
                  </c:pt>
                  <c:pt idx="1">
                    <c:v>SHA</c:v>
                  </c:pt>
                  <c:pt idx="2">
                    <c:v>CWL</c:v>
                  </c:pt>
                  <c:pt idx="3">
                    <c:v>NWT</c:v>
                  </c:pt>
                  <c:pt idx="4">
                    <c:v>FVM</c:v>
                  </c:pt>
                  <c:pt idx="5">
                    <c:v>P04</c:v>
                  </c:pt>
                  <c:pt idx="6">
                    <c:v>890</c:v>
                  </c:pt>
                  <c:pt idx="7">
                    <c:v>HWR</c:v>
                  </c:pt>
                  <c:pt idx="8">
                    <c:v>GRR</c:v>
                  </c:pt>
                  <c:pt idx="9">
                    <c:v>FVC</c:v>
                  </c:pt>
                  <c:pt idx="10">
                    <c:v>S50</c:v>
                  </c:pt>
                  <c:pt idx="11">
                    <c:v>S51</c:v>
                  </c:pt>
                  <c:pt idx="12">
                    <c:v>CLC</c:v>
                  </c:pt>
                  <c:pt idx="13">
                    <c:v>506</c:v>
                  </c:pt>
                  <c:pt idx="14">
                    <c:v>LBW</c:v>
                  </c:pt>
                  <c:pt idx="15">
                    <c:v>EFG</c:v>
                  </c:pt>
                  <c:pt idx="16">
                    <c:v>EFM</c:v>
                  </c:pt>
                  <c:pt idx="17">
                    <c:v>EFB</c:v>
                  </c:pt>
                  <c:pt idx="18">
                    <c:v>EAW</c:v>
                  </c:pt>
                  <c:pt idx="19">
                    <c:v>ELI</c:v>
                  </c:pt>
                  <c:pt idx="20">
                    <c:v>DAM</c:v>
                  </c:pt>
                  <c:pt idx="21">
                    <c:v>DWT</c:v>
                  </c:pt>
                  <c:pt idx="22">
                    <c:v>EFL</c:v>
                  </c:pt>
                  <c:pt idx="23">
                    <c:v>EMB</c:v>
                  </c:pt>
                  <c:pt idx="24">
                    <c:v>ENN</c:v>
                  </c:pt>
                  <c:pt idx="25">
                    <c:v>SHC</c:v>
                  </c:pt>
                  <c:pt idx="26">
                    <c:v>SLT</c:v>
                  </c:pt>
                  <c:pt idx="27">
                    <c:v>HST</c:v>
                  </c:pt>
                  <c:pt idx="28">
                    <c:v>USR</c:v>
                  </c:pt>
                  <c:pt idx="29">
                    <c:v>SAR</c:v>
                  </c:pt>
                  <c:pt idx="30">
                    <c:v>LRC</c:v>
                  </c:pt>
                  <c:pt idx="31">
                    <c:v>STC</c:v>
                  </c:pt>
                  <c:pt idx="32">
                    <c:v>EFK</c:v>
                  </c:pt>
                  <c:pt idx="33">
                    <c:v>ELW</c:v>
                  </c:pt>
                  <c:pt idx="34">
                    <c:v>EFC</c:v>
                  </c:pt>
                </c:lvl>
                <c:lvl>
                  <c:pt idx="0">
                    <c:v>Forested (1stReferences)</c:v>
                  </c:pt>
                  <c:pt idx="1">
                    <c:v>Forested(2ndReference)</c:v>
                  </c:pt>
                  <c:pt idx="2">
                    <c:v>Agriculture</c:v>
                  </c:pt>
                  <c:pt idx="3">
                    <c:v>Agriculture-FailingSeptics</c:v>
                  </c:pt>
                  <c:pt idx="4">
                    <c:v>Agriculture</c:v>
                  </c:pt>
                  <c:pt idx="5">
                    <c:v>Agriculture-HogFarm</c:v>
                  </c:pt>
                  <c:pt idx="6">
                    <c:v>Agriculture</c:v>
                  </c:pt>
                  <c:pt idx="7">
                    <c:v>Agriculture</c:v>
                  </c:pt>
                  <c:pt idx="8">
                    <c:v>Agriculture</c:v>
                  </c:pt>
                  <c:pt idx="9">
                    <c:v>Agriculture</c:v>
                  </c:pt>
                  <c:pt idx="10">
                    <c:v>Agriculture</c:v>
                  </c:pt>
                  <c:pt idx="11">
                    <c:v>Agriculture</c:v>
                  </c:pt>
                  <c:pt idx="12">
                    <c:v>Agriculture</c:v>
                  </c:pt>
                  <c:pt idx="13">
                    <c:v>Agriculture</c:v>
                  </c:pt>
                  <c:pt idx="14">
                    <c:v>Agriculture-WWTPEffluent</c:v>
                  </c:pt>
                  <c:pt idx="15">
                    <c:v>Agriculture</c:v>
                  </c:pt>
                  <c:pt idx="16">
                    <c:v>Agriculture</c:v>
                  </c:pt>
                  <c:pt idx="17">
                    <c:v>Agriculture</c:v>
                  </c:pt>
                  <c:pt idx="18">
                    <c:v>Agriculture</c:v>
                  </c:pt>
                  <c:pt idx="19">
                    <c:v>Agriculture-WWTPEffluent</c:v>
                  </c:pt>
                  <c:pt idx="20">
                    <c:v>Agriculture</c:v>
                  </c:pt>
                  <c:pt idx="25">
                    <c:v>Suburban</c:v>
                  </c:pt>
                  <c:pt idx="26">
                    <c:v>Suburban</c:v>
                  </c:pt>
                  <c:pt idx="27">
                    <c:v>Forested-Suburban-Septics</c:v>
                  </c:pt>
                  <c:pt idx="28">
                    <c:v>Urban-Forested</c:v>
                  </c:pt>
                  <c:pt idx="29">
                    <c:v>Forested-Urban</c:v>
                  </c:pt>
                  <c:pt idx="30">
                    <c:v>Forested-Suburban</c:v>
                  </c:pt>
                  <c:pt idx="31">
                    <c:v>MixedUse</c:v>
                  </c:pt>
                  <c:pt idx="32">
                    <c:v>MixedUse</c:v>
                  </c:pt>
                  <c:pt idx="33">
                    <c:v>MixedUse-WWTPEffluent</c:v>
                  </c:pt>
                  <c:pt idx="34">
                    <c:v>MixedUse</c:v>
                  </c:pt>
                </c:lvl>
                <c:lvl>
                  <c:pt idx="0">
                    <c:v>0.9607</c:v>
                  </c:pt>
                  <c:pt idx="1">
                    <c:v>2.6269</c:v>
                  </c:pt>
                  <c:pt idx="2">
                    <c:v>0.7817</c:v>
                  </c:pt>
                  <c:pt idx="3">
                    <c:v>5.223</c:v>
                  </c:pt>
                  <c:pt idx="4">
                    <c:v>8.461911</c:v>
                  </c:pt>
                  <c:pt idx="5">
                    <c:v>11.2275</c:v>
                  </c:pt>
                  <c:pt idx="6">
                    <c:v>12.5932</c:v>
                  </c:pt>
                  <c:pt idx="7">
                    <c:v>14.2504</c:v>
                  </c:pt>
                  <c:pt idx="8">
                    <c:v>16.1926</c:v>
                  </c:pt>
                  <c:pt idx="9">
                    <c:v>27.589</c:v>
                  </c:pt>
                  <c:pt idx="10">
                    <c:v>75.68</c:v>
                  </c:pt>
                  <c:pt idx="11">
                    <c:v>76.015</c:v>
                  </c:pt>
                  <c:pt idx="12">
                    <c:v>109.208</c:v>
                  </c:pt>
                  <c:pt idx="13">
                    <c:v>125.047</c:v>
                  </c:pt>
                  <c:pt idx="14">
                    <c:v>130.517</c:v>
                  </c:pt>
                  <c:pt idx="15">
                    <c:v>340.692</c:v>
                  </c:pt>
                  <c:pt idx="16">
                    <c:v>462.409</c:v>
                  </c:pt>
                  <c:pt idx="17">
                    <c:v>519.084</c:v>
                  </c:pt>
                  <c:pt idx="18">
                    <c:v>603.46</c:v>
                  </c:pt>
                  <c:pt idx="19">
                    <c:v>611.375</c:v>
                  </c:pt>
                  <c:pt idx="20">
                    <c:v>893.7238</c:v>
                  </c:pt>
                  <c:pt idx="25">
                    <c:v>0.9447</c:v>
                  </c:pt>
                  <c:pt idx="26">
                    <c:v>1.0447</c:v>
                  </c:pt>
                  <c:pt idx="27">
                    <c:v>1.407</c:v>
                  </c:pt>
                  <c:pt idx="28">
                    <c:v>7.8945</c:v>
                  </c:pt>
                  <c:pt idx="29">
                    <c:v>17.2611</c:v>
                  </c:pt>
                  <c:pt idx="30">
                    <c:v>18.5394</c:v>
                  </c:pt>
                  <c:pt idx="31">
                    <c:v>197.56.495</c:v>
                  </c:pt>
                  <c:pt idx="32">
                    <c:v>1249.262</c:v>
                  </c:pt>
                  <c:pt idx="33">
                    <c:v>1266.1546</c:v>
                  </c:pt>
                  <c:pt idx="34">
                    <c:v>1285.794</c:v>
                  </c:pt>
                </c:lvl>
              </c:multiLvlStrCache>
            </c:multiLvlStrRef>
          </c:cat>
          <c:val>
            <c:numRef>
              <c:f>Pivot!$F$4:$F$39</c:f>
              <c:numCache>
                <c:formatCode>General</c:formatCode>
                <c:ptCount val="35"/>
                <c:pt idx="0">
                  <c:v>487.13199813624999</c:v>
                </c:pt>
                <c:pt idx="1">
                  <c:v>275.02421383846155</c:v>
                </c:pt>
                <c:pt idx="2">
                  <c:v>1349.4356226333332</c:v>
                </c:pt>
                <c:pt idx="3">
                  <c:v>517.36414525285727</c:v>
                </c:pt>
                <c:pt idx="4">
                  <c:v>927.82004864847215</c:v>
                </c:pt>
                <c:pt idx="5">
                  <c:v>531.55894223749988</c:v>
                </c:pt>
                <c:pt idx="6">
                  <c:v>487.45969152307691</c:v>
                </c:pt>
                <c:pt idx="7">
                  <c:v>471.78720765358969</c:v>
                </c:pt>
                <c:pt idx="8">
                  <c:v>427.80238987166672</c:v>
                </c:pt>
                <c:pt idx="9">
                  <c:v>596.50614023285721</c:v>
                </c:pt>
                <c:pt idx="10">
                  <c:v>722.21078945250008</c:v>
                </c:pt>
                <c:pt idx="11">
                  <c:v>390.15408778999995</c:v>
                </c:pt>
                <c:pt idx="12">
                  <c:v>494.25454981315795</c:v>
                </c:pt>
                <c:pt idx="13">
                  <c:v>509.8165557302778</c:v>
                </c:pt>
                <c:pt idx="14">
                  <c:v>580.42224135900005</c:v>
                </c:pt>
                <c:pt idx="15">
                  <c:v>481.99715335923077</c:v>
                </c:pt>
                <c:pt idx="16">
                  <c:v>479.89623523499995</c:v>
                </c:pt>
                <c:pt idx="17">
                  <c:v>437.77179184545457</c:v>
                </c:pt>
                <c:pt idx="18">
                  <c:v>425.46282627754903</c:v>
                </c:pt>
                <c:pt idx="19">
                  <c:v>461.680180769625</c:v>
                </c:pt>
                <c:pt idx="20">
                  <c:v>570.63875599666653</c:v>
                </c:pt>
                <c:pt idx="21">
                  <c:v>450.13463377615386</c:v>
                </c:pt>
                <c:pt idx="22">
                  <c:v>732.00595245636362</c:v>
                </c:pt>
                <c:pt idx="23">
                  <c:v>725.74071515859987</c:v>
                </c:pt>
                <c:pt idx="24">
                  <c:v>817.39209333272731</c:v>
                </c:pt>
                <c:pt idx="25">
                  <c:v>230.92833251833332</c:v>
                </c:pt>
                <c:pt idx="26">
                  <c:v>210.93998333818183</c:v>
                </c:pt>
                <c:pt idx="27">
                  <c:v>168.14041925632168</c:v>
                </c:pt>
                <c:pt idx="28">
                  <c:v>168.33533200307693</c:v>
                </c:pt>
                <c:pt idx="29">
                  <c:v>119.23349906181816</c:v>
                </c:pt>
                <c:pt idx="30">
                  <c:v>189.5552971476923</c:v>
                </c:pt>
                <c:pt idx="31">
                  <c:v>573.4737593658333</c:v>
                </c:pt>
                <c:pt idx="32">
                  <c:v>461.44368507086966</c:v>
                </c:pt>
                <c:pt idx="33">
                  <c:v>689.90137310115381</c:v>
                </c:pt>
                <c:pt idx="34">
                  <c:v>422.13232593142857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F2-4109-8294-B3878FF29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62019344"/>
        <c:axId val="1781232320"/>
      </c:barChart>
      <c:catAx>
        <c:axId val="18620193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1232320"/>
        <c:crosses val="autoZero"/>
        <c:auto val="1"/>
        <c:lblAlgn val="ctr"/>
        <c:lblOffset val="100"/>
        <c:noMultiLvlLbl val="0"/>
      </c:catAx>
      <c:valAx>
        <c:axId val="1781232320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2019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262247451626684"/>
          <c:y val="6.2589853401224513E-2"/>
          <c:w val="0.19741732283464566"/>
          <c:h val="6.24715063423529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[NARMS_EFLMR_NutrientData_SiteMetadata.xlsx]Pivot!PivotTable1</c:name>
    <c:fmtId val="4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145541422706777"/>
          <c:y val="3.8498554620816666E-2"/>
          <c:w val="0.67670644408315361"/>
          <c:h val="0.9516294730067141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Pivot!$I$3</c:f>
              <c:strCache>
                <c:ptCount val="1"/>
                <c:pt idx="0">
                  <c:v>Average of DRP_µgL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Pivot!$G$4:$H$39</c:f>
              <c:multiLvlStrCache>
                <c:ptCount val="35"/>
                <c:lvl>
                  <c:pt idx="0">
                    <c:v>TBS</c:v>
                  </c:pt>
                  <c:pt idx="1">
                    <c:v>SHA</c:v>
                  </c:pt>
                  <c:pt idx="2">
                    <c:v>CWL</c:v>
                  </c:pt>
                  <c:pt idx="3">
                    <c:v>NWT</c:v>
                  </c:pt>
                  <c:pt idx="4">
                    <c:v>FVM</c:v>
                  </c:pt>
                  <c:pt idx="5">
                    <c:v>P04</c:v>
                  </c:pt>
                  <c:pt idx="6">
                    <c:v>890</c:v>
                  </c:pt>
                  <c:pt idx="7">
                    <c:v>HWR</c:v>
                  </c:pt>
                  <c:pt idx="8">
                    <c:v>GRR</c:v>
                  </c:pt>
                  <c:pt idx="9">
                    <c:v>FVC</c:v>
                  </c:pt>
                  <c:pt idx="10">
                    <c:v>S50</c:v>
                  </c:pt>
                  <c:pt idx="11">
                    <c:v>S51</c:v>
                  </c:pt>
                  <c:pt idx="12">
                    <c:v>CLC</c:v>
                  </c:pt>
                  <c:pt idx="13">
                    <c:v>506</c:v>
                  </c:pt>
                  <c:pt idx="14">
                    <c:v>LBW</c:v>
                  </c:pt>
                  <c:pt idx="15">
                    <c:v>EFG</c:v>
                  </c:pt>
                  <c:pt idx="16">
                    <c:v>EFM</c:v>
                  </c:pt>
                  <c:pt idx="17">
                    <c:v>EFB</c:v>
                  </c:pt>
                  <c:pt idx="18">
                    <c:v>EAW</c:v>
                  </c:pt>
                  <c:pt idx="19">
                    <c:v>ELI</c:v>
                  </c:pt>
                  <c:pt idx="20">
                    <c:v>DAM</c:v>
                  </c:pt>
                  <c:pt idx="21">
                    <c:v>DWT</c:v>
                  </c:pt>
                  <c:pt idx="22">
                    <c:v>EFL</c:v>
                  </c:pt>
                  <c:pt idx="23">
                    <c:v>EMB</c:v>
                  </c:pt>
                  <c:pt idx="24">
                    <c:v>ENN</c:v>
                  </c:pt>
                  <c:pt idx="25">
                    <c:v>SHC</c:v>
                  </c:pt>
                  <c:pt idx="26">
                    <c:v>SLT</c:v>
                  </c:pt>
                  <c:pt idx="27">
                    <c:v>HST</c:v>
                  </c:pt>
                  <c:pt idx="28">
                    <c:v>USR</c:v>
                  </c:pt>
                  <c:pt idx="29">
                    <c:v>SAR</c:v>
                  </c:pt>
                  <c:pt idx="30">
                    <c:v>LRC</c:v>
                  </c:pt>
                  <c:pt idx="31">
                    <c:v>STC</c:v>
                  </c:pt>
                  <c:pt idx="32">
                    <c:v>EFK</c:v>
                  </c:pt>
                  <c:pt idx="33">
                    <c:v>ELW</c:v>
                  </c:pt>
                  <c:pt idx="34">
                    <c:v>EFC</c:v>
                  </c:pt>
                </c:lvl>
                <c:lvl>
                  <c:pt idx="0">
                    <c:v>0.9607</c:v>
                  </c:pt>
                  <c:pt idx="1">
                    <c:v>2.6269</c:v>
                  </c:pt>
                  <c:pt idx="2">
                    <c:v>0.7817</c:v>
                  </c:pt>
                  <c:pt idx="3">
                    <c:v>5.223</c:v>
                  </c:pt>
                  <c:pt idx="4">
                    <c:v>8.461911</c:v>
                  </c:pt>
                  <c:pt idx="5">
                    <c:v>11.2275</c:v>
                  </c:pt>
                  <c:pt idx="6">
                    <c:v>12.5932</c:v>
                  </c:pt>
                  <c:pt idx="7">
                    <c:v>14.2504</c:v>
                  </c:pt>
                  <c:pt idx="8">
                    <c:v>16.1926</c:v>
                  </c:pt>
                  <c:pt idx="9">
                    <c:v>27.589</c:v>
                  </c:pt>
                  <c:pt idx="10">
                    <c:v>75.68</c:v>
                  </c:pt>
                  <c:pt idx="11">
                    <c:v>76.015</c:v>
                  </c:pt>
                  <c:pt idx="12">
                    <c:v>109.208</c:v>
                  </c:pt>
                  <c:pt idx="13">
                    <c:v>125.047</c:v>
                  </c:pt>
                  <c:pt idx="14">
                    <c:v>130.517</c:v>
                  </c:pt>
                  <c:pt idx="15">
                    <c:v>340.692</c:v>
                  </c:pt>
                  <c:pt idx="16">
                    <c:v>462.409</c:v>
                  </c:pt>
                  <c:pt idx="17">
                    <c:v>519.084</c:v>
                  </c:pt>
                  <c:pt idx="18">
                    <c:v>603.46</c:v>
                  </c:pt>
                  <c:pt idx="19">
                    <c:v>611.375</c:v>
                  </c:pt>
                  <c:pt idx="20">
                    <c:v>893.7238</c:v>
                  </c:pt>
                  <c:pt idx="25">
                    <c:v>0.9447</c:v>
                  </c:pt>
                  <c:pt idx="26">
                    <c:v>1.0447</c:v>
                  </c:pt>
                  <c:pt idx="27">
                    <c:v>1.407</c:v>
                  </c:pt>
                  <c:pt idx="28">
                    <c:v>7.8945</c:v>
                  </c:pt>
                  <c:pt idx="29">
                    <c:v>17.2611</c:v>
                  </c:pt>
                  <c:pt idx="30">
                    <c:v>18.5394</c:v>
                  </c:pt>
                  <c:pt idx="31">
                    <c:v>197.56.495</c:v>
                  </c:pt>
                  <c:pt idx="32">
                    <c:v>1249.262</c:v>
                  </c:pt>
                  <c:pt idx="33">
                    <c:v>1266.1546</c:v>
                  </c:pt>
                  <c:pt idx="34">
                    <c:v>1285.794</c:v>
                  </c:pt>
                </c:lvl>
              </c:multiLvlStrCache>
            </c:multiLvlStrRef>
          </c:cat>
          <c:val>
            <c:numRef>
              <c:f>Pivot!$I$4:$I$39</c:f>
              <c:numCache>
                <c:formatCode>General</c:formatCode>
                <c:ptCount val="35"/>
                <c:pt idx="0">
                  <c:v>29.861111111111104</c:v>
                </c:pt>
                <c:pt idx="1">
                  <c:v>77.571428571428569</c:v>
                </c:pt>
                <c:pt idx="2">
                  <c:v>155.69166666666669</c:v>
                </c:pt>
                <c:pt idx="3">
                  <c:v>231.5</c:v>
                </c:pt>
                <c:pt idx="4">
                  <c:v>622.1583333333333</c:v>
                </c:pt>
                <c:pt idx="5">
                  <c:v>60.858333333333341</c:v>
                </c:pt>
                <c:pt idx="6">
                  <c:v>139.91428571428568</c:v>
                </c:pt>
                <c:pt idx="7">
                  <c:v>145.04871794871795</c:v>
                </c:pt>
                <c:pt idx="8">
                  <c:v>105.25</c:v>
                </c:pt>
                <c:pt idx="9">
                  <c:v>201.01794871794874</c:v>
                </c:pt>
                <c:pt idx="10">
                  <c:v>207.06923076923078</c:v>
                </c:pt>
                <c:pt idx="11">
                  <c:v>87.69285714285715</c:v>
                </c:pt>
                <c:pt idx="12">
                  <c:v>155.82105263157894</c:v>
                </c:pt>
                <c:pt idx="13">
                  <c:v>86.048095238095243</c:v>
                </c:pt>
                <c:pt idx="14">
                  <c:v>221.45384615384611</c:v>
                </c:pt>
                <c:pt idx="15">
                  <c:v>135.94</c:v>
                </c:pt>
                <c:pt idx="16">
                  <c:v>107.33076923076925</c:v>
                </c:pt>
                <c:pt idx="17">
                  <c:v>71.291666666666671</c:v>
                </c:pt>
                <c:pt idx="18">
                  <c:v>114.81092592592593</c:v>
                </c:pt>
                <c:pt idx="19">
                  <c:v>167.51199999999997</c:v>
                </c:pt>
                <c:pt idx="20">
                  <c:v>91.854901960784304</c:v>
                </c:pt>
                <c:pt idx="21">
                  <c:v>85.961538461538467</c:v>
                </c:pt>
                <c:pt idx="22">
                  <c:v>51.980909090909087</c:v>
                </c:pt>
                <c:pt idx="23">
                  <c:v>54.377999999999993</c:v>
                </c:pt>
                <c:pt idx="24">
                  <c:v>50.112727272727277</c:v>
                </c:pt>
                <c:pt idx="25">
                  <c:v>31.123095238095239</c:v>
                </c:pt>
                <c:pt idx="26">
                  <c:v>26.19</c:v>
                </c:pt>
                <c:pt idx="27">
                  <c:v>57.71864406779661</c:v>
                </c:pt>
                <c:pt idx="28">
                  <c:v>18.895714285714284</c:v>
                </c:pt>
                <c:pt idx="29">
                  <c:v>16.96</c:v>
                </c:pt>
                <c:pt idx="30">
                  <c:v>48.457333333333345</c:v>
                </c:pt>
                <c:pt idx="31">
                  <c:v>100.14615384615384</c:v>
                </c:pt>
                <c:pt idx="32">
                  <c:v>188.44590163934427</c:v>
                </c:pt>
                <c:pt idx="33">
                  <c:v>287.67972972972973</c:v>
                </c:pt>
                <c:pt idx="34">
                  <c:v>291.59166666666664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7A-4FF6-9D68-54A19EEF3BBC}"/>
            </c:ext>
          </c:extLst>
        </c:ser>
        <c:ser>
          <c:idx val="1"/>
          <c:order val="1"/>
          <c:tx>
            <c:strRef>
              <c:f>Pivot!$J$3</c:f>
              <c:strCache>
                <c:ptCount val="1"/>
                <c:pt idx="0">
                  <c:v>Average of DbP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Pivot!$G$4:$H$39</c:f>
              <c:multiLvlStrCache>
                <c:ptCount val="35"/>
                <c:lvl>
                  <c:pt idx="0">
                    <c:v>TBS</c:v>
                  </c:pt>
                  <c:pt idx="1">
                    <c:v>SHA</c:v>
                  </c:pt>
                  <c:pt idx="2">
                    <c:v>CWL</c:v>
                  </c:pt>
                  <c:pt idx="3">
                    <c:v>NWT</c:v>
                  </c:pt>
                  <c:pt idx="4">
                    <c:v>FVM</c:v>
                  </c:pt>
                  <c:pt idx="5">
                    <c:v>P04</c:v>
                  </c:pt>
                  <c:pt idx="6">
                    <c:v>890</c:v>
                  </c:pt>
                  <c:pt idx="7">
                    <c:v>HWR</c:v>
                  </c:pt>
                  <c:pt idx="8">
                    <c:v>GRR</c:v>
                  </c:pt>
                  <c:pt idx="9">
                    <c:v>FVC</c:v>
                  </c:pt>
                  <c:pt idx="10">
                    <c:v>S50</c:v>
                  </c:pt>
                  <c:pt idx="11">
                    <c:v>S51</c:v>
                  </c:pt>
                  <c:pt idx="12">
                    <c:v>CLC</c:v>
                  </c:pt>
                  <c:pt idx="13">
                    <c:v>506</c:v>
                  </c:pt>
                  <c:pt idx="14">
                    <c:v>LBW</c:v>
                  </c:pt>
                  <c:pt idx="15">
                    <c:v>EFG</c:v>
                  </c:pt>
                  <c:pt idx="16">
                    <c:v>EFM</c:v>
                  </c:pt>
                  <c:pt idx="17">
                    <c:v>EFB</c:v>
                  </c:pt>
                  <c:pt idx="18">
                    <c:v>EAW</c:v>
                  </c:pt>
                  <c:pt idx="19">
                    <c:v>ELI</c:v>
                  </c:pt>
                  <c:pt idx="20">
                    <c:v>DAM</c:v>
                  </c:pt>
                  <c:pt idx="21">
                    <c:v>DWT</c:v>
                  </c:pt>
                  <c:pt idx="22">
                    <c:v>EFL</c:v>
                  </c:pt>
                  <c:pt idx="23">
                    <c:v>EMB</c:v>
                  </c:pt>
                  <c:pt idx="24">
                    <c:v>ENN</c:v>
                  </c:pt>
                  <c:pt idx="25">
                    <c:v>SHC</c:v>
                  </c:pt>
                  <c:pt idx="26">
                    <c:v>SLT</c:v>
                  </c:pt>
                  <c:pt idx="27">
                    <c:v>HST</c:v>
                  </c:pt>
                  <c:pt idx="28">
                    <c:v>USR</c:v>
                  </c:pt>
                  <c:pt idx="29">
                    <c:v>SAR</c:v>
                  </c:pt>
                  <c:pt idx="30">
                    <c:v>LRC</c:v>
                  </c:pt>
                  <c:pt idx="31">
                    <c:v>STC</c:v>
                  </c:pt>
                  <c:pt idx="32">
                    <c:v>EFK</c:v>
                  </c:pt>
                  <c:pt idx="33">
                    <c:v>ELW</c:v>
                  </c:pt>
                  <c:pt idx="34">
                    <c:v>EFC</c:v>
                  </c:pt>
                </c:lvl>
                <c:lvl>
                  <c:pt idx="0">
                    <c:v>0.9607</c:v>
                  </c:pt>
                  <c:pt idx="1">
                    <c:v>2.6269</c:v>
                  </c:pt>
                  <c:pt idx="2">
                    <c:v>0.7817</c:v>
                  </c:pt>
                  <c:pt idx="3">
                    <c:v>5.223</c:v>
                  </c:pt>
                  <c:pt idx="4">
                    <c:v>8.461911</c:v>
                  </c:pt>
                  <c:pt idx="5">
                    <c:v>11.2275</c:v>
                  </c:pt>
                  <c:pt idx="6">
                    <c:v>12.5932</c:v>
                  </c:pt>
                  <c:pt idx="7">
                    <c:v>14.2504</c:v>
                  </c:pt>
                  <c:pt idx="8">
                    <c:v>16.1926</c:v>
                  </c:pt>
                  <c:pt idx="9">
                    <c:v>27.589</c:v>
                  </c:pt>
                  <c:pt idx="10">
                    <c:v>75.68</c:v>
                  </c:pt>
                  <c:pt idx="11">
                    <c:v>76.015</c:v>
                  </c:pt>
                  <c:pt idx="12">
                    <c:v>109.208</c:v>
                  </c:pt>
                  <c:pt idx="13">
                    <c:v>125.047</c:v>
                  </c:pt>
                  <c:pt idx="14">
                    <c:v>130.517</c:v>
                  </c:pt>
                  <c:pt idx="15">
                    <c:v>340.692</c:v>
                  </c:pt>
                  <c:pt idx="16">
                    <c:v>462.409</c:v>
                  </c:pt>
                  <c:pt idx="17">
                    <c:v>519.084</c:v>
                  </c:pt>
                  <c:pt idx="18">
                    <c:v>603.46</c:v>
                  </c:pt>
                  <c:pt idx="19">
                    <c:v>611.375</c:v>
                  </c:pt>
                  <c:pt idx="20">
                    <c:v>893.7238</c:v>
                  </c:pt>
                  <c:pt idx="25">
                    <c:v>0.9447</c:v>
                  </c:pt>
                  <c:pt idx="26">
                    <c:v>1.0447</c:v>
                  </c:pt>
                  <c:pt idx="27">
                    <c:v>1.407</c:v>
                  </c:pt>
                  <c:pt idx="28">
                    <c:v>7.8945</c:v>
                  </c:pt>
                  <c:pt idx="29">
                    <c:v>17.2611</c:v>
                  </c:pt>
                  <c:pt idx="30">
                    <c:v>18.5394</c:v>
                  </c:pt>
                  <c:pt idx="31">
                    <c:v>197.56.495</c:v>
                  </c:pt>
                  <c:pt idx="32">
                    <c:v>1249.262</c:v>
                  </c:pt>
                  <c:pt idx="33">
                    <c:v>1266.1546</c:v>
                  </c:pt>
                  <c:pt idx="34">
                    <c:v>1285.794</c:v>
                  </c:pt>
                </c:lvl>
              </c:multiLvlStrCache>
            </c:multiLvlStrRef>
          </c:cat>
          <c:val>
            <c:numRef>
              <c:f>Pivot!$J$4:$J$39</c:f>
              <c:numCache>
                <c:formatCode>General</c:formatCode>
                <c:ptCount val="35"/>
                <c:pt idx="0">
                  <c:v>65.676686318500018</c:v>
                </c:pt>
                <c:pt idx="1">
                  <c:v>47.353683145033337</c:v>
                </c:pt>
                <c:pt idx="2">
                  <c:v>165.68996209033335</c:v>
                </c:pt>
                <c:pt idx="3">
                  <c:v>78.172812841333339</c:v>
                </c:pt>
                <c:pt idx="4">
                  <c:v>77.058455674059985</c:v>
                </c:pt>
                <c:pt idx="5">
                  <c:v>41.630418413688908</c:v>
                </c:pt>
                <c:pt idx="6">
                  <c:v>73.427588347753826</c:v>
                </c:pt>
                <c:pt idx="7">
                  <c:v>69.597632478424245</c:v>
                </c:pt>
                <c:pt idx="8">
                  <c:v>76.371102977066656</c:v>
                </c:pt>
                <c:pt idx="9">
                  <c:v>59.96948164629525</c:v>
                </c:pt>
                <c:pt idx="10">
                  <c:v>82.514945942741662</c:v>
                </c:pt>
                <c:pt idx="11">
                  <c:v>54.090571379750003</c:v>
                </c:pt>
                <c:pt idx="12">
                  <c:v>64.879550640123512</c:v>
                </c:pt>
                <c:pt idx="13">
                  <c:v>62.071823151230767</c:v>
                </c:pt>
                <c:pt idx="14">
                  <c:v>57.468894327500017</c:v>
                </c:pt>
                <c:pt idx="15">
                  <c:v>86.993235522133332</c:v>
                </c:pt>
                <c:pt idx="16">
                  <c:v>69.159877599384629</c:v>
                </c:pt>
                <c:pt idx="17">
                  <c:v>62.610966175600019</c:v>
                </c:pt>
                <c:pt idx="18">
                  <c:v>63.723254032704915</c:v>
                </c:pt>
                <c:pt idx="19">
                  <c:v>71.439637334215774</c:v>
                </c:pt>
                <c:pt idx="20">
                  <c:v>82.372262389666659</c:v>
                </c:pt>
                <c:pt idx="21">
                  <c:v>42.125158278469982</c:v>
                </c:pt>
                <c:pt idx="22">
                  <c:v>45.701356992664735</c:v>
                </c:pt>
                <c:pt idx="23">
                  <c:v>43.983498985588191</c:v>
                </c:pt>
                <c:pt idx="24">
                  <c:v>55.495286693282992</c:v>
                </c:pt>
                <c:pt idx="25">
                  <c:v>38.870213403133342</c:v>
                </c:pt>
                <c:pt idx="26">
                  <c:v>39.433929764600002</c:v>
                </c:pt>
                <c:pt idx="27">
                  <c:v>56.879979313963993</c:v>
                </c:pt>
                <c:pt idx="28">
                  <c:v>44.328569685364279</c:v>
                </c:pt>
                <c:pt idx="29">
                  <c:v>66.025589970444443</c:v>
                </c:pt>
                <c:pt idx="30">
                  <c:v>34.584637262827279</c:v>
                </c:pt>
                <c:pt idx="31">
                  <c:v>63.933669425589997</c:v>
                </c:pt>
                <c:pt idx="32">
                  <c:v>61.80841925855573</c:v>
                </c:pt>
                <c:pt idx="33">
                  <c:v>90.588289294676699</c:v>
                </c:pt>
                <c:pt idx="34">
                  <c:v>72.285970014222244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7A-4FF6-9D68-54A19EEF3BBC}"/>
            </c:ext>
          </c:extLst>
        </c:ser>
        <c:ser>
          <c:idx val="2"/>
          <c:order val="2"/>
          <c:tx>
            <c:strRef>
              <c:f>Pivot!$K$3</c:f>
              <c:strCache>
                <c:ptCount val="1"/>
                <c:pt idx="0">
                  <c:v>Average of PP_µgL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Pivot!$G$4:$H$39</c:f>
              <c:multiLvlStrCache>
                <c:ptCount val="35"/>
                <c:lvl>
                  <c:pt idx="0">
                    <c:v>TBS</c:v>
                  </c:pt>
                  <c:pt idx="1">
                    <c:v>SHA</c:v>
                  </c:pt>
                  <c:pt idx="2">
                    <c:v>CWL</c:v>
                  </c:pt>
                  <c:pt idx="3">
                    <c:v>NWT</c:v>
                  </c:pt>
                  <c:pt idx="4">
                    <c:v>FVM</c:v>
                  </c:pt>
                  <c:pt idx="5">
                    <c:v>P04</c:v>
                  </c:pt>
                  <c:pt idx="6">
                    <c:v>890</c:v>
                  </c:pt>
                  <c:pt idx="7">
                    <c:v>HWR</c:v>
                  </c:pt>
                  <c:pt idx="8">
                    <c:v>GRR</c:v>
                  </c:pt>
                  <c:pt idx="9">
                    <c:v>FVC</c:v>
                  </c:pt>
                  <c:pt idx="10">
                    <c:v>S50</c:v>
                  </c:pt>
                  <c:pt idx="11">
                    <c:v>S51</c:v>
                  </c:pt>
                  <c:pt idx="12">
                    <c:v>CLC</c:v>
                  </c:pt>
                  <c:pt idx="13">
                    <c:v>506</c:v>
                  </c:pt>
                  <c:pt idx="14">
                    <c:v>LBW</c:v>
                  </c:pt>
                  <c:pt idx="15">
                    <c:v>EFG</c:v>
                  </c:pt>
                  <c:pt idx="16">
                    <c:v>EFM</c:v>
                  </c:pt>
                  <c:pt idx="17">
                    <c:v>EFB</c:v>
                  </c:pt>
                  <c:pt idx="18">
                    <c:v>EAW</c:v>
                  </c:pt>
                  <c:pt idx="19">
                    <c:v>ELI</c:v>
                  </c:pt>
                  <c:pt idx="20">
                    <c:v>DAM</c:v>
                  </c:pt>
                  <c:pt idx="21">
                    <c:v>DWT</c:v>
                  </c:pt>
                  <c:pt idx="22">
                    <c:v>EFL</c:v>
                  </c:pt>
                  <c:pt idx="23">
                    <c:v>EMB</c:v>
                  </c:pt>
                  <c:pt idx="24">
                    <c:v>ENN</c:v>
                  </c:pt>
                  <c:pt idx="25">
                    <c:v>SHC</c:v>
                  </c:pt>
                  <c:pt idx="26">
                    <c:v>SLT</c:v>
                  </c:pt>
                  <c:pt idx="27">
                    <c:v>HST</c:v>
                  </c:pt>
                  <c:pt idx="28">
                    <c:v>USR</c:v>
                  </c:pt>
                  <c:pt idx="29">
                    <c:v>SAR</c:v>
                  </c:pt>
                  <c:pt idx="30">
                    <c:v>LRC</c:v>
                  </c:pt>
                  <c:pt idx="31">
                    <c:v>STC</c:v>
                  </c:pt>
                  <c:pt idx="32">
                    <c:v>EFK</c:v>
                  </c:pt>
                  <c:pt idx="33">
                    <c:v>ELW</c:v>
                  </c:pt>
                  <c:pt idx="34">
                    <c:v>EFC</c:v>
                  </c:pt>
                </c:lvl>
                <c:lvl>
                  <c:pt idx="0">
                    <c:v>0.9607</c:v>
                  </c:pt>
                  <c:pt idx="1">
                    <c:v>2.6269</c:v>
                  </c:pt>
                  <c:pt idx="2">
                    <c:v>0.7817</c:v>
                  </c:pt>
                  <c:pt idx="3">
                    <c:v>5.223</c:v>
                  </c:pt>
                  <c:pt idx="4">
                    <c:v>8.461911</c:v>
                  </c:pt>
                  <c:pt idx="5">
                    <c:v>11.2275</c:v>
                  </c:pt>
                  <c:pt idx="6">
                    <c:v>12.5932</c:v>
                  </c:pt>
                  <c:pt idx="7">
                    <c:v>14.2504</c:v>
                  </c:pt>
                  <c:pt idx="8">
                    <c:v>16.1926</c:v>
                  </c:pt>
                  <c:pt idx="9">
                    <c:v>27.589</c:v>
                  </c:pt>
                  <c:pt idx="10">
                    <c:v>75.68</c:v>
                  </c:pt>
                  <c:pt idx="11">
                    <c:v>76.015</c:v>
                  </c:pt>
                  <c:pt idx="12">
                    <c:v>109.208</c:v>
                  </c:pt>
                  <c:pt idx="13">
                    <c:v>125.047</c:v>
                  </c:pt>
                  <c:pt idx="14">
                    <c:v>130.517</c:v>
                  </c:pt>
                  <c:pt idx="15">
                    <c:v>340.692</c:v>
                  </c:pt>
                  <c:pt idx="16">
                    <c:v>462.409</c:v>
                  </c:pt>
                  <c:pt idx="17">
                    <c:v>519.084</c:v>
                  </c:pt>
                  <c:pt idx="18">
                    <c:v>603.46</c:v>
                  </c:pt>
                  <c:pt idx="19">
                    <c:v>611.375</c:v>
                  </c:pt>
                  <c:pt idx="20">
                    <c:v>893.7238</c:v>
                  </c:pt>
                  <c:pt idx="25">
                    <c:v>0.9447</c:v>
                  </c:pt>
                  <c:pt idx="26">
                    <c:v>1.0447</c:v>
                  </c:pt>
                  <c:pt idx="27">
                    <c:v>1.407</c:v>
                  </c:pt>
                  <c:pt idx="28">
                    <c:v>7.8945</c:v>
                  </c:pt>
                  <c:pt idx="29">
                    <c:v>17.2611</c:v>
                  </c:pt>
                  <c:pt idx="30">
                    <c:v>18.5394</c:v>
                  </c:pt>
                  <c:pt idx="31">
                    <c:v>197.56.495</c:v>
                  </c:pt>
                  <c:pt idx="32">
                    <c:v>1249.262</c:v>
                  </c:pt>
                  <c:pt idx="33">
                    <c:v>1266.1546</c:v>
                  </c:pt>
                  <c:pt idx="34">
                    <c:v>1285.794</c:v>
                  </c:pt>
                </c:lvl>
              </c:multiLvlStrCache>
            </c:multiLvlStrRef>
          </c:cat>
          <c:val>
            <c:numRef>
              <c:f>Pivot!$K$4:$K$39</c:f>
              <c:numCache>
                <c:formatCode>General</c:formatCode>
                <c:ptCount val="35"/>
                <c:pt idx="0">
                  <c:v>48.494850767899997</c:v>
                </c:pt>
                <c:pt idx="1">
                  <c:v>44.024230420285711</c:v>
                </c:pt>
                <c:pt idx="2">
                  <c:v>292.11253647971427</c:v>
                </c:pt>
                <c:pt idx="3">
                  <c:v>61.432492204800006</c:v>
                </c:pt>
                <c:pt idx="4">
                  <c:v>88.776167853283354</c:v>
                </c:pt>
                <c:pt idx="5">
                  <c:v>32.685189213090901</c:v>
                </c:pt>
                <c:pt idx="6">
                  <c:v>226.49495272297142</c:v>
                </c:pt>
                <c:pt idx="7">
                  <c:v>43.446108364717972</c:v>
                </c:pt>
                <c:pt idx="8">
                  <c:v>42.215954902092307</c:v>
                </c:pt>
                <c:pt idx="9">
                  <c:v>62.433272253042858</c:v>
                </c:pt>
                <c:pt idx="10">
                  <c:v>60.344203663930777</c:v>
                </c:pt>
                <c:pt idx="11">
                  <c:v>85.056020750357135</c:v>
                </c:pt>
                <c:pt idx="12">
                  <c:v>45.917303672834997</c:v>
                </c:pt>
                <c:pt idx="13">
                  <c:v>59.437556410904769</c:v>
                </c:pt>
                <c:pt idx="14">
                  <c:v>54.796418664938464</c:v>
                </c:pt>
                <c:pt idx="15">
                  <c:v>43.48363486944001</c:v>
                </c:pt>
                <c:pt idx="16">
                  <c:v>63.274153405030773</c:v>
                </c:pt>
                <c:pt idx="17">
                  <c:v>40.891701598716658</c:v>
                </c:pt>
                <c:pt idx="18">
                  <c:v>55.519409949571305</c:v>
                </c:pt>
                <c:pt idx="19">
                  <c:v>49.348175993694987</c:v>
                </c:pt>
                <c:pt idx="20">
                  <c:v>41.101224540322221</c:v>
                </c:pt>
                <c:pt idx="21">
                  <c:v>54.175921787084619</c:v>
                </c:pt>
                <c:pt idx="22">
                  <c:v>47.017737386407994</c:v>
                </c:pt>
                <c:pt idx="23">
                  <c:v>62.983743286775344</c:v>
                </c:pt>
                <c:pt idx="24">
                  <c:v>70.139678313716999</c:v>
                </c:pt>
                <c:pt idx="25">
                  <c:v>23.18387373392618</c:v>
                </c:pt>
                <c:pt idx="26">
                  <c:v>42.073853025364294</c:v>
                </c:pt>
                <c:pt idx="27">
                  <c:v>25.160335694470838</c:v>
                </c:pt>
                <c:pt idx="28">
                  <c:v>14.629361816142858</c:v>
                </c:pt>
                <c:pt idx="29">
                  <c:v>20.307720036008334</c:v>
                </c:pt>
                <c:pt idx="30">
                  <c:v>38.726865248199992</c:v>
                </c:pt>
                <c:pt idx="31">
                  <c:v>72.55334077745384</c:v>
                </c:pt>
                <c:pt idx="32">
                  <c:v>51.650037818613328</c:v>
                </c:pt>
                <c:pt idx="33">
                  <c:v>45.625654974013514</c:v>
                </c:pt>
                <c:pt idx="34">
                  <c:v>46.019254026866669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7A-4FF6-9D68-54A19EEF3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31088368"/>
        <c:axId val="1260326655"/>
      </c:barChart>
      <c:catAx>
        <c:axId val="21310883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0326655"/>
        <c:crosses val="autoZero"/>
        <c:auto val="1"/>
        <c:lblAlgn val="ctr"/>
        <c:lblOffset val="100"/>
        <c:noMultiLvlLbl val="0"/>
      </c:catAx>
      <c:valAx>
        <c:axId val="1260326655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31088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91508247703856"/>
          <c:y val="4.4269383195085228E-2"/>
          <c:w val="0.16173986348872382"/>
          <c:h val="6.24715124124020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val">
        <cx:f>_xlchart.v1.5</cx:f>
      </cx:numDim>
    </cx:data>
  </cx:chartData>
  <cx:chart>
    <cx:title pos="t" align="ctr" overlay="0">
      <cx:tx>
        <cx:txData>
          <cx:v>TN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TN</a:t>
          </a:r>
        </a:p>
      </cx:txPr>
    </cx:title>
    <cx:plotArea>
      <cx:plotAreaRegion>
        <cx:series layoutId="boxWhisker" uniqueId="{ED331B76-81B4-45CF-8ABC-128A8F8E6E9D}">
          <cx:tx>
            <cx:txData>
              <cx:f>_xlchart.v1.4</cx:f>
              <cx:v>TN_µgL_c</cx:v>
            </cx:txData>
          </cx:tx>
          <cx:dataId val="0"/>
          <cx:layoutPr>
            <cx:statistics quartileMethod="exclusive"/>
          </cx:layoutPr>
        </cx:series>
      </cx:plotAreaRegion>
      <cx:axis id="0">
        <cx:catScaling gapWidth="1"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  <cx:axis id="1">
        <cx:valScaling max="5000"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</cx:plotArea>
  </cx:chart>
</cx:chartSpace>
</file>

<file path=xl/charts/chartEx10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_xlchart.v1.33</cx:f>
      </cx:strDim>
      <cx:numDim type="val">
        <cx:f>_xlchart.v1.35</cx:f>
      </cx:numDim>
    </cx:data>
  </cx:chartData>
  <cx:chart>
    <cx:title pos="t" align="ctr" overlay="0">
      <cx:tx>
        <cx:txData>
          <cx:v>TP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TP</a:t>
          </a:r>
        </a:p>
      </cx:txPr>
    </cx:title>
    <cx:plotArea>
      <cx:plotAreaRegion>
        <cx:series layoutId="boxWhisker" uniqueId="{2FFA3C96-65A4-4502-9E08-58E47A04C300}">
          <cx:tx>
            <cx:txData>
              <cx:f>_xlchart.v1.34</cx:f>
              <cx:v>TP_µgL_c</cx:v>
            </cx:txData>
          </cx:tx>
          <cx:dataId val="0"/>
          <cx:layoutPr>
            <cx:statistics quartileMethod="exclusive"/>
          </cx:layoutPr>
        </cx:series>
      </cx:plotAreaRegion>
      <cx:axis id="0">
        <cx:catScaling gapWidth="1"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  <cx:axis id="1">
        <cx:valScaling max="1000"/>
        <cx:majorGridlines/>
        <cx:majorTickMarks type="out"/>
        <cx:minorTickMarks type="in"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</cx:plotArea>
  </cx:chart>
</cx:chartSpace>
</file>

<file path=xl/charts/chartEx1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_xlchart.v1.30</cx:f>
      </cx:strDim>
      <cx:numDim type="val">
        <cx:f>_xlchart.v1.32</cx:f>
      </cx:numDim>
    </cx:data>
  </cx:chartData>
  <cx:chart>
    <cx:title pos="t" align="ctr" overlay="0">
      <cx:tx>
        <cx:txData>
          <cx:v>fDRP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fDRP</a:t>
          </a:r>
        </a:p>
      </cx:txPr>
    </cx:title>
    <cx:plotArea>
      <cx:plotAreaRegion>
        <cx:series layoutId="boxWhisker" uniqueId="{5427CF3B-6040-40E0-8EA0-CE4BD4A1FE3D}">
          <cx:tx>
            <cx:txData>
              <cx:f>_xlchart.v1.31</cx:f>
              <cx:v>fDRP</cx:v>
            </cx:txData>
          </cx:tx>
          <cx:dataId val="0"/>
          <cx:layoutPr>
            <cx:statistics quartileMethod="exclusive"/>
          </cx:layoutPr>
        </cx:series>
      </cx:plotAreaRegion>
      <cx:axis id="0">
        <cx:catScaling gapWidth="1"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  <cx:axis id="1">
        <cx:valScaling max="1"/>
        <cx:majorGridlines/>
        <cx:majorTickMarks type="out"/>
        <cx:minorTickMarks type="in"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</cx:plotArea>
  </cx:chart>
</cx:chartSpace>
</file>

<file path=xl/charts/chartEx1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_xlchart.v1.27</cx:f>
      </cx:strDim>
      <cx:numDim type="val">
        <cx:f>_xlchart.v1.29</cx:f>
      </cx:numDim>
    </cx:data>
  </cx:chartData>
  <cx:chart>
    <cx:title pos="t" align="ctr" overlay="0">
      <cx:tx>
        <cx:txData>
          <cx:v>TDP (ppb)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TDP (ppb)</a:t>
          </a:r>
        </a:p>
      </cx:txPr>
    </cx:title>
    <cx:plotArea>
      <cx:plotAreaRegion>
        <cx:series layoutId="boxWhisker" uniqueId="{189DC415-1C96-4C27-922F-88AF4670A989}">
          <cx:tx>
            <cx:txData>
              <cx:f>_xlchart.v1.28</cx:f>
              <cx:v>TDP_µgL</cx:v>
            </cx:txData>
          </cx:tx>
          <cx:dataId val="0"/>
          <cx:layoutPr>
            <cx:statistics quartileMethod="exclusive"/>
          </cx:layoutPr>
        </cx:series>
      </cx:plotAreaRegion>
      <cx:axis id="0">
        <cx:catScaling gapWidth="1"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  <cx:axis id="1">
        <cx:valScaling max="1000"/>
        <cx:majorGridlines/>
        <cx:majorTickMarks type="out"/>
        <cx:minorTickMarks type="in"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val">
        <cx:f>_xlchart.v1.17</cx:f>
      </cx:numDim>
    </cx:data>
  </cx:chartData>
  <cx:chart>
    <cx:title pos="t" align="ctr" overlay="0">
      <cx:tx>
        <cx:txData>
          <cx:v>TP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TP</a:t>
          </a:r>
        </a:p>
      </cx:txPr>
    </cx:title>
    <cx:plotArea>
      <cx:plotAreaRegion>
        <cx:series layoutId="boxWhisker" uniqueId="{2FFA3C96-65A4-4502-9E08-58E47A04C300}">
          <cx:tx>
            <cx:txData>
              <cx:f>_xlchart.v1.16</cx:f>
              <cx:v>TP_µgL_c</cx:v>
            </cx:txData>
          </cx:tx>
          <cx:dataId val="0"/>
          <cx:layoutPr>
            <cx:statistics quartileMethod="exclusive"/>
          </cx:layoutPr>
        </cx:series>
      </cx:plotAreaRegion>
      <cx:axis id="0">
        <cx:catScaling gapWidth="1"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  <cx:axis id="1">
        <cx:valScaling max="1000"/>
        <cx:majorGridlines/>
        <cx:majorTickMarks type="out"/>
        <cx:minorTickMarks type="in"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val">
        <cx:f>_xlchart.v1.8</cx:f>
      </cx:numDim>
    </cx:data>
  </cx:chartData>
  <cx:chart>
    <cx:title pos="t" align="ctr" overlay="0">
      <cx:tx>
        <cx:txData>
          <cx:v>OrgN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OrgN</a:t>
          </a:r>
        </a:p>
      </cx:txPr>
    </cx:title>
    <cx:plotArea>
      <cx:plotAreaRegion>
        <cx:series layoutId="boxWhisker" uniqueId="{0A8962B3-8C20-47C8-9B6E-4FA7DD7AC82F}">
          <cx:tx>
            <cx:txData>
              <cx:f>_xlchart.v1.7</cx:f>
              <cx:v>orgTN</cx:v>
            </cx:txData>
          </cx:tx>
          <cx:dataId val="0"/>
          <cx:layoutPr>
            <cx:statistics quartileMethod="exclusive"/>
          </cx:layoutPr>
        </cx:series>
      </cx:plotAreaRegion>
      <cx:axis id="0">
        <cx:catScaling gapWidth="1"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  <cx:axis id="1">
        <cx:valScaling max="2500"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_xlchart.v1.2</cx:f>
      </cx:numDim>
    </cx:data>
  </cx:chartData>
  <cx:chart>
    <cx:title pos="t" align="ctr" overlay="0">
      <cx:tx>
        <cx:txData>
          <cx:v>NO2-3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NO2-3</a:t>
          </a:r>
        </a:p>
      </cx:txPr>
    </cx:title>
    <cx:plotArea>
      <cx:plotAreaRegion>
        <cx:series layoutId="boxWhisker" uniqueId="{F7B2DBF4-3D58-4D22-BDC7-4B1CF2A84DAD}">
          <cx:tx>
            <cx:txData>
              <cx:f>_xlchart.v1.1</cx:f>
              <cx:v>NO2-3_µgL</cx:v>
            </cx:txData>
          </cx:tx>
          <cx:dataId val="0"/>
          <cx:layoutPr>
            <cx:statistics quartileMethod="exclusive"/>
          </cx:layoutPr>
        </cx:series>
      </cx:plotAreaRegion>
      <cx:axis id="0">
        <cx:catScaling gapWidth="1"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  <cx:axis id="1">
        <cx:valScaling max="3000"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val">
        <cx:f>_xlchart.v1.20</cx:f>
      </cx:numDim>
    </cx:data>
  </cx:chartData>
  <cx:chart>
    <cx:title pos="t" align="ctr" overlay="0">
      <cx:tx>
        <cx:txData>
          <cx:v>PP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PP</a:t>
          </a:r>
        </a:p>
      </cx:txPr>
    </cx:title>
    <cx:plotArea>
      <cx:plotAreaRegion>
        <cx:series layoutId="boxWhisker" uniqueId="{2422FDDD-555C-47CD-A581-71EBAA3B63EC}">
          <cx:tx>
            <cx:txData>
              <cx:f>_xlchart.v1.19</cx:f>
              <cx:v>PP_µgL</cx:v>
            </cx:txData>
          </cx:tx>
          <cx:dataId val="0"/>
          <cx:layoutPr>
            <cx:statistics quartileMethod="exclusive"/>
          </cx:layoutPr>
        </cx:series>
      </cx:plotAreaRegion>
      <cx:axis id="0">
        <cx:catScaling gapWidth="1"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  <cx:axis id="1">
        <cx:valScaling max="450"/>
        <cx:majorGridlines/>
        <cx:majorTickMarks type="out"/>
        <cx:minorTickMarks type="in"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_xlchart.v1.9</cx:f>
      </cx:strDim>
      <cx:numDim type="val">
        <cx:f>_xlchart.v1.11</cx:f>
      </cx:numDim>
    </cx:data>
  </cx:chartData>
  <cx:chart>
    <cx:title pos="t" align="ctr" overlay="0">
      <cx:tx>
        <cx:txData>
          <cx:v>DRP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DRP</a:t>
          </a:r>
        </a:p>
      </cx:txPr>
    </cx:title>
    <cx:plotArea>
      <cx:plotAreaRegion>
        <cx:series layoutId="boxWhisker" uniqueId="{E96CC4B3-E6CF-4DB5-9486-F67EFB634055}">
          <cx:tx>
            <cx:txData>
              <cx:f>_xlchart.v1.10</cx:f>
              <cx:v>DRP_µgL</cx:v>
            </cx:txData>
          </cx:tx>
          <cx:dataId val="0"/>
          <cx:layoutPr>
            <cx:statistics quartileMethod="exclusive"/>
          </cx:layoutPr>
        </cx:series>
      </cx:plotAreaRegion>
      <cx:axis id="0">
        <cx:catScaling gapWidth="1"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  <cx:axis id="1">
        <cx:valScaling max="500"/>
        <cx:majorGridlines/>
        <cx:majorTickMarks type="out"/>
        <cx:minorTickMarks type="in"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</cx:plotArea>
  </cx:chart>
</cx:chartSpace>
</file>

<file path=xl/charts/chartEx7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_xlchart.v1.21</cx:f>
      </cx:strDim>
      <cx:numDim type="val">
        <cx:f>_xlchart.v1.23</cx:f>
      </cx:numDim>
    </cx:data>
  </cx:chartData>
  <cx:chart>
    <cx:title pos="t" align="ctr" overlay="0">
      <cx:tx>
        <cx:txData>
          <cx:v>fDRP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fDRP</a:t>
          </a:r>
        </a:p>
      </cx:txPr>
    </cx:title>
    <cx:plotArea>
      <cx:plotAreaRegion>
        <cx:series layoutId="boxWhisker" uniqueId="{5427CF3B-6040-40E0-8EA0-CE4BD4A1FE3D}">
          <cx:tx>
            <cx:txData>
              <cx:f>_xlchart.v1.22</cx:f>
              <cx:v>fDRP</cx:v>
            </cx:txData>
          </cx:tx>
          <cx:dataId val="0"/>
          <cx:layoutPr>
            <cx:statistics quartileMethod="exclusive"/>
          </cx:layoutPr>
        </cx:series>
      </cx:plotAreaRegion>
      <cx:axis id="0">
        <cx:catScaling gapWidth="1"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  <cx:axis id="1">
        <cx:valScaling max="1"/>
        <cx:majorGridlines/>
        <cx:majorTickMarks type="out"/>
        <cx:minorTickMarks type="in"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</cx:plotArea>
  </cx:chart>
</cx:chartSpace>
</file>

<file path=xl/charts/chartEx8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_xlchart.v1.12</cx:f>
      </cx:strDim>
      <cx:numDim type="val">
        <cx:f>_xlchart.v1.14</cx:f>
      </cx:numDim>
    </cx:data>
  </cx:chartData>
  <cx:chart>
    <cx:title pos="t" align="ctr" overlay="0">
      <cx:tx>
        <cx:txData>
          <cx:v>TDP (ppb)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TDP (ppb)</a:t>
          </a:r>
        </a:p>
      </cx:txPr>
    </cx:title>
    <cx:plotArea>
      <cx:plotAreaRegion>
        <cx:series layoutId="boxWhisker" uniqueId="{189DC415-1C96-4C27-922F-88AF4670A989}">
          <cx:tx>
            <cx:txData>
              <cx:f>_xlchart.v1.13</cx:f>
              <cx:v>TDP_µgL</cx:v>
            </cx:txData>
          </cx:tx>
          <cx:dataId val="0"/>
          <cx:layoutPr>
            <cx:statistics quartileMethod="exclusive"/>
          </cx:layoutPr>
        </cx:series>
      </cx:plotAreaRegion>
      <cx:axis id="0">
        <cx:catScaling gapWidth="1"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  <cx:axis id="1">
        <cx:valScaling max="1000"/>
        <cx:majorGridlines/>
        <cx:majorTickMarks type="out"/>
        <cx:minorTickMarks type="in"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</cx:plotArea>
  </cx:chart>
</cx:chartSpace>
</file>

<file path=xl/charts/chartEx9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_xlchart.v1.24</cx:f>
      </cx:strDim>
      <cx:numDim type="val">
        <cx:f>_xlchart.v1.26</cx:f>
      </cx:numDim>
    </cx:data>
  </cx:chartData>
  <cx:chart>
    <cx:title pos="t" align="ctr" overlay="0">
      <cx:tx>
        <cx:txData>
          <cx:v>TN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TN</a:t>
          </a:r>
        </a:p>
      </cx:txPr>
    </cx:title>
    <cx:plotArea>
      <cx:plotAreaRegion>
        <cx:series layoutId="boxWhisker" uniqueId="{ED331B76-81B4-45CF-8ABC-128A8F8E6E9D}">
          <cx:tx>
            <cx:txData>
              <cx:f>_xlchart.v1.25</cx:f>
              <cx:v>TN_µgL_c</cx:v>
            </cx:txData>
          </cx:tx>
          <cx:dataId val="0"/>
          <cx:layoutPr>
            <cx:statistics quartileMethod="exclusive"/>
          </cx:layoutPr>
        </cx:series>
      </cx:plotAreaRegion>
      <cx:axis id="0">
        <cx:catScaling gapWidth="1"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  <cx:axis id="1">
        <cx:valScaling max="5000"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 i="0">
                <a:solidFill>
                  <a:srgbClr val="000000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/>
          </a:p>
        </cx:txPr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microsoft.com/office/2014/relationships/chartEx" Target="../charts/chartEx8.xml"/><Relationship Id="rId3" Type="http://schemas.microsoft.com/office/2014/relationships/chartEx" Target="../charts/chartEx3.xml"/><Relationship Id="rId7" Type="http://schemas.microsoft.com/office/2014/relationships/chartEx" Target="../charts/chartEx7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11.xml"/><Relationship Id="rId2" Type="http://schemas.microsoft.com/office/2014/relationships/chartEx" Target="../charts/chartEx10.xml"/><Relationship Id="rId1" Type="http://schemas.microsoft.com/office/2014/relationships/chartEx" Target="../charts/chartEx9.xml"/><Relationship Id="rId4" Type="http://schemas.microsoft.com/office/2014/relationships/chartEx" Target="../charts/chartEx1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100011</xdr:colOff>
      <xdr:row>2</xdr:row>
      <xdr:rowOff>9531</xdr:rowOff>
    </xdr:from>
    <xdr:to>
      <xdr:col>35</xdr:col>
      <xdr:colOff>9524</xdr:colOff>
      <xdr:row>15</xdr:row>
      <xdr:rowOff>123825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14273265-5CC7-B851-FC7C-7239283FBA9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879751" y="375291"/>
              <a:ext cx="5395913" cy="249173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77</xdr:col>
      <xdr:colOff>428625</xdr:colOff>
      <xdr:row>6</xdr:row>
      <xdr:rowOff>85725</xdr:rowOff>
    </xdr:from>
    <xdr:to>
      <xdr:col>86</xdr:col>
      <xdr:colOff>347663</xdr:colOff>
      <xdr:row>20</xdr:row>
      <xdr:rowOff>19050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9A548761-D133-460C-BA42-CF624D85B461}"/>
                </a:ext>
                <a:ext uri="{147F2762-F138-4A5C-976F-8EAC2B608ADB}">
                  <a16:predDERef xmlns:a16="http://schemas.microsoft.com/office/drawing/2014/main" pred="{14273265-5CC7-B851-FC7C-7239283FBA9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2297965" y="1183005"/>
              <a:ext cx="5405438" cy="249364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26</xdr:col>
      <xdr:colOff>95250</xdr:colOff>
      <xdr:row>15</xdr:row>
      <xdr:rowOff>123825</xdr:rowOff>
    </xdr:from>
    <xdr:to>
      <xdr:col>35</xdr:col>
      <xdr:colOff>4763</xdr:colOff>
      <xdr:row>30</xdr:row>
      <xdr:rowOff>9525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8215445A-384C-4967-950E-E8536EB047C5}"/>
                </a:ext>
                <a:ext uri="{147F2762-F138-4A5C-976F-8EAC2B608ADB}">
                  <a16:predDERef xmlns:a16="http://schemas.microsoft.com/office/drawing/2014/main" pred="{9A548761-D133-460C-BA42-CF624D85B46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874990" y="2867025"/>
              <a:ext cx="5395913" cy="26289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26</xdr:col>
      <xdr:colOff>95250</xdr:colOff>
      <xdr:row>30</xdr:row>
      <xdr:rowOff>76200</xdr:rowOff>
    </xdr:from>
    <xdr:to>
      <xdr:col>35</xdr:col>
      <xdr:colOff>4763</xdr:colOff>
      <xdr:row>44</xdr:row>
      <xdr:rowOff>152400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BC0388E2-9780-4E9E-BC11-0A63AC200424}"/>
                </a:ext>
                <a:ext uri="{147F2762-F138-4A5C-976F-8EAC2B608ADB}">
                  <a16:predDERef xmlns:a16="http://schemas.microsoft.com/office/drawing/2014/main" pred="{8215445A-384C-4967-950E-E8536EB047C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874990" y="5562600"/>
              <a:ext cx="5395913" cy="26365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35</xdr:col>
      <xdr:colOff>0</xdr:colOff>
      <xdr:row>15</xdr:row>
      <xdr:rowOff>123825</xdr:rowOff>
    </xdr:from>
    <xdr:to>
      <xdr:col>43</xdr:col>
      <xdr:colOff>519113</xdr:colOff>
      <xdr:row>30</xdr:row>
      <xdr:rowOff>9525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Chart 5">
              <a:extLst>
                <a:ext uri="{FF2B5EF4-FFF2-40B4-BE49-F238E27FC236}">
                  <a16:creationId xmlns:a16="http://schemas.microsoft.com/office/drawing/2014/main" id="{5F07B283-8259-4C72-B184-C482683A77BB}"/>
                </a:ext>
                <a:ext uri="{147F2762-F138-4A5C-976F-8EAC2B608ADB}">
                  <a16:predDERef xmlns:a16="http://schemas.microsoft.com/office/drawing/2014/main" pred="{BC0388E2-9780-4E9E-BC11-0A63AC20042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6266140" y="2867025"/>
              <a:ext cx="5395913" cy="26289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35</xdr:col>
      <xdr:colOff>0</xdr:colOff>
      <xdr:row>30</xdr:row>
      <xdr:rowOff>76200</xdr:rowOff>
    </xdr:from>
    <xdr:to>
      <xdr:col>43</xdr:col>
      <xdr:colOff>519113</xdr:colOff>
      <xdr:row>44</xdr:row>
      <xdr:rowOff>152400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Chart 6">
              <a:extLst>
                <a:ext uri="{FF2B5EF4-FFF2-40B4-BE49-F238E27FC236}">
                  <a16:creationId xmlns:a16="http://schemas.microsoft.com/office/drawing/2014/main" id="{3C68E265-5A6B-4AC5-BCAC-9C87384B05BF}"/>
                </a:ext>
                <a:ext uri="{147F2762-F138-4A5C-976F-8EAC2B608ADB}">
                  <a16:predDERef xmlns:a16="http://schemas.microsoft.com/office/drawing/2014/main" pred="{5F07B283-8259-4C72-B184-C482683A77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6266140" y="5562600"/>
              <a:ext cx="5395913" cy="26365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35</xdr:col>
      <xdr:colOff>0</xdr:colOff>
      <xdr:row>45</xdr:row>
      <xdr:rowOff>0</xdr:rowOff>
    </xdr:from>
    <xdr:to>
      <xdr:col>43</xdr:col>
      <xdr:colOff>519113</xdr:colOff>
      <xdr:row>59</xdr:row>
      <xdr:rowOff>76200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Chart 7">
              <a:extLst>
                <a:ext uri="{FF2B5EF4-FFF2-40B4-BE49-F238E27FC236}">
                  <a16:creationId xmlns:a16="http://schemas.microsoft.com/office/drawing/2014/main" id="{2B01B43B-EC37-4E32-A192-81952B2EE405}"/>
                </a:ext>
                <a:ext uri="{147F2762-F138-4A5C-976F-8EAC2B608ADB}">
                  <a16:predDERef xmlns:a16="http://schemas.microsoft.com/office/drawing/2014/main" pred="{3C68E265-5A6B-4AC5-BCAC-9C87384B05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7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6266140" y="8229600"/>
              <a:ext cx="5395913" cy="26365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44</xdr:col>
      <xdr:colOff>0</xdr:colOff>
      <xdr:row>2</xdr:row>
      <xdr:rowOff>0</xdr:rowOff>
    </xdr:from>
    <xdr:to>
      <xdr:col>52</xdr:col>
      <xdr:colOff>519113</xdr:colOff>
      <xdr:row>15</xdr:row>
      <xdr:rowOff>123825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Chart 8">
              <a:extLst>
                <a:ext uri="{FF2B5EF4-FFF2-40B4-BE49-F238E27FC236}">
                  <a16:creationId xmlns:a16="http://schemas.microsoft.com/office/drawing/2014/main" id="{71D9E61D-B2A3-440D-932C-1EB66FA74880}"/>
                </a:ext>
                <a:ext uri="{147F2762-F138-4A5C-976F-8EAC2B608ADB}">
                  <a16:predDERef xmlns:a16="http://schemas.microsoft.com/office/drawing/2014/main" pred="{2B01B43B-EC37-4E32-A192-81952B2EE40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8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1752540" y="365760"/>
              <a:ext cx="5395913" cy="250126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100011</xdr:colOff>
      <xdr:row>2</xdr:row>
      <xdr:rowOff>9531</xdr:rowOff>
    </xdr:from>
    <xdr:to>
      <xdr:col>35</xdr:col>
      <xdr:colOff>9524</xdr:colOff>
      <xdr:row>15</xdr:row>
      <xdr:rowOff>13607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45C4794A-7A1E-4742-81A8-3E0CCAFF61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879751" y="375291"/>
              <a:ext cx="5395913" cy="238151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26</xdr:col>
      <xdr:colOff>114299</xdr:colOff>
      <xdr:row>15</xdr:row>
      <xdr:rowOff>31296</xdr:rowOff>
    </xdr:from>
    <xdr:to>
      <xdr:col>35</xdr:col>
      <xdr:colOff>33338</xdr:colOff>
      <xdr:row>28</xdr:row>
      <xdr:rowOff>54428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Chart 2">
              <a:extLst>
                <a:ext uri="{FF2B5EF4-FFF2-40B4-BE49-F238E27FC236}">
                  <a16:creationId xmlns:a16="http://schemas.microsoft.com/office/drawing/2014/main" id="{3CD2C70A-ABA1-4337-8B6A-395FC45BF10E}"/>
                </a:ext>
                <a:ext uri="{147F2762-F138-4A5C-976F-8EAC2B608ADB}">
                  <a16:predDERef xmlns:a16="http://schemas.microsoft.com/office/drawing/2014/main" pred="{45C4794A-7A1E-4742-81A8-3E0CCAFF61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894039" y="2774496"/>
              <a:ext cx="5405439" cy="240057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26</xdr:col>
      <xdr:colOff>108857</xdr:colOff>
      <xdr:row>41</xdr:row>
      <xdr:rowOff>54429</xdr:rowOff>
    </xdr:from>
    <xdr:to>
      <xdr:col>35</xdr:col>
      <xdr:colOff>42864</xdr:colOff>
      <xdr:row>54</xdr:row>
      <xdr:rowOff>130629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Chart 7">
              <a:extLst>
                <a:ext uri="{FF2B5EF4-FFF2-40B4-BE49-F238E27FC236}">
                  <a16:creationId xmlns:a16="http://schemas.microsoft.com/office/drawing/2014/main" id="{96E89049-5843-4941-A4EC-2425C1FDA49A}"/>
                </a:ext>
                <a:ext uri="{147F2762-F138-4A5C-976F-8EAC2B608ADB}">
                  <a16:predDERef xmlns:a16="http://schemas.microsoft.com/office/drawing/2014/main" pred="{3CD2C70A-ABA1-4337-8B6A-395FC45BF1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888597" y="7552509"/>
              <a:ext cx="5420407" cy="245364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26</xdr:col>
      <xdr:colOff>108857</xdr:colOff>
      <xdr:row>28</xdr:row>
      <xdr:rowOff>54428</xdr:rowOff>
    </xdr:from>
    <xdr:to>
      <xdr:col>35</xdr:col>
      <xdr:colOff>42863</xdr:colOff>
      <xdr:row>41</xdr:row>
      <xdr:rowOff>68035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Chart 8">
              <a:extLst>
                <a:ext uri="{FF2B5EF4-FFF2-40B4-BE49-F238E27FC236}">
                  <a16:creationId xmlns:a16="http://schemas.microsoft.com/office/drawing/2014/main" id="{4B240A5C-A463-4A65-9687-499D2C971805}"/>
                </a:ext>
                <a:ext uri="{147F2762-F138-4A5C-976F-8EAC2B608ADB}">
                  <a16:predDERef xmlns:a16="http://schemas.microsoft.com/office/drawing/2014/main" pred="{96E89049-5843-4941-A4EC-2425C1FDA49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888597" y="5175068"/>
              <a:ext cx="5420406" cy="239104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19050</xdr:colOff>
      <xdr:row>2</xdr:row>
      <xdr:rowOff>14286</xdr:rowOff>
    </xdr:from>
    <xdr:to>
      <xdr:col>23</xdr:col>
      <xdr:colOff>257175</xdr:colOff>
      <xdr:row>56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BC0778-4B7B-4BD3-0166-823B984A60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285749</xdr:colOff>
      <xdr:row>2</xdr:row>
      <xdr:rowOff>14286</xdr:rowOff>
    </xdr:from>
    <xdr:to>
      <xdr:col>35</xdr:col>
      <xdr:colOff>28574</xdr:colOff>
      <xdr:row>56</xdr:row>
      <xdr:rowOff>19049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AF26EAB-7A17-5689-79BC-F6EA9DC61647}"/>
            </a:ext>
            <a:ext uri="{147F2762-F138-4A5C-976F-8EAC2B608ADB}">
              <a16:predDERef xmlns:a16="http://schemas.microsoft.com/office/drawing/2014/main" pred="{F5BC0778-4B7B-4BD3-0166-823B984A60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Bree Lyons" id="{BDB1CF7B-55CF-7E4A-B36B-8C6D8A5A232E}" userId="c523d008d9937841" providerId="Windows Live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ietch, Christopher" refreshedDate="45405.711083333335" createdVersion="8" refreshedVersion="8" minRefreshableVersion="3" recordCount="758" xr:uid="{819A8509-0BF5-4E19-9DC0-55854B323D89}">
  <cacheSource type="worksheet">
    <worksheetSource ref="A2:Z760" sheet="NARMS_Nutrients_Site_HydrcCorre"/>
  </cacheSource>
  <cacheFields count="26">
    <cacheField name="Date" numFmtId="14">
      <sharedItems containsDate="1" containsMixedTypes="1" minDate="2022-07-18T00:00:00" maxDate="2023-12-06T00:00:00"/>
    </cacheField>
    <cacheField name="SiteID" numFmtId="0">
      <sharedItems containsMixedTypes="1" containsNumber="1" containsInteger="1" minValue="506" maxValue="890" count="35">
        <s v="TBS"/>
        <s v="SHA"/>
        <s v="CWL"/>
        <s v="NWT"/>
        <s v="FVM"/>
        <s v="P04"/>
        <n v="890"/>
        <s v="HWR"/>
        <s v="GRR"/>
        <s v="FVC"/>
        <s v="S50"/>
        <s v="S51"/>
        <s v="CLC"/>
        <n v="506"/>
        <s v="LBW"/>
        <s v="EFG"/>
        <s v="EFM"/>
        <s v="EFB"/>
        <s v="EAW"/>
        <s v="ELI"/>
        <s v="ENN"/>
        <s v="EMB"/>
        <s v="EFL"/>
        <s v="DWT"/>
        <s v="DAM"/>
        <s v="SHC"/>
        <s v="SLT"/>
        <s v="HST"/>
        <s v="USR"/>
        <s v="SAR"/>
        <s v="LRC"/>
        <s v="STC"/>
        <s v="EFK"/>
        <s v="ELW"/>
        <s v="EFC"/>
      </sharedItems>
    </cacheField>
    <cacheField name="Depth_ft" numFmtId="0">
      <sharedItems containsSemiMixedTypes="0" containsString="0" containsNumber="1" containsInteger="1" minValue="0" maxValue="71" count="23">
        <n v="0"/>
        <n v="5"/>
        <n v="10"/>
        <n v="20"/>
        <n v="26"/>
        <n v="24"/>
        <n v="23"/>
        <n v="25"/>
        <n v="27"/>
        <n v="62"/>
        <n v="68"/>
        <n v="63"/>
        <n v="69"/>
        <n v="60"/>
        <n v="71"/>
        <n v="70"/>
        <n v="65"/>
        <n v="45"/>
        <n v="44"/>
        <n v="42"/>
        <n v="48"/>
        <n v="47"/>
        <n v="46"/>
      </sharedItems>
    </cacheField>
    <cacheField name="TN_µgL" numFmtId="164">
      <sharedItems containsString="0" containsBlank="1" containsNumber="1" minValue="66.036144138699996" maxValue="10200"/>
    </cacheField>
    <cacheField name="SiteID2" numFmtId="0">
      <sharedItems containsMixedTypes="1" containsNumber="1" containsInteger="1" minValue="506" maxValue="890"/>
    </cacheField>
    <cacheField name="TN_µgL_c" numFmtId="164">
      <sharedItems containsString="0" containsBlank="1" containsNumber="1" minValue="108.5008220428" maxValue="10200"/>
    </cacheField>
    <cacheField name="TDN_µgL" numFmtId="0">
      <sharedItems containsString="0" containsBlank="1" containsNumber="1" minValue="84.500822042799996" maxValue="8530"/>
    </cacheField>
    <cacheField name="TN-TDN_dif" numFmtId="164">
      <sharedItems containsString="0" containsBlank="1" containsNumber="1" minValue="-1256.74049945" maxValue="1670"/>
    </cacheField>
    <cacheField name="orgTN" numFmtId="164">
      <sharedItems containsString="0" containsBlank="1" containsNumber="1" minValue="2.2547883199997614" maxValue="4125.4092559999999"/>
    </cacheField>
    <cacheField name="TNO2-3_µgL" numFmtId="164">
      <sharedItems containsString="0" containsBlank="1" containsNumber="1" minValue="0.94" maxValue="10400"/>
    </cacheField>
    <cacheField name="NO2-3_µgL" numFmtId="164">
      <sharedItems containsString="0" containsBlank="1" containsNumber="1" minValue="0.94" maxValue="7600"/>
    </cacheField>
    <cacheField name="TNH4_µgL" numFmtId="164">
      <sharedItems containsString="0" containsBlank="1" containsNumber="1" minValue="-1.77" maxValue="2890"/>
    </cacheField>
    <cacheField name="NH4_µgL" numFmtId="164">
      <sharedItems containsString="0" containsBlank="1" containsNumber="1" minValue="0.67400000000000004" maxValue="2530"/>
    </cacheField>
    <cacheField name="TP_µgL" numFmtId="164">
      <sharedItems containsString="0" containsBlank="1" containsNumber="1" minValue="18.641948498300003" maxValue="3290"/>
    </cacheField>
    <cacheField name="TP_µgL_c" numFmtId="164">
      <sharedItems containsString="0" containsBlank="1" containsNumber="1" minValue="22.663699207199997" maxValue="3290"/>
    </cacheField>
    <cacheField name="TDP_µgL" numFmtId="164">
      <sharedItems containsString="0" containsBlank="1" containsNumber="1" minValue="7.27" maxValue="3096.0085907000007"/>
    </cacheField>
    <cacheField name="TP-TDP_dif" numFmtId="164">
      <sharedItems containsString="0" containsBlank="1" containsNumber="1" minValue="-1728.0085907000007" maxValue="2476.8540459300002"/>
    </cacheField>
    <cacheField name="PP_µgL" numFmtId="164">
      <sharedItems containsString="0" containsBlank="1" containsNumber="1" minValue="0" maxValue="2476.8540459300002"/>
    </cacheField>
    <cacheField name="TRP_µgL" numFmtId="164">
      <sharedItems containsString="0" containsBlank="1" containsNumber="1" minValue="4.54" maxValue="2545"/>
    </cacheField>
    <cacheField name="DbP" numFmtId="164">
      <sharedItems containsBlank="1" containsMixedTypes="1" containsNumber="1" minValue="9.3458080000061727E-2" maxValue="668"/>
    </cacheField>
    <cacheField name="DRP_µgL" numFmtId="164">
      <sharedItems containsString="0" containsBlank="1" containsNumber="1" minValue="4.76" maxValue="3630"/>
    </cacheField>
    <cacheField name="fDRP" numFmtId="2">
      <sharedItems containsString="0" containsBlank="1" containsNumber="1" minValue="0" maxValue="1.3828971662138159"/>
    </cacheField>
    <cacheField name="DrainageArea_km2" numFmtId="0">
      <sharedItems containsMixedTypes="1" containsNumber="1" minValue="0.78169999999999995" maxValue="1285.7940000000001" count="31">
        <n v="0.9607"/>
        <n v="2.6269"/>
        <n v="0.78169999999999995"/>
        <n v="5.2229999999999999"/>
        <n v="8.4619110000000006"/>
        <n v="11.227499999999999"/>
        <n v="12.5932"/>
        <n v="14.250400000000001"/>
        <n v="16.192599999999999"/>
        <n v="27.588999999999999"/>
        <n v="75.680000000000007"/>
        <n v="76.015000000000001"/>
        <n v="109.208"/>
        <n v="125.047"/>
        <n v="130.517"/>
        <n v="340.69200000000001"/>
        <n v="462.40899999999999"/>
        <n v="519.08399999999995"/>
        <n v="603.46"/>
        <n v="611.375"/>
        <n v="893.72379999999998"/>
        <n v="0.94469999999999998"/>
        <n v="1.0447"/>
        <n v="1.407"/>
        <n v="7.8944999999999999"/>
        <n v="17.261099999999999"/>
        <n v="18.539400000000001"/>
        <s v="197.56.495"/>
        <n v="1249.2619999999999"/>
        <n v="1266.1546000000001"/>
        <n v="1285.7940000000001"/>
      </sharedItems>
    </cacheField>
    <cacheField name="dLUse" numFmtId="0">
      <sharedItems count="13">
        <s v="Forested (1stReferences)"/>
        <s v="Forested(2ndReference)"/>
        <s v="Agriculture"/>
        <s v="Agriculture-FailingSeptics"/>
        <s v="Agriculture-HogFarm"/>
        <s v="Agriculture-WWTPEffluent"/>
        <s v="Suburban"/>
        <s v="Forested-Suburban-Septics"/>
        <s v="Urban-Forested"/>
        <s v="Forested-Urban"/>
        <s v="Forested-Suburban"/>
        <s v="MixedUse"/>
        <s v="MixedUse-WWTPEffluent"/>
      </sharedItems>
    </cacheField>
    <cacheField name="num" numFmtId="0">
      <sharedItems containsSemiMixedTypes="0" containsString="0" containsNumber="1" containsInteger="1" minValue="1" maxValue="35"/>
    </cacheField>
    <cacheField name="hydroCond" numFmtId="0">
      <sharedItems containsBlank="1" containsMixedTypes="1" containsNumber="1" containsInteger="1" minValue="3" maxValue="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58">
  <r>
    <d v="2022-08-08T00:00:00"/>
    <x v="0"/>
    <x v="0"/>
    <n v="615"/>
    <s v="TBS"/>
    <n v="615"/>
    <n v="526"/>
    <n v="89"/>
    <n v="538.04999999999995"/>
    <n v="86.6"/>
    <n v="64.3"/>
    <n v="14.8"/>
    <n v="12.65"/>
    <n v="166.31427249999999"/>
    <n v="166.31427249999999"/>
    <n v="115.162609625"/>
    <n v="51.151662874999985"/>
    <n v="51.151662874999985"/>
    <n v="44.3"/>
    <n v="78.462609624999999"/>
    <n v="36.700000000000003"/>
    <n v="0.22066656967158368"/>
    <x v="0"/>
    <x v="0"/>
    <n v="1"/>
    <n v="4"/>
  </r>
  <r>
    <d v="2022-08-29T00:00:00"/>
    <x v="0"/>
    <x v="0"/>
    <n v="572.78704540000001"/>
    <s v="TBS"/>
    <n v="572.78704540000001"/>
    <n v="533.87670639999988"/>
    <n v="38.910339000000135"/>
    <n v="190.28704540000001"/>
    <n v="447"/>
    <n v="331"/>
    <n v="55.9"/>
    <n v="51.5"/>
    <n v="34.465283388000003"/>
    <n v="147.857169"/>
    <n v="135.857169"/>
    <n v="-101.391885612"/>
    <n v="12"/>
    <n v="57.2"/>
    <n v="76.057169000000002"/>
    <n v="59.8"/>
    <n v="0.4044443729339901"/>
    <x v="0"/>
    <x v="0"/>
    <n v="1"/>
    <n v="3"/>
  </r>
  <r>
    <d v="2023-01-30T00:00:00"/>
    <x v="0"/>
    <x v="0"/>
    <n v="367"/>
    <s v="TBS"/>
    <n v="421.5"/>
    <n v="398.5"/>
    <n v="-31.5"/>
    <n v="400.16"/>
    <n v="18.100000000000001"/>
    <n v="13"/>
    <n v="4.8"/>
    <n v="8.34"/>
    <n v="110.10596000000001"/>
    <n v="122.81039500000001"/>
    <n v="111.81039500000001"/>
    <n v="-1.7044350000000037"/>
    <n v="11"/>
    <n v="30.8"/>
    <n v="93.560395000000014"/>
    <n v="18.25"/>
    <n v="0.14860305595466897"/>
    <x v="0"/>
    <x v="0"/>
    <n v="1"/>
    <n v="4"/>
  </r>
  <r>
    <d v="2023-02-22T00:00:00"/>
    <x v="0"/>
    <x v="0"/>
    <n v="511.36698161999988"/>
    <s v="TBS"/>
    <n v="511.36698161999988"/>
    <n v="451.91229800000002"/>
    <n v="59.454683619999855"/>
    <n v="481.68698161999987"/>
    <n v="24.2"/>
    <n v="24.9"/>
    <n v="3.61"/>
    <n v="4.78"/>
    <n v="111.68399328000001"/>
    <n v="111.68399328000001"/>
    <n v="111.68399328000001"/>
    <n v="0"/>
    <n v="0"/>
    <n v="20.5"/>
    <n v="91.583993280000016"/>
    <n v="20.100000000000001"/>
    <n v="0.17997207486669839"/>
    <x v="0"/>
    <x v="0"/>
    <n v="1"/>
    <n v="4"/>
  </r>
  <r>
    <d v="2023-03-13T00:00:00"/>
    <x v="0"/>
    <x v="0"/>
    <n v="197.13090905759998"/>
    <s v="TBS"/>
    <m/>
    <m/>
    <m/>
    <m/>
    <n v="574"/>
    <n v="531.5"/>
    <n v="262"/>
    <n v="28.15"/>
    <n v="43.188690291200004"/>
    <n v="62.200573962699998"/>
    <n v="51.200573962699998"/>
    <n v="-8.0118836714999944"/>
    <n v="11"/>
    <n v="6.29"/>
    <n v="36.600573962699997"/>
    <n v="14.600000000000001"/>
    <n v="0.23472452213632669"/>
    <x v="0"/>
    <x v="0"/>
    <n v="1"/>
    <n v="4"/>
  </r>
  <r>
    <d v="2023-04-03T00:00:00"/>
    <x v="0"/>
    <x v="0"/>
    <n v="432.80082391999997"/>
    <s v="TBS"/>
    <n v="455.94526431999998"/>
    <n v="435.94526431999998"/>
    <n v="-3.1444404000000077"/>
    <n v="438.24526431999999"/>
    <n v="28.2"/>
    <n v="17.7"/>
    <n v="4.34"/>
    <m/>
    <n v="90.304587736900004"/>
    <n v="90.304587736900004"/>
    <m/>
    <n v="90.304587736900004"/>
    <n v="90.304587736900004"/>
    <n v="30.7"/>
    <s v=""/>
    <n v="34.6"/>
    <n v="0.3831477543622277"/>
    <x v="0"/>
    <x v="0"/>
    <n v="1"/>
    <n v="4"/>
  </r>
  <r>
    <d v="2023-04-24T00:00:00"/>
    <x v="0"/>
    <x v="0"/>
    <n v="563.37360000000012"/>
    <s v="TBS"/>
    <n v="611.76669375000006"/>
    <n v="587.76669375000006"/>
    <n v="-24.393093749999935"/>
    <n v="573.86669375000008"/>
    <n v="22.8"/>
    <n v="20.5"/>
    <n v="4.93"/>
    <n v="17.399999999999999"/>
    <m/>
    <n v="111.52634994099996"/>
    <n v="99.526349940999964"/>
    <n v="-99.526349940999964"/>
    <n v="12"/>
    <n v="23.4"/>
    <n v="82.326349940999961"/>
    <n v="17.2"/>
    <n v="0.15422364319373136"/>
    <x v="0"/>
    <x v="0"/>
    <n v="1"/>
    <n v="4"/>
  </r>
  <r>
    <d v="2023-05-15T00:00:00"/>
    <x v="0"/>
    <x v="0"/>
    <n v="503"/>
    <s v="TBS"/>
    <n v="503"/>
    <n v="378.57256833999998"/>
    <n v="124.42743166000002"/>
    <n v="429.96"/>
    <n v="64.3"/>
    <n v="66.2"/>
    <n v="19.3"/>
    <n v="6.84"/>
    <n v="78.470644280000002"/>
    <n v="78.470644280000002"/>
    <n v="24.745713420800001"/>
    <n v="53.724930859200001"/>
    <n v="53.724930859200001"/>
    <n v="29.7"/>
    <n v="1.1457134207999999"/>
    <n v="23.6"/>
    <n v="0.30074941038829966"/>
    <x v="0"/>
    <x v="0"/>
    <n v="1"/>
    <n v="4"/>
  </r>
  <r>
    <d v="2023-05-30T00:00:00"/>
    <x v="0"/>
    <x v="0"/>
    <n v="1200"/>
    <s v="TBS"/>
    <n v="1200"/>
    <n v="612"/>
    <n v="588"/>
    <n v="844.8"/>
    <n v="250"/>
    <n v="257"/>
    <n v="133"/>
    <n v="98.2"/>
    <n v="238.45556120000001"/>
    <n v="238.45556120000001"/>
    <n v="43.183085759999997"/>
    <n v="195.27247543999999"/>
    <n v="195.27247543999999"/>
    <n v="46.2"/>
    <s v=""/>
    <n v="43.9"/>
    <n v="0.18410138886708421"/>
    <x v="0"/>
    <x v="0"/>
    <n v="1"/>
    <n v="3"/>
  </r>
  <r>
    <d v="2022-08-08T00:00:00"/>
    <x v="1"/>
    <x v="0"/>
    <n v="792"/>
    <s v="SHA"/>
    <n v="792"/>
    <n v="772"/>
    <n v="20"/>
    <n v="331.09"/>
    <n v="643"/>
    <n v="455"/>
    <n v="4.3499999999999996"/>
    <n v="5.91"/>
    <n v="140.93191359999997"/>
    <n v="279.03343990000002"/>
    <n v="268.03343990000002"/>
    <n v="-127.10152630000005"/>
    <n v="11"/>
    <n v="185"/>
    <n v="151.03343990000002"/>
    <n v="117"/>
    <n v="0.41930458242542706"/>
    <x v="1"/>
    <x v="1"/>
    <n v="2"/>
    <n v="4"/>
  </r>
  <r>
    <d v="2022-08-29T00:00:00"/>
    <x v="1"/>
    <x v="0"/>
    <n v="427.23234935000005"/>
    <s v="SHA"/>
    <n v="427.23234935000005"/>
    <n v="405.33848334999993"/>
    <n v="21.893866000000116"/>
    <n v="132.63234935000003"/>
    <n v="223"/>
    <n v="267"/>
    <n v="23.4"/>
    <n v="27.6"/>
    <n v="117.80806319999999"/>
    <n v="117.80806319999999"/>
    <n v="78.457832799999991"/>
    <n v="39.350230400000001"/>
    <n v="39.350230400000001"/>
    <n v="86.1"/>
    <n v="4.4578327999999914"/>
    <n v="74"/>
    <n v="0.62814036654156624"/>
    <x v="1"/>
    <x v="1"/>
    <n v="2"/>
    <n v="4"/>
  </r>
  <r>
    <d v="2022-09-19T00:00:00"/>
    <x v="1"/>
    <x v="0"/>
    <n v="280.36252288000003"/>
    <s v="SHA"/>
    <n v="280.36252288000003"/>
    <n v="232.95514392999999"/>
    <n v="47.407378950000037"/>
    <n v="176.38252288000001"/>
    <n v="91.6"/>
    <n v="101"/>
    <n v="3.21"/>
    <n v="2.98"/>
    <n v="80.5"/>
    <n v="80.5"/>
    <n v="60.5"/>
    <n v="20"/>
    <n v="20"/>
    <n v="26.8"/>
    <n v="32"/>
    <n v="28.5"/>
    <n v="0.35403726708074534"/>
    <x v="1"/>
    <x v="1"/>
    <n v="2"/>
    <n v="4"/>
  </r>
  <r>
    <d v="2022-10-31T00:00:00"/>
    <x v="1"/>
    <x v="0"/>
    <n v="407.56040999999993"/>
    <s v="SHA"/>
    <n v="407.56040999999993"/>
    <n v="230"/>
    <n v="177.56040999999993"/>
    <n v="395.39040999999992"/>
    <n v="8"/>
    <n v="10.3"/>
    <n v="2.1"/>
    <n v="1.87"/>
    <n v="295.48253443000004"/>
    <n v="295.48253443000004"/>
    <n v="194.29519507000003"/>
    <n v="101.18733936000001"/>
    <n v="101.18733936000001"/>
    <n v="166"/>
    <n v="46.295195070000034"/>
    <n v="148"/>
    <n v="0.50087562801469498"/>
    <x v="1"/>
    <x v="1"/>
    <n v="2"/>
    <n v="4"/>
  </r>
  <r>
    <d v="2022-11-14T00:00:00"/>
    <x v="1"/>
    <x v="0"/>
    <n v="174.04526667000002"/>
    <s v="SHA"/>
    <n v="191.04202687999995"/>
    <n v="176.04202687999995"/>
    <n v="-1.996760209999934"/>
    <n v="135.54202687999995"/>
    <n v="36.6"/>
    <n v="38.5"/>
    <n v="6.85"/>
    <n v="17"/>
    <n v="138.93124508"/>
    <n v="138.93124508"/>
    <n v="57.8"/>
    <n v="81.131245079999999"/>
    <n v="81.131245079999999"/>
    <n v="33.9"/>
    <n v="25.099999999999994"/>
    <n v="32.700000000000003"/>
    <n v="0.23536822103026966"/>
    <x v="1"/>
    <x v="1"/>
    <n v="2"/>
    <n v="4"/>
  </r>
  <r>
    <d v="2023-01-30T00:00:00"/>
    <x v="1"/>
    <x v="0"/>
    <n v="838.18094399999995"/>
    <s v="SHA"/>
    <n v="888.36513796000008"/>
    <n v="865.36513796000008"/>
    <n v="-27.18419396000013"/>
    <n v="239.06513796000013"/>
    <n v="696"/>
    <n v="632"/>
    <n v="17.2"/>
    <n v="17.3"/>
    <n v="142.58170999999999"/>
    <n v="142.58170999999999"/>
    <n v="71.332750000000004"/>
    <n v="71.248959999999983"/>
    <n v="71.248959999999983"/>
    <n v="54.3"/>
    <n v="18.732750000000003"/>
    <n v="52.6"/>
    <n v="0.36891127199975371"/>
    <x v="1"/>
    <x v="1"/>
    <n v="2"/>
    <n v="4"/>
  </r>
  <r>
    <d v="2023-02-22T00:00:00"/>
    <x v="1"/>
    <x v="0"/>
    <n v="724.99102951999998"/>
    <s v="SHA"/>
    <n v="724.99102951999998"/>
    <n v="595.1260205000001"/>
    <n v="129.86500901999989"/>
    <n v="405.58102951999996"/>
    <n v="287"/>
    <n v="315"/>
    <n v="6.65"/>
    <n v="4.41"/>
    <n v="200.23316296000002"/>
    <n v="200.23316296000002"/>
    <n v="136.31442599999997"/>
    <n v="63.918736960000047"/>
    <n v="63.918736960000047"/>
    <n v="50.1"/>
    <n v="92.314425999999969"/>
    <n v="44"/>
    <n v="0.21974381940313129"/>
    <x v="1"/>
    <x v="1"/>
    <n v="2"/>
    <n v="4"/>
  </r>
  <r>
    <d v="2023-03-13T00:00:00"/>
    <x v="1"/>
    <x v="0"/>
    <n v="485.62833124999997"/>
    <s v="SHA"/>
    <n v="485.62833124999997"/>
    <n v="441.92620148000003"/>
    <n v="43.702129769999942"/>
    <m/>
    <n v="699"/>
    <n v="609"/>
    <n v="40.799999999999997"/>
    <n v="37.799999999999997"/>
    <n v="62.471811190300002"/>
    <n v="62.471811190300002"/>
    <n v="47.574926122299999"/>
    <n v="14.896885068000003"/>
    <n v="14.896885068000003"/>
    <n v="88.2"/>
    <n v="16.974926122299998"/>
    <n v="30.6"/>
    <n v="0.48982091949898937"/>
    <x v="1"/>
    <x v="1"/>
    <n v="2"/>
    <n v="4"/>
  </r>
  <r>
    <d v="2023-04-03T00:00:00"/>
    <x v="1"/>
    <x v="0"/>
    <n v="749.35297099999991"/>
    <s v="SHA"/>
    <n v="749.35297099999991"/>
    <n v="614.63115800000003"/>
    <n v="134.72181299999988"/>
    <n v="315.5529709999999"/>
    <n v="566"/>
    <n v="417"/>
    <n v="5.66"/>
    <n v="16.8"/>
    <n v="140.64564866409998"/>
    <n v="140.64564866409998"/>
    <n v="86.463739248100012"/>
    <n v="54.181909415999968"/>
    <n v="54.181909415999968"/>
    <n v="81.900000000000006"/>
    <n v="12.963739248100012"/>
    <n v="73.5"/>
    <n v="0.5225899322028652"/>
    <x v="1"/>
    <x v="1"/>
    <n v="2"/>
    <n v="4"/>
  </r>
  <r>
    <d v="2023-04-24T00:00:00"/>
    <x v="1"/>
    <x v="0"/>
    <n v="780.16560000000004"/>
    <s v="SHA"/>
    <n v="780.16560000000004"/>
    <n v="731.39437500000008"/>
    <n v="48.771224999999959"/>
    <n v="412.72560000000004"/>
    <n v="362"/>
    <n v="360"/>
    <n v="9.09"/>
    <n v="7.44"/>
    <n v="236.31831619999997"/>
    <n v="236.31831619999997"/>
    <n v="203.43490499999999"/>
    <n v="32.883411199999983"/>
    <n v="32.883411199999983"/>
    <n v="127"/>
    <n v="74.434904999999986"/>
    <n v="129"/>
    <n v="0.54587389616818882"/>
    <x v="1"/>
    <x v="1"/>
    <n v="2"/>
    <n v="4"/>
  </r>
  <r>
    <d v="2023-05-15T00:00:00"/>
    <x v="1"/>
    <x v="0"/>
    <n v="671"/>
    <s v="SHA"/>
    <n v="671"/>
    <n v="604"/>
    <n v="67"/>
    <n v="316.89999999999998"/>
    <n v="280"/>
    <n v="319"/>
    <n v="38.5"/>
    <n v="35.1"/>
    <n v="189.24809999999999"/>
    <n v="189.24809999999999"/>
    <n v="122.46274671999997"/>
    <n v="66.785353280000024"/>
    <n v="66.785353280000024"/>
    <n v="92.5"/>
    <n v="55.562746719999964"/>
    <n v="66.900000000000006"/>
    <n v="0.35350420955349093"/>
    <x v="1"/>
    <x v="1"/>
    <n v="2"/>
    <n v="4"/>
  </r>
  <r>
    <d v="2023-05-30T00:00:00"/>
    <x v="1"/>
    <x v="0"/>
    <n v="488.27112784000002"/>
    <s v="SHA"/>
    <n v="488.27112784000002"/>
    <n v="476"/>
    <n v="12.27112784000002"/>
    <n v="323.47112784000001"/>
    <n v="108"/>
    <n v="112"/>
    <n v="37.1"/>
    <n v="52.8"/>
    <n v="152.32939200000001"/>
    <n v="152.32939200000001"/>
    <n v="137.27423687999999"/>
    <n v="15.055155120000023"/>
    <n v="15.055155120000023"/>
    <n v="94.1"/>
    <n v="38.374236879999984"/>
    <n v="98.9"/>
    <n v="0.64925093379221255"/>
    <x v="1"/>
    <x v="1"/>
    <n v="2"/>
    <n v="4"/>
  </r>
  <r>
    <d v="2023-06-12T00:00:00"/>
    <x v="1"/>
    <x v="0"/>
    <n v="812"/>
    <s v="SHA"/>
    <n v="812"/>
    <n v="722"/>
    <n v="90"/>
    <n v="127.10000000000002"/>
    <n v="578"/>
    <n v="645"/>
    <n v="9.94"/>
    <n v="39.9"/>
    <n v="109"/>
    <n v="109"/>
    <n v="76.7"/>
    <n v="32.299999999999997"/>
    <n v="32.299999999999997"/>
    <n v="88.4"/>
    <s v=""/>
    <n v="103"/>
    <n v="0.94495412844036697"/>
    <x v="1"/>
    <x v="1"/>
    <n v="2"/>
    <n v="4"/>
  </r>
  <r>
    <d v="2023-06-20T00:00:00"/>
    <x v="1"/>
    <x v="0"/>
    <n v="385.68160446999991"/>
    <s v="SHA"/>
    <n v="385.68160446999991"/>
    <n v="342.02594575000001"/>
    <n v="43.655658719999906"/>
    <n v="263.8816044699999"/>
    <n v="103"/>
    <n v="106"/>
    <n v="14.7"/>
    <n v="15.8"/>
    <n v="89.9"/>
    <n v="89.9"/>
    <n v="77.5"/>
    <n v="12.400000000000006"/>
    <n v="12.400000000000006"/>
    <n v="96.9"/>
    <s v=""/>
    <n v="87.3"/>
    <n v="0.97107897664071186"/>
    <x v="1"/>
    <x v="1"/>
    <n v="2"/>
    <n v="4"/>
  </r>
  <r>
    <d v="2023-01-17T00:00:00"/>
    <x v="2"/>
    <x v="0"/>
    <n v="2400"/>
    <s v="CWL"/>
    <n v="2400"/>
    <n v="2060"/>
    <n v="340"/>
    <n v="1702.9"/>
    <n v="849"/>
    <n v="639"/>
    <n v="68.2"/>
    <n v="58.1"/>
    <n v="390"/>
    <n v="390"/>
    <n v="310"/>
    <n v="80"/>
    <n v="80"/>
    <n v="328"/>
    <n v="43"/>
    <n v="267"/>
    <n v="0.68461538461538463"/>
    <x v="2"/>
    <x v="2"/>
    <n v="3"/>
    <n v="4"/>
  </r>
  <r>
    <d v="2023-02-06T00:00:00"/>
    <x v="2"/>
    <x v="0"/>
    <n v="979.64938980000022"/>
    <s v="CWL"/>
    <n v="979.64938980000022"/>
    <n v="970.78822504999982"/>
    <n v="8.8611647500003983"/>
    <n v="462.5493898000002"/>
    <n v="404"/>
    <n v="443"/>
    <n v="82.3"/>
    <n v="74.099999999999994"/>
    <n v="278.42511350000001"/>
    <n v="278.42511350000001"/>
    <n v="182.27932127999998"/>
    <n v="96.145792220000033"/>
    <n v="96.145792220000033"/>
    <n v="148"/>
    <n v="34.279321279999976"/>
    <n v="148"/>
    <n v="0.5315612451029853"/>
    <x v="2"/>
    <x v="2"/>
    <n v="3"/>
    <n v="4"/>
  </r>
  <r>
    <d v="2023-02-27T00:00:00"/>
    <x v="2"/>
    <x v="0"/>
    <n v="1503.6694499999999"/>
    <s v="CWL"/>
    <n v="1503.6694499999999"/>
    <n v="1092.0640707299999"/>
    <n v="411.60537926999996"/>
    <n v="1259.7694499999998"/>
    <n v="225"/>
    <n v="148.5"/>
    <n v="114"/>
    <n v="95.4"/>
    <n v="590"/>
    <n v="590"/>
    <n v="270.00832299000001"/>
    <n v="319.99167700999999"/>
    <n v="319.99167700999999"/>
    <n v="199"/>
    <n v="115.50832299000001"/>
    <n v="154.5"/>
    <n v="0.261864406779661"/>
    <x v="2"/>
    <x v="2"/>
    <n v="3"/>
    <n v="4"/>
  </r>
  <r>
    <d v="2023-03-20T00:00:00"/>
    <x v="2"/>
    <x v="0"/>
    <n v="1350"/>
    <s v="CWL"/>
    <n v="1350"/>
    <n v="968.40729783000018"/>
    <n v="381.59270216999982"/>
    <n v="1105.2"/>
    <n v="159"/>
    <n v="207"/>
    <n v="65.5"/>
    <n v="37.799999999999997"/>
    <n v="340.06947680000002"/>
    <n v="340.06947680000002"/>
    <n v="93.124939072000032"/>
    <n v="246.944537728"/>
    <n v="246.944537728"/>
    <n v="100"/>
    <n v="42.924939072000029"/>
    <n v="50.2"/>
    <n v="0.14761689426635421"/>
    <x v="2"/>
    <x v="2"/>
    <n v="3"/>
    <n v="4"/>
  </r>
  <r>
    <d v="2023-04-10T00:00:00"/>
    <x v="2"/>
    <x v="0"/>
    <m/>
    <s v="CWL"/>
    <m/>
    <n v="1310"/>
    <m/>
    <m/>
    <n v="197"/>
    <n v="182"/>
    <n v="93"/>
    <n v="93.35"/>
    <n v="714"/>
    <n v="714"/>
    <n v="305.92718920000004"/>
    <n v="408.07281079999996"/>
    <n v="408.07281079999996"/>
    <n v="286"/>
    <n v="90.427189200000043"/>
    <n v="215.5"/>
    <n v="0.30182072829131651"/>
    <x v="2"/>
    <x v="2"/>
    <n v="3"/>
    <n v="4"/>
  </r>
  <r>
    <d v="2023-05-01T00:00:00"/>
    <x v="2"/>
    <x v="0"/>
    <n v="2610"/>
    <s v="CWL"/>
    <n v="2610"/>
    <n v="2345"/>
    <n v="265"/>
    <n v="1270.5"/>
    <n v="376"/>
    <n v="403"/>
    <n v="961.5"/>
    <n v="936.5"/>
    <n v="1150"/>
    <n v="1150"/>
    <n v="668"/>
    <n v="482"/>
    <n v="482"/>
    <n v="440"/>
    <n v="668"/>
    <m/>
    <m/>
    <x v="2"/>
    <x v="2"/>
    <n v="3"/>
    <n v="4"/>
  </r>
  <r>
    <d v="2023-05-22T00:00:00"/>
    <x v="2"/>
    <x v="0"/>
    <n v="3070.1948959999995"/>
    <s v="CWL"/>
    <n v="3070.1948959999995"/>
    <n v="2810.3759174999996"/>
    <n v="259.81897849999996"/>
    <n v="2295.6948959999995"/>
    <n v="327"/>
    <n v="734.5"/>
    <n v="1700"/>
    <n v="40"/>
    <n v="458.03293759999997"/>
    <n v="458.03293759999997"/>
    <n v="46.400000000000006"/>
    <n v="411.63293759999999"/>
    <n v="411.63293759999999"/>
    <n v="88.8"/>
    <s v=""/>
    <n v="98.949999999999989"/>
    <n v="0.21603249870735933"/>
    <x v="2"/>
    <x v="2"/>
    <n v="3"/>
    <n v="4"/>
  </r>
  <r>
    <d v="2022-07-25T00:00:00"/>
    <x v="3"/>
    <x v="0"/>
    <n v="617.91632191999997"/>
    <s v="NWT"/>
    <n v="617.91632191999997"/>
    <n v="454"/>
    <n v="163.91632191999997"/>
    <n v="536.61632192000002"/>
    <n v="65.7"/>
    <n v="63.85"/>
    <n v="18.45"/>
    <n v="17.450000000000003"/>
    <n v="363.97718789500004"/>
    <n v="394.09584383000004"/>
    <n v="384.09584383000004"/>
    <n v="-20.118655934999992"/>
    <n v="10"/>
    <n v="235"/>
    <n v="149.09584383000004"/>
    <n v="235"/>
    <n v="0.59630164509263706"/>
    <x v="3"/>
    <x v="3"/>
    <n v="4"/>
    <n v="4"/>
  </r>
  <r>
    <d v="2022-08-15T00:00:00"/>
    <x v="3"/>
    <x v="0"/>
    <n v="443.03527636000001"/>
    <s v="NWT"/>
    <n v="443.03527636000001"/>
    <n v="399.91799274000005"/>
    <n v="43.117283619999967"/>
    <n v="369.88527636000003"/>
    <n v="70.05"/>
    <n v="58.3"/>
    <n v="5.9450000000000003"/>
    <n v="14.85"/>
    <n v="475.86034123000002"/>
    <n v="475.86034123000002"/>
    <n v="337.00491675500001"/>
    <n v="138.85542447500001"/>
    <n v="138.85542447500001"/>
    <n v="345.5"/>
    <n v="92.504916755000011"/>
    <n v="244.5"/>
    <n v="0.51380621332725129"/>
    <x v="3"/>
    <x v="3"/>
    <n v="4"/>
    <n v="4"/>
  </r>
  <r>
    <d v="2022-09-26T00:00:00"/>
    <x v="3"/>
    <x v="0"/>
    <n v="226.5325689"/>
    <s v="NWT"/>
    <n v="256.31237145"/>
    <n v="240.31237144999997"/>
    <n v="-13.779802549999971"/>
    <n v="238.88737144999999"/>
    <n v="17.350000000000001"/>
    <n v="15.7"/>
    <n v="2.09"/>
    <n v="1.7249999999999999"/>
    <n v="264.67677650000002"/>
    <n v="264.67677650000002"/>
    <n v="234.37911412500006"/>
    <n v="30.297662374999959"/>
    <n v="30.297662374999959"/>
    <n v="195.5"/>
    <n v="57.379114125000058"/>
    <n v="177"/>
    <n v="0.66874019829238773"/>
    <x v="3"/>
    <x v="3"/>
    <n v="4"/>
    <n v="4"/>
  </r>
  <r>
    <d v="2022-11-28T00:00:00"/>
    <x v="3"/>
    <x v="0"/>
    <n v="1911.8366900000001"/>
    <s v="NWT"/>
    <n v="1995.4596440000003"/>
    <n v="1970.4596440000003"/>
    <n v="-58.622954000000163"/>
    <n v="867.45964400000025"/>
    <n v="809"/>
    <n v="831.5"/>
    <n v="314.5"/>
    <n v="296.5"/>
    <m/>
    <m/>
    <m/>
    <m/>
    <m/>
    <n v="259"/>
    <m/>
    <n v="242"/>
    <m/>
    <x v="3"/>
    <x v="3"/>
    <n v="4"/>
    <n v="4"/>
  </r>
  <r>
    <d v="2023-01-17T00:00:00"/>
    <x v="3"/>
    <x v="0"/>
    <n v="1485.9004030400001"/>
    <s v="NWT"/>
    <n v="1485.9004030400001"/>
    <n v="1316.8289548800001"/>
    <n v="169.07144816000005"/>
    <n v="831.40040304000013"/>
    <n v="474.5"/>
    <n v="471.5"/>
    <n v="197"/>
    <n v="183"/>
    <n v="308"/>
    <n v="308"/>
    <n v="273.5158232"/>
    <n v="34.4841768"/>
    <n v="34.4841768"/>
    <n v="174.5"/>
    <n v="112.0158232"/>
    <n v="161.5"/>
    <n v="0.52435064935064934"/>
    <x v="3"/>
    <x v="3"/>
    <n v="4"/>
    <n v="4"/>
  </r>
  <r>
    <d v="2023-05-30T00:00:00"/>
    <x v="3"/>
    <x v="0"/>
    <n v="616"/>
    <s v="NWT"/>
    <n v="616"/>
    <n v="582"/>
    <n v="34"/>
    <n v="415.8"/>
    <n v="160"/>
    <n v="160"/>
    <n v="33.4"/>
    <n v="40.200000000000003"/>
    <n v="241.34123268799999"/>
    <n v="241.34123268799999"/>
    <n v="222.17648838799997"/>
    <n v="19.164744300000024"/>
    <n v="19.164744300000024"/>
    <n v="177"/>
    <n v="55.176488387999967"/>
    <n v="167"/>
    <n v="0.69196630074353471"/>
    <x v="3"/>
    <x v="3"/>
    <n v="4"/>
    <n v="4"/>
  </r>
  <r>
    <d v="2023-06-12T00:00:00"/>
    <x v="3"/>
    <x v="0"/>
    <n v="6280"/>
    <s v="NWT"/>
    <n v="6280"/>
    <n v="5480"/>
    <n v="800"/>
    <m/>
    <n v="4760"/>
    <n v="5980"/>
    <n v="1070"/>
    <n v="1080"/>
    <n v="557.76332960000002"/>
    <n v="557.76332960000002"/>
    <n v="377.17030175999997"/>
    <n v="180.59302784000005"/>
    <n v="180.59302784000005"/>
    <n v="452"/>
    <s v=""/>
    <n v="464"/>
    <n v="0.83189405860144594"/>
    <x v="3"/>
    <x v="3"/>
    <n v="4"/>
    <n v="4"/>
  </r>
  <r>
    <d v="2023-06-20T00:00:00"/>
    <x v="3"/>
    <x v="0"/>
    <n v="691"/>
    <s v="NWT"/>
    <n v="691"/>
    <n v="617"/>
    <n v="74"/>
    <n v="361.5"/>
    <n v="277"/>
    <n v="288"/>
    <n v="39.6"/>
    <n v="41.5"/>
    <n v="180.49710039360002"/>
    <n v="180.49710039360002"/>
    <n v="163.86469075000002"/>
    <n v="16.632409643599999"/>
    <n v="16.632409643599999"/>
    <n v="180"/>
    <n v="2.8646907500000225"/>
    <n v="161"/>
    <n v="0.89198108805579823"/>
    <x v="3"/>
    <x v="3"/>
    <n v="4"/>
    <n v="4"/>
  </r>
  <r>
    <d v="2022-08-01T00:00:00"/>
    <x v="4"/>
    <x v="0"/>
    <n v="1691.8305897833332"/>
    <s v="FVM"/>
    <n v="1691.8305897833332"/>
    <n v="1338.4650864833332"/>
    <n v="353.3655033"/>
    <n v="1466.5305897833332"/>
    <n v="195.66666666666666"/>
    <n v="191"/>
    <n v="32.333333333333336"/>
    <n v="34.299999999999997"/>
    <n v="711.87962933333336"/>
    <n v="711.87962933333336"/>
    <n v="677.38487741666665"/>
    <n v="34.494751916666701"/>
    <n v="34.494751916666701"/>
    <n v="571"/>
    <n v="125.38487741666665"/>
    <n v="552"/>
    <n v="0.77541198996934535"/>
    <x v="4"/>
    <x v="2"/>
    <n v="5"/>
    <n v="3"/>
  </r>
  <r>
    <d v="2022-08-22T00:00:00"/>
    <x v="4"/>
    <x v="0"/>
    <n v="1210.0075050749997"/>
    <s v="FVM"/>
    <n v="1210.0075050749997"/>
    <n v="982.34660382333334"/>
    <n v="227.66090125166636"/>
    <n v="1043.8741717416663"/>
    <n v="134.66666666666666"/>
    <n v="137.33333333333334"/>
    <n v="40.033333333333331"/>
    <n v="28.8"/>
    <n v="603.4845445266667"/>
    <n v="603.4845445266667"/>
    <n v="526.36009315666661"/>
    <n v="77.124451370000088"/>
    <n v="77.124451370000088"/>
    <n v="428.33333333333331"/>
    <n v="113.02675982333329"/>
    <n v="413.33333333333331"/>
    <n v="0.68491121617294215"/>
    <x v="4"/>
    <x v="2"/>
    <n v="5"/>
    <n v="4"/>
  </r>
  <r>
    <d v="2022-10-03T00:00:00"/>
    <x v="4"/>
    <x v="0"/>
    <n v="791.63093809333338"/>
    <s v="FVM"/>
    <n v="791.63093809333338"/>
    <n v="706.12224233333336"/>
    <n v="85.508695760000023"/>
    <n v="758.0776047600001"/>
    <n v="24.266666666666666"/>
    <n v="24.266666666666666"/>
    <n v="9.6033333333333335"/>
    <n v="9.2866666666666671"/>
    <n v="452.12653802999995"/>
    <n v="452.12653802999995"/>
    <n v="430.05731791333329"/>
    <n v="22.069220116666656"/>
    <n v="22.069220116666656"/>
    <n v="377"/>
    <n v="58.390651246666607"/>
    <n v="371.66666666666669"/>
    <n v="0.82204125483562185"/>
    <x v="4"/>
    <x v="2"/>
    <n v="5"/>
    <n v="4"/>
  </r>
  <r>
    <d v="2022-11-21T00:00:00"/>
    <x v="4"/>
    <x v="0"/>
    <n v="1643.8126164666664"/>
    <s v="FVM"/>
    <n v="1643.8126164666664"/>
    <n v="1288.6932506000001"/>
    <n v="355.11936586666639"/>
    <n v="1476.5792831333331"/>
    <n v="137.33333333333334"/>
    <n v="151.66666666666666"/>
    <n v="5.4866666666666672"/>
    <n v="15.566666666666665"/>
    <n v="1252.8949873333333"/>
    <n v="1252.8949873333333"/>
    <n v="1071.9801226666666"/>
    <n v="180.91486466666674"/>
    <n v="180.91486466666674"/>
    <n v="1033.3333333333333"/>
    <n v="55.313455999999974"/>
    <n v="1016.6666666666666"/>
    <n v="0.81145401405950546"/>
    <x v="4"/>
    <x v="2"/>
    <n v="5"/>
    <n v="4"/>
  </r>
  <r>
    <d v="2023-12-05T00:00:00"/>
    <x v="4"/>
    <x v="0"/>
    <n v="1343.5560194000002"/>
    <s v="FVM"/>
    <n v="1343.5560194000002"/>
    <n v="1277.7299264999999"/>
    <n v="65.826092900000276"/>
    <n v="422.22268606666682"/>
    <n v="305.66666666666669"/>
    <n v="921.33333333333337"/>
    <n v="14.799999999999999"/>
    <m/>
    <n v="690.22001"/>
    <n v="690.22001"/>
    <n v="576"/>
    <n v="114.22001"/>
    <n v="114.22001"/>
    <n v="590.33333333333337"/>
    <s v=""/>
    <n v="590.29999999999995"/>
    <n v="0.85523455050223762"/>
    <x v="4"/>
    <x v="2"/>
    <n v="5"/>
    <n v="4"/>
  </r>
  <r>
    <d v="2023-01-23T00:00:00"/>
    <x v="4"/>
    <x v="0"/>
    <n v="1064.6960419533332"/>
    <s v="FVM"/>
    <n v="1098.7293683866665"/>
    <n v="1078.7293683866665"/>
    <n v="-14.033326433333286"/>
    <n v="737.72936838666647"/>
    <n v="304"/>
    <n v="316.33333333333331"/>
    <n v="47.166666666666664"/>
    <n v="44.666666666666664"/>
    <n v="320.69131032333331"/>
    <n v="320.69131032333331"/>
    <n v="263.77870075333334"/>
    <n v="56.912609569999972"/>
    <n v="56.912609569999972"/>
    <n v="165.66666666666666"/>
    <n v="84.112034086666682"/>
    <n v="179.66666666666666"/>
    <n v="0.5602480044922945"/>
    <x v="4"/>
    <x v="2"/>
    <n v="5"/>
    <n v="4"/>
  </r>
  <r>
    <d v="2023-02-13T00:00:00"/>
    <x v="4"/>
    <x v="0"/>
    <n v="587.76075356666661"/>
    <s v="FVM"/>
    <n v="587.76075356666661"/>
    <n v="567.04765333333319"/>
    <n v="20.713100233333421"/>
    <n v="498.07075356666661"/>
    <n v="88.3"/>
    <n v="83.5"/>
    <n v="6.36"/>
    <n v="6.19"/>
    <n v="191.16986548"/>
    <n v="191.16986548"/>
    <n v="187.74318778"/>
    <n v="3.426677699999999"/>
    <n v="3.426677699999999"/>
    <n v="67.166666666666671"/>
    <n v="123.17652111333334"/>
    <n v="64.566666666666663"/>
    <n v="0.33774500235457644"/>
    <x v="4"/>
    <x v="2"/>
    <n v="5"/>
    <n v="4"/>
  </r>
  <r>
    <d v="2023-03-06T00:00:00"/>
    <x v="4"/>
    <x v="0"/>
    <n v="1120"/>
    <s v="FVM"/>
    <n v="1120"/>
    <n v="921.33333333333337"/>
    <n v="198.66666666666663"/>
    <n v="986.7"/>
    <n v="128.66666666666666"/>
    <n v="121"/>
    <n v="18.2"/>
    <n v="12.299999999999999"/>
    <n v="340.33333333333331"/>
    <n v="340.33333333333331"/>
    <n v="209.64595125666668"/>
    <n v="130.68738207666664"/>
    <n v="130.68738207666664"/>
    <n v="147.66666666666666"/>
    <n v="77.312617923333335"/>
    <n v="132.33333333333334"/>
    <n v="0.38883447600391779"/>
    <x v="4"/>
    <x v="2"/>
    <n v="5"/>
    <n v="4"/>
  </r>
  <r>
    <d v="2023-03-27T00:00:00"/>
    <x v="4"/>
    <x v="0"/>
    <n v="1149.7261263433336"/>
    <s v="FVM"/>
    <n v="1149.7261263433336"/>
    <n v="809.36898722666672"/>
    <n v="340.35713911666687"/>
    <n v="986.40279301000021"/>
    <n v="222.33333333333334"/>
    <n v="157.33333333333334"/>
    <n v="1.18"/>
    <n v="5.99"/>
    <n v="252.98476266666671"/>
    <n v="252.98476266666671"/>
    <n v="152.49400045600001"/>
    <n v="100.4907622106667"/>
    <n v="100.4907622106667"/>
    <n v="75"/>
    <n v="56.894000456000015"/>
    <n v="95.6"/>
    <n v="0.37788837158529887"/>
    <x v="4"/>
    <x v="2"/>
    <n v="5"/>
    <n v="4"/>
  </r>
  <r>
    <d v="2023-04-17T00:00:00"/>
    <x v="4"/>
    <x v="0"/>
    <n v="1103.6666666666667"/>
    <s v="FVM"/>
    <n v="1103.6666666666667"/>
    <n v="709.33333333333337"/>
    <n v="394.33333333333337"/>
    <n v="1050.6533333333334"/>
    <n v="30.4"/>
    <n v="43.733333333333327"/>
    <n v="26.7"/>
    <n v="9.2799999999999994"/>
    <n v="318.63220435333329"/>
    <n v="318.63220435333329"/>
    <n v="132.6581079012667"/>
    <n v="185.97409645206659"/>
    <n v="185.97409645206659"/>
    <n v="133"/>
    <n v="55.891441234600038"/>
    <n v="76.766666666666666"/>
    <n v="0.24092563657357"/>
    <x v="4"/>
    <x v="2"/>
    <n v="5"/>
    <n v="4"/>
  </r>
  <r>
    <d v="2023-05-08T00:00:00"/>
    <x v="4"/>
    <x v="0"/>
    <n v="3126.6666666666665"/>
    <s v="FVM"/>
    <n v="3126.6666666666665"/>
    <n v="2840"/>
    <n v="286.66666666666652"/>
    <n v="1059"/>
    <n v="643"/>
    <n v="517.66666666666663"/>
    <n v="1653.3333333333333"/>
    <n v="1550"/>
    <n v="1368"/>
    <n v="3111.0085907000007"/>
    <n v="3096.0085907000007"/>
    <n v="-1728.0085907000007"/>
    <n v="15"/>
    <n v="2545"/>
    <s v=""/>
    <n v="3630"/>
    <n v="1.1668241646299093"/>
    <x v="4"/>
    <x v="2"/>
    <n v="5"/>
    <n v="4"/>
  </r>
  <r>
    <d v="2023-06-12T00:00:00"/>
    <x v="4"/>
    <x v="0"/>
    <n v="1530"/>
    <s v="FVM"/>
    <n v="1530"/>
    <n v="1220"/>
    <n v="310"/>
    <n v="648"/>
    <n v="387"/>
    <n v="457"/>
    <n v="395"/>
    <n v="425"/>
    <n v="508.08138560000003"/>
    <n v="508.08138560000003"/>
    <n v="364.08219743999996"/>
    <n v="143.99918816000007"/>
    <n v="143.99918816000007"/>
    <n v="343"/>
    <n v="21.082197439999959"/>
    <n v="343"/>
    <n v="0.67508869586896347"/>
    <x v="4"/>
    <x v="2"/>
    <n v="5"/>
    <n v="4"/>
  </r>
  <r>
    <d v="2022-07-18T00:00:00"/>
    <x v="5"/>
    <x v="0"/>
    <n v="1382.0705829999999"/>
    <s v="P04"/>
    <n v="1382.0705829999999"/>
    <n v="1227.3578866800001"/>
    <n v="154.71269631999985"/>
    <n v="32.570582999999942"/>
    <n v="1410"/>
    <n v="1320"/>
    <n v="31.8"/>
    <n v="29.5"/>
    <n v="141.66618258"/>
    <n v="141.66618258"/>
    <n v="100.66618258000001"/>
    <n v="40.999999999999986"/>
    <n v="40.999999999999986"/>
    <n v="76.599999999999994"/>
    <n v="27.266182580000006"/>
    <n v="73.400000000000006"/>
    <n v="0.51811941751554191"/>
    <x v="5"/>
    <x v="4"/>
    <n v="6"/>
    <n v="4"/>
  </r>
  <r>
    <d v="2022-08-01T00:00:00"/>
    <x v="5"/>
    <x v="0"/>
    <n v="867.08189739999989"/>
    <s v="P04"/>
    <n v="867.08189739999989"/>
    <n v="738.78594059999989"/>
    <n v="128.2959568"/>
    <n v="564.88189739999984"/>
    <n v="277"/>
    <n v="274"/>
    <n v="26.4"/>
    <n v="28.2"/>
    <n v="98.957499999999982"/>
    <n v="98.957499999999982"/>
    <n v="85.918023999999988"/>
    <n v="13.039475999999993"/>
    <n v="13.039475999999993"/>
    <n v="94.1"/>
    <s v=""/>
    <n v="95.9"/>
    <n v="0.96910289770861247"/>
    <x v="5"/>
    <x v="4"/>
    <n v="6"/>
    <n v="4"/>
  </r>
  <r>
    <d v="2022-08-22T00:00:00"/>
    <x v="5"/>
    <x v="0"/>
    <n v="1932.8105310000001"/>
    <s v="P04"/>
    <n v="1932.8105310000001"/>
    <n v="1599.3139973099999"/>
    <n v="333.49653369000021"/>
    <n v="783.41053099999999"/>
    <n v="1140"/>
    <n v="1120"/>
    <n v="37.5"/>
    <n v="29.4"/>
    <n v="260.81264831999999"/>
    <n v="260.81264831999999"/>
    <n v="247.70888560000006"/>
    <n v="13.103762719999935"/>
    <n v="13.103762719999935"/>
    <n v="215"/>
    <n v="44.708885600000059"/>
    <n v="203"/>
    <n v="0.77833648524182131"/>
    <x v="5"/>
    <x v="4"/>
    <n v="6"/>
    <n v="4"/>
  </r>
  <r>
    <d v="2023-12-05T00:00:00"/>
    <x v="5"/>
    <x v="0"/>
    <n v="901.92124250000006"/>
    <s v="P04"/>
    <n v="901.92124250000006"/>
    <n v="789.88528729999996"/>
    <n v="112.0359552000001"/>
    <n v="562.32124250000004"/>
    <n v="304"/>
    <n v="285"/>
    <n v="52.6"/>
    <n v="54.6"/>
    <n v="209.42138399999999"/>
    <n v="209.42138399999999"/>
    <n v="122.843496"/>
    <n v="86.577887999999987"/>
    <n v="86.577887999999987"/>
    <n v="65.3"/>
    <n v="72.94349600000001"/>
    <n v="49.9"/>
    <n v="0.2382755717057051"/>
    <x v="5"/>
    <x v="4"/>
    <n v="6"/>
    <n v="4"/>
  </r>
  <r>
    <d v="2023-01-23T00:00:00"/>
    <x v="5"/>
    <x v="0"/>
    <n v="2912.6172839999995"/>
    <s v="P04"/>
    <n v="2912.6172839999995"/>
    <n v="2776.2342759999997"/>
    <n v="136.38300799999979"/>
    <n v="842.81728399999929"/>
    <n v="2220"/>
    <n v="2040"/>
    <n v="26.6"/>
    <n v="29.8"/>
    <n v="132.73331000000002"/>
    <n v="132.73331000000002"/>
    <n v="79.206760000000003"/>
    <n v="53.526550000000015"/>
    <n v="53.526550000000015"/>
    <n v="33.299999999999997"/>
    <n v="42.906760000000006"/>
    <n v="36.299999999999997"/>
    <n v="0.27348071105888938"/>
    <x v="5"/>
    <x v="4"/>
    <n v="6"/>
    <n v="4"/>
  </r>
  <r>
    <d v="2023-02-13T00:00:00"/>
    <x v="5"/>
    <x v="0"/>
    <n v="2020"/>
    <s v="P04"/>
    <n v="2020"/>
    <n v="2000.43308"/>
    <n v="19.566919999999982"/>
    <n v="474.90000000000009"/>
    <n v="1230"/>
    <n v="1540"/>
    <n v="3.28"/>
    <n v="5.0999999999999996"/>
    <n v="124.46302724000002"/>
    <n v="124.46302724000002"/>
    <n v="55.293781160000009"/>
    <n v="69.169246080000008"/>
    <n v="69.169246080000008"/>
    <n v="27.3"/>
    <n v="33.493781160000012"/>
    <n v="21.8"/>
    <n v="0.17515241661255287"/>
    <x v="5"/>
    <x v="4"/>
    <n v="6"/>
    <n v="4"/>
  </r>
  <r>
    <d v="2023-03-06T00:00:00"/>
    <x v="5"/>
    <x v="0"/>
    <n v="3780"/>
    <s v="P04"/>
    <n v="3780"/>
    <n v="3580"/>
    <n v="200"/>
    <n v="583.69999999999982"/>
    <n v="3060"/>
    <n v="3180"/>
    <n v="14.2"/>
    <n v="16.3"/>
    <n v="58.208644"/>
    <n v="58.208644"/>
    <n v="36.799999999999997"/>
    <n v="21.408644000000002"/>
    <n v="21.408644000000002"/>
    <n v="41.3"/>
    <s v=""/>
    <n v="39.1"/>
    <n v="0.67172154018911701"/>
    <x v="5"/>
    <x v="4"/>
    <n v="6"/>
    <n v="4"/>
  </r>
  <r>
    <d v="2023-03-27T00:00:00"/>
    <x v="5"/>
    <x v="0"/>
    <n v="3540"/>
    <s v="P04"/>
    <n v="3540"/>
    <n v="3150"/>
    <n v="390"/>
    <m/>
    <n v="3970"/>
    <n v="3680"/>
    <n v="3.3200000000000003"/>
    <n v="13.5"/>
    <m/>
    <m/>
    <n v="39.398166755199995"/>
    <m/>
    <m/>
    <n v="29.2"/>
    <n v="13.998166755199996"/>
    <n v="25.4"/>
    <m/>
    <x v="5"/>
    <x v="4"/>
    <n v="6"/>
    <n v="4"/>
  </r>
  <r>
    <d v="2023-04-17T00:00:00"/>
    <x v="5"/>
    <x v="0"/>
    <n v="2230.75758258"/>
    <s v="P04"/>
    <n v="2230.75758258"/>
    <n v="2183.5251088799996"/>
    <n v="47.232473700000355"/>
    <m/>
    <n v="1430"/>
    <n v="2480"/>
    <n v="17.7"/>
    <n v="16.3"/>
    <n v="101.211735922"/>
    <n v="101.211735922"/>
    <n v="89.371198818000011"/>
    <n v="11.840537103999992"/>
    <n v="11.840537103999992"/>
    <n v="29.9"/>
    <n v="64.871198818000011"/>
    <n v="24.5"/>
    <n v="0.24206678975332671"/>
    <x v="5"/>
    <x v="4"/>
    <n v="6"/>
    <n v="4"/>
  </r>
  <r>
    <d v="2023-05-08T00:00:00"/>
    <x v="5"/>
    <x v="0"/>
    <n v="4878.8251159999991"/>
    <s v="P04"/>
    <n v="4878.8251159999991"/>
    <n v="4625.0230359999996"/>
    <n v="253.80207999999948"/>
    <m/>
    <n v="7730"/>
    <n v="4770"/>
    <n v="501"/>
    <n v="386"/>
    <n v="113"/>
    <n v="113"/>
    <n v="107.39686352000001"/>
    <n v="5.6031364799999892"/>
    <n v="5.6031364799999892"/>
    <n v="106"/>
    <n v="52.696863520000008"/>
    <n v="54.7"/>
    <n v="0.48407079646017703"/>
    <x v="5"/>
    <x v="4"/>
    <n v="6"/>
    <n v="4"/>
  </r>
  <r>
    <d v="2023-05-30T00:00:00"/>
    <x v="5"/>
    <x v="0"/>
    <n v="837"/>
    <s v="P04"/>
    <n v="837"/>
    <n v="741"/>
    <n v="96"/>
    <n v="407.87"/>
    <n v="421"/>
    <n v="420"/>
    <n v="6.31"/>
    <n v="9.1300000000000008"/>
    <n v="86.056272249999992"/>
    <n v="86.056272249999992"/>
    <n v="80.988431289999994"/>
    <n v="5.0678409599999981"/>
    <n v="5.0678409599999981"/>
    <n v="51.3"/>
    <n v="21.788431289999991"/>
    <n v="59.2"/>
    <n v="0.68792196608307077"/>
    <x v="5"/>
    <x v="4"/>
    <n v="6"/>
    <n v="4"/>
  </r>
  <r>
    <d v="2023-06-20T00:00:00"/>
    <x v="5"/>
    <x v="0"/>
    <n v="2040"/>
    <s v="P04"/>
    <n v="2040"/>
    <n v="1970"/>
    <n v="70"/>
    <m/>
    <n v="2050"/>
    <n v="2060"/>
    <n v="8.85"/>
    <n v="11.9"/>
    <n v="78.599999999999994"/>
    <n v="78.599999999999994"/>
    <n v="39.4"/>
    <n v="39.199999999999996"/>
    <n v="39.199999999999996"/>
    <n v="54.3"/>
    <s v=""/>
    <n v="47.1"/>
    <n v="0.5992366412213741"/>
    <x v="5"/>
    <x v="4"/>
    <n v="6"/>
    <n v="4"/>
  </r>
  <r>
    <d v="2022-08-01T00:00:00"/>
    <x v="6"/>
    <x v="0"/>
    <n v="794.34552114999997"/>
    <n v="890"/>
    <n v="794.34552114999997"/>
    <n v="597.3480174"/>
    <n v="196.99750374999996"/>
    <n v="645.94552114999999"/>
    <n v="127"/>
    <n v="124"/>
    <n v="21.6"/>
    <n v="24.4"/>
    <n v="164.84820399999998"/>
    <n v="164.84820399999998"/>
    <n v="138.96444399999996"/>
    <n v="25.883760000000024"/>
    <n v="25.883760000000024"/>
    <n v="86"/>
    <n v="55.464443999999958"/>
    <n v="83.5"/>
    <n v="0.50652659825156487"/>
    <x v="6"/>
    <x v="2"/>
    <n v="7"/>
    <n v="4"/>
  </r>
  <r>
    <d v="2022-08-22T00:00:00"/>
    <x v="6"/>
    <x v="0"/>
    <n v="1033.59973859"/>
    <n v="890"/>
    <n v="1033.59973859"/>
    <n v="942.76781474999984"/>
    <n v="90.831923840000172"/>
    <n v="839.39973858999997"/>
    <n v="144"/>
    <n v="172"/>
    <n v="29.5"/>
    <n v="22.2"/>
    <n v="374.65276799999998"/>
    <n v="452.29463168000001"/>
    <n v="438.29463168000001"/>
    <n v="-63.641863680000029"/>
    <n v="14"/>
    <n v="298"/>
    <n v="153.29463168000001"/>
    <n v="285"/>
    <n v="0.63012023587677346"/>
    <x v="6"/>
    <x v="2"/>
    <n v="7"/>
    <n v="4"/>
  </r>
  <r>
    <d v="2022-10-03T00:00:00"/>
    <x v="6"/>
    <x v="0"/>
    <n v="372.06673247999993"/>
    <n v="890"/>
    <n v="419.12078042000007"/>
    <n v="395.12078042000007"/>
    <n v="-23.054047940000146"/>
    <n v="405.14078042000006"/>
    <n v="9.6300000000000008"/>
    <n v="12.1"/>
    <n v="1.91"/>
    <n v="1.88"/>
    <n v="264.02451280000002"/>
    <n v="264.02451280000002"/>
    <n v="120"/>
    <n v="144.02451280000002"/>
    <n v="144.02451280000002"/>
    <n v="113"/>
    <n v="15"/>
    <n v="105"/>
    <n v="0.39769034657603197"/>
    <x v="6"/>
    <x v="2"/>
    <n v="7"/>
    <n v="4"/>
  </r>
  <r>
    <d v="2022-10-24T00:00:00"/>
    <x v="6"/>
    <x v="0"/>
    <n v="537"/>
    <n v="890"/>
    <n v="537"/>
    <n v="421"/>
    <n v="116"/>
    <n v="530.52"/>
    <n v="3.84"/>
    <n v="4.68"/>
    <n v="2.41"/>
    <n v="1.8"/>
    <n v="532.77034944000002"/>
    <n v="532.77034944000002"/>
    <n v="413.68749296000004"/>
    <n v="119.08285647999998"/>
    <n v="119.08285647999998"/>
    <n v="473"/>
    <s v=""/>
    <n v="473"/>
    <n v="0.88781216990993361"/>
    <x v="6"/>
    <x v="2"/>
    <n v="7"/>
    <n v="4"/>
  </r>
  <r>
    <d v="2022-11-21T00:00:00"/>
    <x v="6"/>
    <x v="0"/>
    <n v="317.55503904"/>
    <n v="890"/>
    <n v="341.37114815999996"/>
    <n v="325.37114815999996"/>
    <n v="-7.8161091199999646"/>
    <n v="312.97114815999998"/>
    <n v="16.3"/>
    <n v="17.600000000000001"/>
    <n v="6.97"/>
    <n v="10.8"/>
    <n v="117.36514417000001"/>
    <n v="210.41397336999998"/>
    <n v="196.41397336999998"/>
    <n v="-79.048829199999972"/>
    <n v="14"/>
    <n v="102"/>
    <n v="115.21397336999998"/>
    <n v="81.2"/>
    <n v="0.38590592962766224"/>
    <x v="6"/>
    <x v="2"/>
    <n v="7"/>
    <n v="4"/>
  </r>
  <r>
    <d v="2023-12-05T00:00:00"/>
    <x v="6"/>
    <x v="0"/>
    <n v="727.98508250000009"/>
    <n v="890"/>
    <n v="746.85566330000006"/>
    <n v="731.85566330000006"/>
    <n v="-3.8705807999999706"/>
    <m/>
    <n v="278"/>
    <n v="836"/>
    <n v="11.1"/>
    <m/>
    <n v="212.26295135999999"/>
    <n v="212.26295135999999"/>
    <n v="151.98899999999998"/>
    <n v="60.273951360000012"/>
    <n v="60.273951360000012"/>
    <n v="52.8"/>
    <n v="99.188999999999979"/>
    <n v="52.8"/>
    <n v="0.24874807243422661"/>
    <x v="6"/>
    <x v="2"/>
    <n v="7"/>
    <n v="4"/>
  </r>
  <r>
    <d v="2023-01-23T00:00:00"/>
    <x v="6"/>
    <x v="0"/>
    <n v="1096.6296035599999"/>
    <n v="890"/>
    <n v="1096.6296035599999"/>
    <n v="1054.4648070399999"/>
    <n v="42.164796519999982"/>
    <n v="384.62960355999985"/>
    <n v="689"/>
    <n v="683"/>
    <n v="29.6"/>
    <n v="29"/>
    <n v="197.42076016999997"/>
    <n v="197.42076016999997"/>
    <n v="103.00816"/>
    <n v="94.412600169999962"/>
    <n v="94.412600169999962"/>
    <n v="30.8"/>
    <n v="77.208160000000007"/>
    <n v="25.8"/>
    <n v="0.13068534422511338"/>
    <x v="6"/>
    <x v="2"/>
    <n v="7"/>
    <n v="4"/>
  </r>
  <r>
    <d v="2023-02-13T00:00:00"/>
    <x v="6"/>
    <x v="0"/>
    <n v="453"/>
    <n v="890"/>
    <n v="453"/>
    <n v="401"/>
    <n v="52"/>
    <n v="251.62"/>
    <n v="216"/>
    <n v="200"/>
    <n v="0.69"/>
    <n v="1.38"/>
    <n v="119.42339599999998"/>
    <n v="119.42339599999998"/>
    <n v="89.092100000000002"/>
    <n v="30.33129599999998"/>
    <n v="30.33129599999998"/>
    <n v="13.2"/>
    <n v="77.292100000000005"/>
    <n v="11.8"/>
    <n v="9.8808109593533935E-2"/>
    <x v="6"/>
    <x v="2"/>
    <n v="7"/>
    <n v="4"/>
  </r>
  <r>
    <d v="2023-03-06T00:00:00"/>
    <x v="6"/>
    <x v="0"/>
    <n v="1090"/>
    <n v="890"/>
    <n v="1090"/>
    <n v="929"/>
    <n v="161"/>
    <n v="686.3"/>
    <n v="423"/>
    <n v="394"/>
    <n v="14.6"/>
    <n v="9.6999999999999993"/>
    <n v="121.30386904"/>
    <n v="121.30386904"/>
    <n v="53.113573039999999"/>
    <n v="68.190295999999989"/>
    <n v="68.190295999999989"/>
    <n v="39.1"/>
    <n v="21.513573039999997"/>
    <n v="31.6"/>
    <n v="0.26050282031465866"/>
    <x v="6"/>
    <x v="2"/>
    <n v="7"/>
    <n v="4"/>
  </r>
  <r>
    <d v="2023-03-27T00:00:00"/>
    <x v="6"/>
    <x v="0"/>
    <n v="1097.87919792"/>
    <n v="890"/>
    <n v="1097.87919792"/>
    <n v="921.79105822999998"/>
    <n v="176.08813969000005"/>
    <n v="603.87919792000002"/>
    <n v="766"/>
    <n v="465"/>
    <n v="31"/>
    <n v="29"/>
    <n v="126.64701021599998"/>
    <n v="126.64701021599998"/>
    <n v="53.412783968800007"/>
    <n v="73.234226247199985"/>
    <n v="73.234226247199985"/>
    <n v="28.1"/>
    <n v="30.312783968800005"/>
    <n v="23.1"/>
    <n v="0.18239672583349825"/>
    <x v="6"/>
    <x v="2"/>
    <n v="7"/>
    <n v="4"/>
  </r>
  <r>
    <d v="2023-04-17T00:00:00"/>
    <x v="6"/>
    <x v="0"/>
    <n v="452"/>
    <n v="890"/>
    <n v="452"/>
    <n v="400"/>
    <n v="52"/>
    <n v="374.55"/>
    <n v="52"/>
    <n v="74.900000000000006"/>
    <n v="1.18"/>
    <n v="2.5499999999999998"/>
    <n v="101.47991392800003"/>
    <n v="101.47991392800003"/>
    <n v="86.398626952000001"/>
    <n v="15.08128697600003"/>
    <n v="15.08128697600003"/>
    <n v="10.9"/>
    <n v="74.898626952000001"/>
    <n v="11.5"/>
    <n v="0.11332291834775546"/>
    <x v="6"/>
    <x v="2"/>
    <n v="7"/>
    <n v="4"/>
  </r>
  <r>
    <d v="2023-05-08T00:00:00"/>
    <x v="6"/>
    <x v="0"/>
    <n v="7040"/>
    <n v="890"/>
    <n v="7040"/>
    <n v="6610"/>
    <n v="430"/>
    <n v="210"/>
    <n v="4390"/>
    <n v="5120"/>
    <n v="1830"/>
    <n v="1710"/>
    <n v="3290"/>
    <n v="3290"/>
    <n v="813.14595407000002"/>
    <n v="2476.8540459300002"/>
    <n v="2476.8540459300002"/>
    <n v="676"/>
    <n v="186.14595407000002"/>
    <n v="627"/>
    <n v="0.1905775075987842"/>
    <x v="6"/>
    <x v="2"/>
    <n v="7"/>
    <n v="4"/>
  </r>
  <r>
    <d v="2023-05-30T00:00:00"/>
    <x v="6"/>
    <x v="0"/>
    <n v="658"/>
    <n v="890"/>
    <n v="658"/>
    <n v="556.74825436000003"/>
    <n v="101.25174563999997"/>
    <n v="544.79999999999995"/>
    <n v="46.4"/>
    <n v="48.1"/>
    <n v="64.5"/>
    <n v="65.099999999999994"/>
    <n v="121.40552163999999"/>
    <n v="121.40552163999999"/>
    <n v="104.32540143999999"/>
    <n v="17.080120199999996"/>
    <n v="17.080120199999996"/>
    <n v="83.5"/>
    <n v="26.12540143999999"/>
    <n v="78.2"/>
    <n v="0.64412226844083764"/>
    <x v="6"/>
    <x v="2"/>
    <n v="7"/>
    <n v="4"/>
  </r>
  <r>
    <d v="2023-06-20T00:00:00"/>
    <x v="6"/>
    <x v="0"/>
    <n v="568"/>
    <n v="890"/>
    <n v="568"/>
    <n v="491"/>
    <n v="77"/>
    <n v="547.22"/>
    <n v="5.12"/>
    <n v="14.1"/>
    <n v="4.5599999999999996"/>
    <n v="6.68"/>
    <n v="110.68038595840001"/>
    <n v="110.68038595840001"/>
    <n v="92.2"/>
    <n v="18.480385958400007"/>
    <n v="18.480385958400007"/>
    <n v="83.8"/>
    <n v="22.900000000000006"/>
    <n v="69.3"/>
    <n v="0.62612719859909849"/>
    <x v="6"/>
    <x v="2"/>
    <n v="7"/>
    <n v="4"/>
  </r>
  <r>
    <d v="2022-08-01T00:00:00"/>
    <x v="7"/>
    <x v="0"/>
    <n v="904.73939714999983"/>
    <s v="HWR"/>
    <n v="1044.89874515"/>
    <n v="1019.89874515"/>
    <n v="-115.15934800000014"/>
    <n v="803.29874514999995"/>
    <n v="214"/>
    <n v="210"/>
    <n v="31.1"/>
    <n v="31.6"/>
    <n v="220.07766848"/>
    <n v="220.07766848"/>
    <n v="189.58422399999998"/>
    <n v="30.493444480000022"/>
    <n v="30.493444480000022"/>
    <n v="192"/>
    <n v="5.5842239999999777"/>
    <n v="184"/>
    <n v="0.83606847196639289"/>
    <x v="7"/>
    <x v="2"/>
    <n v="8"/>
    <n v="4"/>
  </r>
  <r>
    <d v="2022-08-22T00:00:00"/>
    <x v="7"/>
    <x v="0"/>
    <n v="1178.07421875"/>
    <s v="HWR"/>
    <n v="1178.07421875"/>
    <n v="1127.5443065899999"/>
    <n v="50.529912160000094"/>
    <n v="819.27421875000005"/>
    <n v="362"/>
    <n v="335"/>
    <n v="25.3"/>
    <n v="23.8"/>
    <n v="384.66438750000003"/>
    <n v="384.66438750000003"/>
    <n v="379.32797181999996"/>
    <n v="5.3364156800000728"/>
    <n v="5.3364156800000728"/>
    <n v="287"/>
    <n v="108.32797181999996"/>
    <n v="271"/>
    <n v="0.70451024011158292"/>
    <x v="7"/>
    <x v="2"/>
    <n v="8"/>
    <n v="4"/>
  </r>
  <r>
    <d v="2022-10-03T00:00:00"/>
    <x v="7"/>
    <x v="0"/>
    <n v="382.55084378000004"/>
    <s v="HWR"/>
    <n v="436.86203450000005"/>
    <n v="411.86203450000005"/>
    <n v="-29.311190720000013"/>
    <n v="374.56203450000004"/>
    <n v="43.4"/>
    <n v="50.3"/>
    <n v="11.3"/>
    <n v="12"/>
    <n v="177.95888820000002"/>
    <n v="177.95888820000002"/>
    <n v="138"/>
    <n v="39.958888200000018"/>
    <n v="39.958888200000018"/>
    <n v="123"/>
    <n v="18"/>
    <n v="120"/>
    <n v="0.6743130461971496"/>
    <x v="7"/>
    <x v="2"/>
    <n v="8"/>
    <n v="4"/>
  </r>
  <r>
    <d v="2022-11-21T00:00:00"/>
    <x v="7"/>
    <x v="0"/>
    <n v="627"/>
    <s v="HWR"/>
    <n v="627"/>
    <n v="588"/>
    <n v="39"/>
    <n v="616.79"/>
    <n v="3.48"/>
    <n v="2.2000000000000002"/>
    <n v="1.31"/>
    <n v="8.01"/>
    <n v="342.74972835000005"/>
    <n v="342.74972835000005"/>
    <n v="290.84623472999999"/>
    <n v="51.903493620000063"/>
    <n v="51.903493620000063"/>
    <n v="242"/>
    <n v="95.846234729999992"/>
    <n v="195"/>
    <n v="0.56892824084422056"/>
    <x v="7"/>
    <x v="2"/>
    <n v="8"/>
    <n v="4"/>
  </r>
  <r>
    <d v="2023-12-05T00:00:00"/>
    <x v="7"/>
    <x v="0"/>
    <n v="1541.2170068000003"/>
    <s v="HWR"/>
    <n v="1656.7203992999998"/>
    <n v="1634.7203992999998"/>
    <n v="-93.503392499999563"/>
    <n v="336.72039929999983"/>
    <n v="754"/>
    <n v="1320"/>
    <n v="17.8"/>
    <m/>
    <n v="276.82906656"/>
    <n v="355.26450624"/>
    <n v="343.26450624"/>
    <n v="-66.435439680000002"/>
    <n v="12"/>
    <n v="225"/>
    <n v="118.26450624"/>
    <n v="225"/>
    <n v="0.63333092962571547"/>
    <x v="7"/>
    <x v="2"/>
    <n v="8"/>
    <n v="4"/>
  </r>
  <r>
    <d v="2023-01-23T00:00:00"/>
    <x v="7"/>
    <x v="0"/>
    <n v="962.10469695999996"/>
    <s v="HWR"/>
    <n v="962.10469695999996"/>
    <n v="917.67181000999994"/>
    <n v="44.432886950000011"/>
    <n v="391.10469695999996"/>
    <n v="483"/>
    <n v="559"/>
    <n v="13.3"/>
    <n v="12"/>
    <n v="228.91037657000001"/>
    <n v="228.91037657000001"/>
    <n v="186.56347172"/>
    <n v="42.346904850000016"/>
    <n v="42.346904850000016"/>
    <n v="64.900000000000006"/>
    <n v="113.36347171999999"/>
    <n v="73.2"/>
    <n v="0.3197758052598183"/>
    <x v="7"/>
    <x v="2"/>
    <n v="8"/>
    <n v="4"/>
  </r>
  <r>
    <d v="2023-02-13T00:00:00"/>
    <x v="7"/>
    <x v="0"/>
    <n v="306.15842999999995"/>
    <s v="HWR"/>
    <n v="306.15842999999995"/>
    <n v="271.45162300000004"/>
    <n v="34.706806999999912"/>
    <n v="274.88842999999997"/>
    <n v="36.6"/>
    <n v="29.6"/>
    <n v="1.97"/>
    <n v="1.67"/>
    <n v="83.515777639999996"/>
    <n v="158.05818976000006"/>
    <n v="144.05818976000006"/>
    <n v="-60.542412120000066"/>
    <n v="14"/>
    <n v="23.2"/>
    <n v="121.85818976000006"/>
    <n v="22.2"/>
    <n v="0.14045460114220651"/>
    <x v="7"/>
    <x v="2"/>
    <n v="8"/>
    <n v="4"/>
  </r>
  <r>
    <d v="2023-03-06T00:00:00"/>
    <x v="7"/>
    <x v="0"/>
    <n v="935"/>
    <s v="HWR"/>
    <n v="935"/>
    <n v="738"/>
    <n v="197"/>
    <n v="653.54"/>
    <n v="335"/>
    <n v="272"/>
    <n v="14"/>
    <n v="9.4600000000000009"/>
    <n v="219.54407700000002"/>
    <n v="219.54407700000002"/>
    <n v="91.164025039999984"/>
    <n v="128.38005196000003"/>
    <n v="128.38005196000003"/>
    <n v="72.7"/>
    <n v="32.164025039999984"/>
    <n v="59"/>
    <n v="0.26873874625185173"/>
    <x v="7"/>
    <x v="2"/>
    <n v="8"/>
    <n v="4"/>
  </r>
  <r>
    <d v="2023-03-27T00:00:00"/>
    <x v="7"/>
    <x v="0"/>
    <n v="1018.27169328"/>
    <s v="HWR"/>
    <n v="1018.27169328"/>
    <n v="714.46407007000016"/>
    <n v="303.80762320999986"/>
    <n v="614.77169328000002"/>
    <n v="768"/>
    <n v="395"/>
    <n v="72"/>
    <n v="8.5"/>
    <n v="150.22483843400002"/>
    <n v="150.22483843400002"/>
    <n v="72.397790248000007"/>
    <n v="77.827048186000013"/>
    <n v="77.827048186000013"/>
    <n v="43.3"/>
    <n v="26.197790248000004"/>
    <n v="46.2"/>
    <n v="0.30753902271825423"/>
    <x v="7"/>
    <x v="2"/>
    <n v="8"/>
    <n v="4"/>
  </r>
  <r>
    <d v="2023-04-17T00:00:00"/>
    <x v="7"/>
    <x v="0"/>
    <n v="422"/>
    <s v="HWR"/>
    <n v="422"/>
    <n v="395.85676813999993"/>
    <n v="26.143231860000071"/>
    <n v="405.09"/>
    <n v="14.5"/>
    <n v="11.6"/>
    <n v="2.4700000000000002"/>
    <n v="5.31"/>
    <n v="120.94585405000001"/>
    <n v="120.94585405000001"/>
    <n v="108.17100137800003"/>
    <n v="12.77485267199998"/>
    <n v="12.77485267199998"/>
    <n v="37"/>
    <n v="81.071001378000034"/>
    <n v="27.1"/>
    <n v="0.22406720935466409"/>
    <x v="7"/>
    <x v="2"/>
    <n v="8"/>
    <n v="4"/>
  </r>
  <r>
    <d v="2023-05-08T00:00:00"/>
    <x v="7"/>
    <x v="0"/>
    <n v="2381.2268148899998"/>
    <s v="HWR"/>
    <n v="2381.2268148899998"/>
    <n v="2182.3822890000001"/>
    <n v="198.84452588999966"/>
    <n v="337.12681488999988"/>
    <n v="2030"/>
    <n v="1990"/>
    <n v="45.3"/>
    <n v="54.1"/>
    <n v="519"/>
    <n v="519"/>
    <n v="425.42830599999991"/>
    <n v="93.571694000000093"/>
    <n v="93.571694000000093"/>
    <n v="482"/>
    <s v=""/>
    <n v="472"/>
    <n v="0.90944123314065506"/>
    <x v="7"/>
    <x v="2"/>
    <n v="8"/>
    <n v="4"/>
  </r>
  <r>
    <d v="2023-05-30T00:00:00"/>
    <x v="7"/>
    <x v="0"/>
    <n v="679"/>
    <s v="HWR"/>
    <n v="679"/>
    <n v="583.33962528000006"/>
    <n v="95.660374719999936"/>
    <n v="60.433333333333394"/>
    <n v="102.26666666666667"/>
    <n v="162.5"/>
    <n v="65.7"/>
    <n v="456.06666666666666"/>
    <n v="193.30315742000002"/>
    <n v="193.30315742000002"/>
    <n v="151.89654232666666"/>
    <n v="41.406615093333357"/>
    <n v="41.406615093333357"/>
    <n v="125.66666666666667"/>
    <n v="44.896542326666662"/>
    <n v="107"/>
    <n v="0.55353467283266056"/>
    <x v="7"/>
    <x v="2"/>
    <n v="8"/>
    <n v="4"/>
  </r>
  <r>
    <d v="2023-06-20T00:00:00"/>
    <x v="7"/>
    <x v="0"/>
    <n v="517.66666666666663"/>
    <s v="HWR"/>
    <n v="517.66666666666663"/>
    <n v="471"/>
    <n v="46.666666666666629"/>
    <n v="445.63333333333333"/>
    <n v="48.6"/>
    <n v="52.966666666666669"/>
    <n v="18.833333333333332"/>
    <n v="19.066666666666666"/>
    <n v="93.733333333333334"/>
    <n v="93.733333333333334"/>
    <n v="78.933333333333337"/>
    <n v="14.799999999999997"/>
    <n v="14.799999999999997"/>
    <n v="96.533333333333346"/>
    <s v=""/>
    <n v="83.933333333333337"/>
    <n v="0.89544807965860596"/>
    <x v="7"/>
    <x v="2"/>
    <n v="8"/>
    <n v="4"/>
  </r>
  <r>
    <d v="2022-07-25T00:00:00"/>
    <x v="8"/>
    <x v="0"/>
    <n v="878"/>
    <s v="GRR"/>
    <n v="878"/>
    <n v="847"/>
    <n v="31"/>
    <n v="422.2"/>
    <n v="439"/>
    <n v="435"/>
    <n v="20.399999999999999"/>
    <n v="20.8"/>
    <n v="308.06231750999996"/>
    <n v="308.06231750999996"/>
    <n v="290.40927984000001"/>
    <n v="17.653037669999947"/>
    <n v="17.653037669999947"/>
    <n v="129"/>
    <n v="142.40927984000001"/>
    <n v="148"/>
    <n v="0.48042227688297451"/>
    <x v="8"/>
    <x v="2"/>
    <n v="9"/>
    <n v="4"/>
  </r>
  <r>
    <d v="2022-08-15T00:00:00"/>
    <x v="8"/>
    <x v="0"/>
    <n v="487"/>
    <s v="GRR"/>
    <n v="487"/>
    <m/>
    <n v="487"/>
    <n v="274.2"/>
    <n v="336"/>
    <n v="202"/>
    <n v="11.8"/>
    <n v="10.8"/>
    <n v="261.33249375000003"/>
    <n v="261.33249375000003"/>
    <n v="201.61238876000002"/>
    <n v="59.72010499000001"/>
    <n v="59.72010499000001"/>
    <n v="185"/>
    <n v="48.612388760000016"/>
    <n v="153"/>
    <n v="0.58546106457915348"/>
    <x v="8"/>
    <x v="2"/>
    <n v="9"/>
    <n v="4"/>
  </r>
  <r>
    <d v="2022-09-26T00:00:00"/>
    <x v="8"/>
    <x v="0"/>
    <n v="330.04697728000002"/>
    <s v="GRR"/>
    <n v="330.04697728000002"/>
    <n v="192.56219738000004"/>
    <n v="137.48477989999998"/>
    <n v="304.77697728000004"/>
    <n v="25.2"/>
    <n v="20.6"/>
    <n v="3.31"/>
    <n v="4.67"/>
    <n v="141"/>
    <n v="141"/>
    <n v="129"/>
    <n v="12"/>
    <n v="12"/>
    <n v="91.3"/>
    <n v="45.099999999999994"/>
    <n v="83.9"/>
    <n v="0.59503546099290783"/>
    <x v="8"/>
    <x v="2"/>
    <n v="9"/>
    <n v="4"/>
  </r>
  <r>
    <d v="2022-11-28T00:00:00"/>
    <x v="8"/>
    <x v="0"/>
    <n v="288"/>
    <s v="GRR"/>
    <n v="288"/>
    <n v="266"/>
    <n v="22"/>
    <n v="278.5"/>
    <n v="2.98"/>
    <n v="7.06"/>
    <n v="1.42"/>
    <n v="2.44"/>
    <n v="157.78375584000003"/>
    <n v="204.02682943999997"/>
    <n v="193.02682943999997"/>
    <n v="-35.243073599999946"/>
    <n v="11"/>
    <n v="71.3"/>
    <n v="129.72682943999996"/>
    <n v="63.3"/>
    <n v="0.31025331410453155"/>
    <x v="8"/>
    <x v="2"/>
    <n v="9"/>
    <n v="4"/>
  </r>
  <r>
    <d v="2023-01-17T00:00:00"/>
    <x v="8"/>
    <x v="0"/>
    <n v="916.89597199999992"/>
    <s v="GRR"/>
    <n v="916.89597199999992"/>
    <n v="908.50652751999985"/>
    <n v="8.3894444800000656"/>
    <n v="290.79597199999989"/>
    <n v="713"/>
    <n v="607"/>
    <n v="17.100000000000001"/>
    <n v="19.100000000000001"/>
    <n v="204.85264320000002"/>
    <n v="204.85264320000002"/>
    <n v="154.63598880000001"/>
    <n v="50.21665440000001"/>
    <n v="50.21665440000001"/>
    <n v="56.1"/>
    <n v="105.13598880000001"/>
    <n v="49.5"/>
    <n v="0.24163710668684207"/>
    <x v="8"/>
    <x v="2"/>
    <n v="9"/>
    <n v="4"/>
  </r>
  <r>
    <d v="2023-02-06T00:00:00"/>
    <x v="8"/>
    <x v="0"/>
    <n v="665.56526105000012"/>
    <s v="GRR"/>
    <n v="698.28450499999985"/>
    <n v="678.28450499999985"/>
    <n v="-12.719243949999736"/>
    <m/>
    <n v="744"/>
    <n v="817"/>
    <n v="8.99"/>
    <n v="10.1"/>
    <n v="46.370644475999995"/>
    <n v="135.18499639999999"/>
    <n v="125.1849964"/>
    <n v="-78.814351924000007"/>
    <n v="9.9999999999999858"/>
    <n v="27.5"/>
    <n v="98.184996400000003"/>
    <n v="27"/>
    <n v="0.19972630631367908"/>
    <x v="8"/>
    <x v="2"/>
    <n v="9"/>
    <n v="4"/>
  </r>
  <r>
    <d v="2023-02-27T00:00:00"/>
    <x v="8"/>
    <x v="0"/>
    <n v="473.05100481999995"/>
    <s v="GRR"/>
    <n v="473.05100481999995"/>
    <n v="424.94185632"/>
    <n v="48.109148499999947"/>
    <n v="345.90100481999991"/>
    <n v="164"/>
    <n v="125"/>
    <n v="2.29"/>
    <n v="2.15"/>
    <n v="137.02457934"/>
    <n v="137.02457934"/>
    <n v="91.608102379999991"/>
    <n v="45.416476960000011"/>
    <n v="45.416476960000011"/>
    <n v="13.6"/>
    <n v="77.608102379999991"/>
    <n v="14"/>
    <n v="0.10217145031521467"/>
    <x v="8"/>
    <x v="2"/>
    <n v="9"/>
    <n v="4"/>
  </r>
  <r>
    <d v="2023-03-20T00:00:00"/>
    <x v="8"/>
    <x v="0"/>
    <n v="380.42064507999999"/>
    <s v="GRR"/>
    <n v="380.42064507999999"/>
    <n v="326.08877372000001"/>
    <n v="54.33187135999998"/>
    <n v="238.66064507999999"/>
    <n v="93.3"/>
    <n v="136"/>
    <n v="1.76"/>
    <n v="5.76"/>
    <n v="30.765555635199995"/>
    <n v="30.765555635199995"/>
    <n v="20.597127616799995"/>
    <n v="10.1684280184"/>
    <n v="10.1684280184"/>
    <n v="11.6"/>
    <n v="9.2971276167999939"/>
    <n v="11.3"/>
    <n v="0.36729387026156157"/>
    <x v="8"/>
    <x v="2"/>
    <n v="9"/>
    <n v="4"/>
  </r>
  <r>
    <d v="2023-04-10T00:00:00"/>
    <x v="8"/>
    <x v="0"/>
    <m/>
    <s v="GRR"/>
    <m/>
    <n v="568"/>
    <m/>
    <m/>
    <n v="303"/>
    <n v="292"/>
    <n v="7.03"/>
    <n v="8.16"/>
    <m/>
    <m/>
    <n v="96.656318307999953"/>
    <m/>
    <m/>
    <n v="28.8"/>
    <n v="70.256318307999948"/>
    <n v="26.4"/>
    <m/>
    <x v="8"/>
    <x v="2"/>
    <n v="9"/>
    <n v="4"/>
  </r>
  <r>
    <d v="2023-05-01T00:00:00"/>
    <x v="8"/>
    <x v="0"/>
    <n v="2430"/>
    <s v="GRR"/>
    <n v="2430"/>
    <n v="2400"/>
    <n v="30"/>
    <n v="732"/>
    <n v="1670"/>
    <n v="1500"/>
    <n v="203"/>
    <n v="198"/>
    <n v="640"/>
    <n v="640"/>
    <n v="567"/>
    <n v="73"/>
    <n v="73"/>
    <n v="479"/>
    <n v="149"/>
    <n v="418"/>
    <n v="0.65312499999999996"/>
    <x v="8"/>
    <x v="2"/>
    <n v="9"/>
    <n v="4"/>
  </r>
  <r>
    <d v="2023-05-22T00:00:00"/>
    <x v="8"/>
    <x v="0"/>
    <n v="1136.75407928"/>
    <s v="GRR"/>
    <n v="1136.75407928"/>
    <n v="1120.8940383199997"/>
    <n v="15.860040960000333"/>
    <n v="765.65407928000002"/>
    <n v="1080"/>
    <n v="335"/>
    <n v="40"/>
    <n v="36.1"/>
    <n v="107"/>
    <n v="107"/>
    <n v="107"/>
    <n v="0"/>
    <n v="0"/>
    <n v="78.900000000000006"/>
    <n v="39.900000000000006"/>
    <n v="67.099999999999994"/>
    <n v="0.62710280373831773"/>
    <x v="8"/>
    <x v="2"/>
    <n v="9"/>
    <n v="4"/>
  </r>
  <r>
    <d v="2023-05-30T00:00:00"/>
    <x v="8"/>
    <x v="0"/>
    <n v="699"/>
    <s v="GRR"/>
    <n v="699"/>
    <n v="615"/>
    <n v="84"/>
    <n v="429.9"/>
    <n v="227"/>
    <n v="234"/>
    <n v="29"/>
    <n v="35.1"/>
    <n v="220.95024612799997"/>
    <n v="220.95024612799997"/>
    <n v="159.22220417999998"/>
    <n v="61.728041947999998"/>
    <n v="61.728041947999998"/>
    <n v="149"/>
    <n v="1.2222041799999772"/>
    <n v="158"/>
    <n v="0.71509311606952497"/>
    <x v="8"/>
    <x v="2"/>
    <n v="9"/>
    <n v="4"/>
  </r>
  <r>
    <d v="2023-06-12T00:00:00"/>
    <x v="8"/>
    <x v="0"/>
    <n v="1700"/>
    <s v="GRR"/>
    <n v="1700"/>
    <n v="1220"/>
    <n v="480"/>
    <n v="465.94000000000005"/>
    <n v="938"/>
    <n v="1230"/>
    <n v="8.69"/>
    <n v="4.0599999999999996"/>
    <n v="228.23036400000004"/>
    <n v="228.23036400000004"/>
    <n v="88.1"/>
    <n v="140.13036400000004"/>
    <n v="140.13036400000004"/>
    <n v="91.6"/>
    <s v=""/>
    <n v="110"/>
    <n v="0.48196917391762994"/>
    <x v="8"/>
    <x v="2"/>
    <n v="9"/>
    <n v="4"/>
  </r>
  <r>
    <d v="2023-06-20T00:00:00"/>
    <x v="8"/>
    <x v="0"/>
    <n v="1510"/>
    <s v="GRR"/>
    <n v="1510"/>
    <n v="1250"/>
    <n v="260"/>
    <n v="585.1"/>
    <n v="885"/>
    <n v="898"/>
    <n v="33.9"/>
    <n v="26.9"/>
    <n v="194.56637187839999"/>
    <n v="194.56637187839999"/>
    <n v="136.79206613759999"/>
    <n v="57.774305740800003"/>
    <n v="57.774305740800003"/>
    <n v="155"/>
    <s v=""/>
    <n v="144"/>
    <n v="0.74010734028590031"/>
    <x v="8"/>
    <x v="2"/>
    <n v="9"/>
    <n v="4"/>
  </r>
  <r>
    <d v="2022-07-25T00:00:00"/>
    <x v="9"/>
    <x v="0"/>
    <n v="922.66666666666663"/>
    <s v="FVC"/>
    <n v="922.66666666666663"/>
    <n v="791.33333333333337"/>
    <n v="131.33333333333326"/>
    <n v="617.33333333333326"/>
    <n v="243.66666666666666"/>
    <n v="262"/>
    <n v="42.733333333333327"/>
    <n v="43.333333333333336"/>
    <n v="502.50466301999995"/>
    <n v="502.50466301999995"/>
    <n v="486.12205348666674"/>
    <n v="16.382609533333209"/>
    <n v="16.382609533333209"/>
    <n v="347"/>
    <n v="93.122053486666744"/>
    <n v="393"/>
    <n v="0.78208229479525926"/>
    <x v="9"/>
    <x v="2"/>
    <n v="10"/>
    <n v="4"/>
  </r>
  <r>
    <d v="2022-08-15T00:00:00"/>
    <x v="9"/>
    <x v="0"/>
    <n v="897.17517043333328"/>
    <s v="FVC"/>
    <n v="897.17517043333328"/>
    <n v="774.22671458666662"/>
    <n v="122.94845584666666"/>
    <n v="649.22517043333323"/>
    <n v="372.66666666666669"/>
    <n v="220"/>
    <n v="23.3"/>
    <n v="27.95"/>
    <n v="397.50335418333339"/>
    <n v="397.50335418333339"/>
    <n v="383.97324923666673"/>
    <n v="13.530104946666654"/>
    <n v="13.530104946666654"/>
    <n v="415.66666666666669"/>
    <n v="110.47324923666673"/>
    <n v="273.5"/>
    <n v="0.68804450861025557"/>
    <x v="9"/>
    <x v="2"/>
    <n v="10"/>
    <n v="4"/>
  </r>
  <r>
    <d v="2022-09-26T00:00:00"/>
    <x v="9"/>
    <x v="0"/>
    <n v="667.93795894666664"/>
    <s v="FVC"/>
    <n v="667.93795894666664"/>
    <n v="565.01575294666679"/>
    <n v="102.92220599999985"/>
    <n v="541.80462561333331"/>
    <n v="89.5"/>
    <n v="104.03333333333335"/>
    <n v="19.399999999999999"/>
    <n v="22.099999999999998"/>
    <n v="419.32161248333335"/>
    <n v="419.32161248333335"/>
    <n v="347.63684804333326"/>
    <n v="71.684764440000095"/>
    <n v="71.684764440000095"/>
    <n v="308.33333333333331"/>
    <n v="25.970181376666574"/>
    <n v="321.66666666666669"/>
    <n v="0.76711206169811219"/>
    <x v="9"/>
    <x v="2"/>
    <n v="10"/>
    <n v="4"/>
  </r>
  <r>
    <d v="2022-11-28T00:00:00"/>
    <x v="9"/>
    <x v="0"/>
    <n v="844.63711939999996"/>
    <s v="FVC"/>
    <n v="844.63711939999996"/>
    <n v="737.65954479999994"/>
    <n v="106.97757460000003"/>
    <n v="733.20378606666668"/>
    <n v="107.3"/>
    <n v="100.7"/>
    <n v="9.94"/>
    <n v="10.733333333333334"/>
    <n v="735.52743999999996"/>
    <n v="735.52743999999996"/>
    <n v="602"/>
    <n v="133.52743999999996"/>
    <n v="133.52743999999996"/>
    <n v="581.33333333333337"/>
    <n v="49"/>
    <n v="553"/>
    <n v="0.75184142688136835"/>
    <x v="9"/>
    <x v="2"/>
    <n v="10"/>
    <n v="4"/>
  </r>
  <r>
    <d v="2023-01-17T00:00:00"/>
    <x v="9"/>
    <x v="0"/>
    <n v="1006.1221465066665"/>
    <s v="FVC"/>
    <n v="1006.1221465066665"/>
    <n v="918.99243935999993"/>
    <n v="87.129707146666533"/>
    <n v="516.65547983999977"/>
    <n v="542"/>
    <n v="478"/>
    <n v="10.606666666666667"/>
    <n v="11.466666666666667"/>
    <n v="303.8552570666667"/>
    <n v="303.8552570666667"/>
    <n v="227.5311978666667"/>
    <n v="76.324059199999994"/>
    <n v="76.324059199999994"/>
    <n v="130.33333333333334"/>
    <n v="112.63119786666671"/>
    <n v="114.89999999999999"/>
    <n v="0.37814056965547449"/>
    <x v="9"/>
    <x v="2"/>
    <n v="10"/>
    <n v="4"/>
  </r>
  <r>
    <d v="2023-02-06T00:00:00"/>
    <x v="9"/>
    <x v="0"/>
    <n v="612.73224963333337"/>
    <s v="FVC"/>
    <n v="648.07101971666668"/>
    <n v="623.07101971666668"/>
    <n v="-10.338770083333316"/>
    <n v="369.85101971666671"/>
    <n v="269.8"/>
    <n v="275.33333333333331"/>
    <n v="2.1666666666666665"/>
    <n v="2.8866666666666667"/>
    <n v="166.71201978666667"/>
    <n v="166.71201978666667"/>
    <n v="123.7258296"/>
    <n v="42.986190186666676"/>
    <n v="42.986190186666676"/>
    <n v="58.166666666666664"/>
    <n v="67.959162933333317"/>
    <n v="55.766666666666673"/>
    <n v="0.33450897384620848"/>
    <x v="9"/>
    <x v="2"/>
    <n v="10"/>
    <n v="4"/>
  </r>
  <r>
    <d v="2023-02-27T00:00:00"/>
    <x v="9"/>
    <x v="0"/>
    <n v="590.0650724333334"/>
    <s v="FVC"/>
    <n v="590.0650724333334"/>
    <n v="520.90847096000005"/>
    <n v="69.156601473333353"/>
    <n v="553.98507243333336"/>
    <n v="33.833333333333336"/>
    <n v="33.166666666666664"/>
    <n v="3.5700000000000003"/>
    <n v="2.9133333333333336"/>
    <n v="185.58781278666666"/>
    <n v="185.58781278666666"/>
    <n v="119.38818863333334"/>
    <n v="66.199624153333318"/>
    <n v="66.199624153333318"/>
    <n v="41.6"/>
    <n v="84.254855300000003"/>
    <n v="35.133333333333333"/>
    <n v="0.18930840773321214"/>
    <x v="9"/>
    <x v="2"/>
    <n v="10"/>
    <n v="4"/>
  </r>
  <r>
    <d v="2023-03-20T00:00:00"/>
    <x v="9"/>
    <x v="0"/>
    <n v="388.32322715666669"/>
    <s v="FVC"/>
    <n v="388.32322715666669"/>
    <n v="321.55549187333332"/>
    <n v="66.767735283333366"/>
    <n v="349.22322715666667"/>
    <n v="37.699999999999996"/>
    <n v="39.1"/>
    <n v="24.9"/>
    <m/>
    <n v="60.5206947024"/>
    <n v="60.5206947024"/>
    <n v="38.188769331466666"/>
    <n v="22.331925370933334"/>
    <n v="22.331925370933334"/>
    <n v="24.4"/>
    <n v="38.188769331466666"/>
    <m/>
    <m/>
    <x v="9"/>
    <x v="2"/>
    <n v="10"/>
    <n v="4"/>
  </r>
  <r>
    <d v="2023-04-10T00:00:00"/>
    <x v="9"/>
    <x v="0"/>
    <n v="600.66666666666663"/>
    <s v="FVC"/>
    <n v="631.33333333333337"/>
    <n v="612.33333333333337"/>
    <n v="-11.666666666666742"/>
    <n v="579.03333333333342"/>
    <n v="47.833333333333336"/>
    <n v="40.633333333333333"/>
    <n v="9.8033333333333328"/>
    <n v="11.666666666666666"/>
    <n v="178.91682096700001"/>
    <n v="178.91682096700001"/>
    <n v="147.06490823399997"/>
    <n v="31.851912733000034"/>
    <n v="31.851912733000034"/>
    <n v="56.133333333333333"/>
    <n v="95.298241567333321"/>
    <n v="51.766666666666659"/>
    <n v="0.28933370482932214"/>
    <x v="9"/>
    <x v="2"/>
    <n v="10"/>
    <n v="4"/>
  </r>
  <r>
    <d v="2023-05-01T00:00:00"/>
    <x v="9"/>
    <x v="0"/>
    <n v="846.66666666666663"/>
    <s v="FVC"/>
    <n v="846.66666666666663"/>
    <n v="782.33333333333337"/>
    <n v="64.333333333333258"/>
    <n v="560.56999999999994"/>
    <n v="259"/>
    <n v="278.33333333333331"/>
    <n v="7.2600000000000007"/>
    <n v="7.7633333333333328"/>
    <n v="209.00657642400003"/>
    <n v="236.33070341600001"/>
    <n v="221.33070341600001"/>
    <n v="-12.324126991999975"/>
    <n v="15"/>
    <n v="141.33333333333334"/>
    <n v="77.964036749333331"/>
    <n v="143.36666666666667"/>
    <n v="0.60663580565029751"/>
    <x v="9"/>
    <x v="2"/>
    <n v="10"/>
    <n v="4"/>
  </r>
  <r>
    <d v="2023-05-22T00:00:00"/>
    <x v="9"/>
    <x v="0"/>
    <n v="860.08424866666655"/>
    <s v="FVC"/>
    <n v="860.08424866666655"/>
    <n v="821.63376389333325"/>
    <n v="38.450484773333301"/>
    <n v="579.91758199999981"/>
    <n v="211"/>
    <n v="245.33333333333334"/>
    <n v="40.233333333333327"/>
    <n v="34.833333333333336"/>
    <n v="183.13716104533333"/>
    <n v="183.13716104533333"/>
    <n v="118.33333333333333"/>
    <n v="64.803827712"/>
    <n v="64.803827712"/>
    <n v="149.33333333333334"/>
    <n v="7.2000000000000028"/>
    <n v="111.13333333333333"/>
    <n v="0.60683114611470712"/>
    <x v="9"/>
    <x v="2"/>
    <n v="10"/>
    <n v="4"/>
  </r>
  <r>
    <d v="2023-05-30T00:00:00"/>
    <x v="9"/>
    <x v="0"/>
    <n v="1120"/>
    <s v="FVC"/>
    <n v="1120"/>
    <n v="761"/>
    <n v="359"/>
    <n v="959.2"/>
    <n v="78.400000000000006"/>
    <n v="78.599999999999994"/>
    <n v="58.2"/>
    <n v="82.2"/>
    <n v="338.30733079999999"/>
    <n v="338.30733079999999"/>
    <n v="232.41448969999999"/>
    <n v="105.8928411"/>
    <n v="105.8928411"/>
    <n v="171"/>
    <n v="62.41448969999999"/>
    <n v="170"/>
    <n v="0.50250167384194322"/>
    <x v="9"/>
    <x v="2"/>
    <n v="10"/>
    <n v="4"/>
  </r>
  <r>
    <d v="2023-06-12T00:00:00"/>
    <x v="9"/>
    <x v="0"/>
    <n v="814.66666666666663"/>
    <s v="FVC"/>
    <n v="814.66666666666663"/>
    <n v="526"/>
    <n v="288.66666666666663"/>
    <n v="803.18333333333328"/>
    <n v="6.586666666666666"/>
    <n v="7.6266666666666678"/>
    <n v="6.5333333333333341"/>
    <n v="3.8566666666666669"/>
    <n v="288.88334266666669"/>
    <n v="288.88334266666669"/>
    <n v="173.41247450000003"/>
    <n v="115.47086816666666"/>
    <n v="115.47086816666666"/>
    <n v="174"/>
    <n v="8.4124745000000303"/>
    <n v="165"/>
    <n v="0.57116481163951449"/>
    <x v="9"/>
    <x v="2"/>
    <n v="10"/>
    <n v="4"/>
  </r>
  <r>
    <d v="2023-06-20T00:00:00"/>
    <x v="9"/>
    <x v="0"/>
    <n v="684"/>
    <s v="FVC"/>
    <n v="684"/>
    <n v="599"/>
    <n v="85"/>
    <n v="537.9"/>
    <n v="79"/>
    <n v="78.3"/>
    <n v="52.2"/>
    <n v="67.8"/>
    <n v="329.76367500000003"/>
    <n v="329.76367500000003"/>
    <n v="231.68403100000003"/>
    <n v="98.079644000000002"/>
    <n v="98.079644000000002"/>
    <n v="247"/>
    <n v="6.6840310000000329"/>
    <n v="225"/>
    <n v="0.68230680653349696"/>
    <x v="9"/>
    <x v="2"/>
    <n v="10"/>
    <n v="4"/>
  </r>
  <r>
    <d v="2022-08-01T00:00:00"/>
    <x v="10"/>
    <x v="0"/>
    <n v="1079.9284599999999"/>
    <s v="S50"/>
    <n v="1079.9284599999999"/>
    <n v="1005.5624253999999"/>
    <n v="74.366034599999921"/>
    <n v="854.82845999999984"/>
    <n v="197"/>
    <n v="195"/>
    <n v="26.4"/>
    <n v="30.1"/>
    <n v="331.66860052999999"/>
    <n v="331.66860052999999"/>
    <n v="321.22171199999997"/>
    <n v="10.446888530000024"/>
    <n v="10.446888530000024"/>
    <n v="254"/>
    <n v="67.221711999999968"/>
    <n v="254"/>
    <n v="0.76582468040119844"/>
    <x v="10"/>
    <x v="2"/>
    <n v="11"/>
    <n v="3"/>
  </r>
  <r>
    <d v="2022-08-22T00:00:00"/>
    <x v="10"/>
    <x v="0"/>
    <n v="1457.1630941899998"/>
    <s v="S50"/>
    <n v="1457.1630941899998"/>
    <n v="1059.1274206399999"/>
    <n v="398.03567354999996"/>
    <n v="1105.5630941899999"/>
    <n v="476"/>
    <n v="329"/>
    <n v="22.6"/>
    <n v="22.6"/>
    <n v="588.53957776000004"/>
    <n v="588.53957776000004"/>
    <n v="523.48528622000003"/>
    <n v="65.054291540000008"/>
    <n v="65.054291540000008"/>
    <n v="419"/>
    <n v="199.48528622000003"/>
    <n v="324"/>
    <n v="0.55051522827598798"/>
    <x v="10"/>
    <x v="2"/>
    <n v="11"/>
    <n v="4"/>
  </r>
  <r>
    <d v="2022-10-03T00:00:00"/>
    <x v="10"/>
    <x v="0"/>
    <n v="538.81279328000005"/>
    <s v="S50"/>
    <n v="538.81279328000005"/>
    <n v="507.71036137999999"/>
    <n v="31.102431900000056"/>
    <n v="466.34279328000002"/>
    <n v="69"/>
    <n v="68.3"/>
    <n v="3.51"/>
    <n v="4.17"/>
    <n v="256.75772744999995"/>
    <n v="256.75772744999995"/>
    <n v="217.35233625000004"/>
    <n v="39.405391199999912"/>
    <n v="39.405391199999912"/>
    <n v="168"/>
    <n v="54.352336250000036"/>
    <n v="163"/>
    <n v="0.63483970519150978"/>
    <x v="10"/>
    <x v="2"/>
    <n v="11"/>
    <n v="4"/>
  </r>
  <r>
    <d v="2022-10-24T00:00:00"/>
    <x v="10"/>
    <x v="0"/>
    <n v="744"/>
    <s v="S50"/>
    <n v="744"/>
    <n v="572"/>
    <n v="172"/>
    <n v="732.52"/>
    <n v="4.7699999999999996"/>
    <n v="6.1"/>
    <n v="1.98"/>
    <n v="5.38"/>
    <n v="385.97921600000006"/>
    <n v="438.16548336000005"/>
    <n v="424.16548336000005"/>
    <n v="-38.186267359999988"/>
    <n v="14"/>
    <n v="354"/>
    <n v="70.165483360000053"/>
    <n v="354"/>
    <n v="0.80791393535932843"/>
    <x v="10"/>
    <x v="2"/>
    <n v="11"/>
    <n v="4"/>
  </r>
  <r>
    <d v="2022-11-21T00:00:00"/>
    <x v="10"/>
    <x v="0"/>
    <n v="747"/>
    <s v="S50"/>
    <n v="747"/>
    <n v="560"/>
    <n v="187"/>
    <n v="700.9"/>
    <n v="37.5"/>
    <n v="34.1"/>
    <n v="12.4"/>
    <n v="12"/>
    <n v="326.81911915000006"/>
    <n v="326.81911915000006"/>
    <n v="248.65281353"/>
    <n v="78.16630562000006"/>
    <n v="78.16630562000006"/>
    <n v="178"/>
    <n v="86.652813530000003"/>
    <n v="162"/>
    <n v="0.49568703453253882"/>
    <x v="10"/>
    <x v="2"/>
    <n v="11"/>
    <n v="3"/>
  </r>
  <r>
    <s v="12/052022"/>
    <x v="10"/>
    <x v="0"/>
    <n v="2087.8359759999998"/>
    <s v="S50"/>
    <n v="2087.8359759999998"/>
    <n v="1950.913225"/>
    <n v="136.92275099999983"/>
    <n v="1037.5359759999999"/>
    <n v="1080"/>
    <n v="1040"/>
    <n v="9.75"/>
    <n v="10.3"/>
    <n v="476.85260256000004"/>
    <n v="476.85260256000004"/>
    <n v="401.41917599999994"/>
    <n v="75.4334265600001"/>
    <n v="75.4334265600001"/>
    <n v="314"/>
    <n v="120.41917599999994"/>
    <n v="281"/>
    <n v="0.58928062569322592"/>
    <x v="10"/>
    <x v="2"/>
    <n v="11"/>
    <n v="4"/>
  </r>
  <r>
    <d v="2023-01-23T00:00:00"/>
    <x v="10"/>
    <x v="0"/>
    <n v="1808.3729779599998"/>
    <s v="S50"/>
    <n v="1808.3729779599998"/>
    <n v="1672.224704"/>
    <n v="136.14827395999987"/>
    <n v="373.27297795999993"/>
    <n v="1040"/>
    <n v="1410"/>
    <n v="28.3"/>
    <n v="25.1"/>
    <n v="203.90531012000002"/>
    <n v="215.62443497000001"/>
    <n v="204.62443497000001"/>
    <n v="-0.71912484999998583"/>
    <n v="11"/>
    <n v="135"/>
    <n v="64.62443497000001"/>
    <n v="140"/>
    <n v="0.64927706370327787"/>
    <x v="10"/>
    <x v="2"/>
    <n v="11"/>
    <n v="4"/>
  </r>
  <r>
    <d v="2023-02-13T00:00:00"/>
    <x v="10"/>
    <x v="0"/>
    <n v="1180"/>
    <s v="S50"/>
    <n v="1180"/>
    <n v="1082.6971575"/>
    <n v="97.302842499999997"/>
    <m/>
    <n v="1370"/>
    <n v="1480"/>
    <n v="5.49"/>
    <n v="6.39"/>
    <n v="178.68185366000003"/>
    <n v="178.68185366000003"/>
    <n v="110.59806224"/>
    <n v="68.083791420000026"/>
    <n v="68.083791420000026"/>
    <n v="43.3"/>
    <n v="68.898062240000002"/>
    <n v="41.7"/>
    <n v="0.23337568502813794"/>
    <x v="10"/>
    <x v="2"/>
    <n v="11"/>
    <n v="4"/>
  </r>
  <r>
    <d v="2023-03-06T00:00:00"/>
    <x v="10"/>
    <x v="0"/>
    <n v="1960"/>
    <s v="S50"/>
    <n v="1960"/>
    <n v="1650"/>
    <n v="310"/>
    <n v="970.4"/>
    <n v="1140"/>
    <n v="967"/>
    <n v="20.9"/>
    <n v="22.6"/>
    <n v="242.74700324999998"/>
    <n v="242.74700324999998"/>
    <n v="206.86953933000001"/>
    <n v="35.877463919999968"/>
    <n v="35.877463919999968"/>
    <n v="104"/>
    <n v="120.86953933000001"/>
    <n v="86"/>
    <n v="0.35427831795488912"/>
    <x v="10"/>
    <x v="2"/>
    <n v="11"/>
    <n v="4"/>
  </r>
  <r>
    <d v="2023-03-27T00:00:00"/>
    <x v="10"/>
    <x v="0"/>
    <n v="1640.7090719999999"/>
    <s v="S50"/>
    <n v="1640.7090719999999"/>
    <n v="1167.3585486299999"/>
    <n v="473.35052337000002"/>
    <n v="689.70907199999988"/>
    <n v="910"/>
    <n v="951"/>
    <n v="9.02"/>
    <m/>
    <m/>
    <m/>
    <n v="94.010652800000017"/>
    <m/>
    <m/>
    <n v="81.8"/>
    <n v="94.010652800000017"/>
    <m/>
    <m/>
    <x v="10"/>
    <x v="2"/>
    <n v="11"/>
    <n v="4"/>
  </r>
  <r>
    <d v="2023-04-17T00:00:00"/>
    <x v="10"/>
    <x v="0"/>
    <n v="536"/>
    <s v="S50"/>
    <n v="536"/>
    <n v="458"/>
    <n v="78"/>
    <n v="428.43"/>
    <n v="78.2"/>
    <n v="98.5"/>
    <n v="7.66"/>
    <n v="9.07"/>
    <n v="117.22964096199999"/>
    <n v="117.22964096199999"/>
    <n v="33.643950532900007"/>
    <n v="83.585690429099984"/>
    <n v="83.585690429099984"/>
    <n v="21.1"/>
    <n v="15.443950532900008"/>
    <n v="18.2"/>
    <n v="0.15525083801885509"/>
    <x v="10"/>
    <x v="2"/>
    <n v="11"/>
    <n v="4"/>
  </r>
  <r>
    <d v="2023-05-08T00:00:00"/>
    <x v="10"/>
    <x v="0"/>
    <n v="2762.5271000000002"/>
    <s v="S50"/>
    <n v="2762.5271000000002"/>
    <n v="2290.4622240399999"/>
    <n v="472.06487596000034"/>
    <n v="768.42710000000034"/>
    <n v="2970"/>
    <n v="1920"/>
    <n v="80.900000000000006"/>
    <n v="74.099999999999994"/>
    <n v="699"/>
    <n v="699"/>
    <n v="480.9351375"/>
    <n v="218.0648625"/>
    <n v="218.0648625"/>
    <n v="814"/>
    <s v=""/>
    <n v="505"/>
    <n v="0.72246065808297566"/>
    <x v="10"/>
    <x v="2"/>
    <n v="11"/>
    <n v="4"/>
  </r>
  <r>
    <d v="2023-05-30T00:00:00"/>
    <x v="10"/>
    <x v="0"/>
    <n v="714"/>
    <s v="S50"/>
    <n v="714"/>
    <n v="642"/>
    <n v="72"/>
    <n v="538.6"/>
    <n v="128"/>
    <n v="129"/>
    <n v="45.5"/>
    <n v="46.4"/>
    <n v="227.30943699199997"/>
    <n v="227.30943699199997"/>
    <n v="173.03590407999999"/>
    <n v="54.273532911999979"/>
    <n v="54.273532911999979"/>
    <n v="154"/>
    <n v="28.035904079999995"/>
    <n v="145"/>
    <n v="0.63789696511853655"/>
    <x v="10"/>
    <x v="2"/>
    <n v="11"/>
    <n v="4"/>
  </r>
  <r>
    <d v="2023-06-20T00:00:00"/>
    <x v="10"/>
    <x v="0"/>
    <n v="6620"/>
    <s v="S50"/>
    <n v="6620"/>
    <n v="6240"/>
    <n v="380"/>
    <m/>
    <n v="10400"/>
    <n v="7600"/>
    <n v="42.1"/>
    <n v="33.700000000000003"/>
    <n v="245.73471899999996"/>
    <n v="245.73471899999996"/>
    <n v="214.65171599999999"/>
    <n v="31.083002999999962"/>
    <n v="31.083002999999962"/>
    <n v="230"/>
    <s v=""/>
    <n v="218"/>
    <n v="0.88713552926967576"/>
    <x v="10"/>
    <x v="2"/>
    <n v="11"/>
    <n v="4"/>
  </r>
  <r>
    <d v="2022-08-01T00:00:00"/>
    <x v="11"/>
    <x v="0"/>
    <n v="794.34552114999997"/>
    <s v="S51"/>
    <n v="794.34552114999997"/>
    <n v="511.14821874999996"/>
    <n v="283.19730240000001"/>
    <n v="642.24552114999995"/>
    <n v="136"/>
    <n v="128"/>
    <n v="17.899999999999999"/>
    <n v="24.1"/>
    <n v="165.58147599999998"/>
    <n v="165.58147599999998"/>
    <n v="130.74150399999999"/>
    <n v="34.839971999999989"/>
    <n v="34.839971999999989"/>
    <n v="74.8"/>
    <n v="58.641503999999998"/>
    <n v="72.099999999999994"/>
    <n v="0.43543518116724605"/>
    <x v="11"/>
    <x v="2"/>
    <n v="12"/>
    <n v="4"/>
  </r>
  <r>
    <d v="2022-08-22T00:00:00"/>
    <x v="11"/>
    <x v="0"/>
    <n v="1617.8586109099999"/>
    <s v="S51"/>
    <n v="1617.8586109099999"/>
    <n v="1455.278411"/>
    <n v="162.58019990999992"/>
    <n v="895.95861090999995"/>
    <n v="726"/>
    <n v="683"/>
    <n v="38.4"/>
    <n v="38.9"/>
    <n v="341.09993799999995"/>
    <n v="341.09993799999995"/>
    <n v="333.68099438000002"/>
    <n v="7.4189436199999363"/>
    <n v="7.4189436199999363"/>
    <n v="243"/>
    <n v="100.68099438000002"/>
    <n v="233"/>
    <n v="0.68308426370924769"/>
    <x v="11"/>
    <x v="2"/>
    <n v="12"/>
    <n v="4"/>
  </r>
  <r>
    <d v="2022-10-03T00:00:00"/>
    <x v="11"/>
    <x v="0"/>
    <n v="169.15624799999995"/>
    <s v="S51"/>
    <n v="169.15624799999995"/>
    <n v="125.80033866999997"/>
    <n v="43.355909329999974"/>
    <n v="153.49624799999995"/>
    <n v="9.0500000000000007"/>
    <n v="11.7"/>
    <n v="3.28"/>
    <n v="3.96"/>
    <n v="71.8"/>
    <n v="71.8"/>
    <n v="62.8"/>
    <n v="9"/>
    <n v="9"/>
    <n v="44.1"/>
    <n v="28.4"/>
    <n v="34.4"/>
    <n v="0.47910863509749302"/>
    <x v="11"/>
    <x v="2"/>
    <n v="12"/>
    <n v="4"/>
  </r>
  <r>
    <d v="2022-10-24T00:00:00"/>
    <x v="11"/>
    <x v="0"/>
    <n v="344"/>
    <s v="S51"/>
    <n v="344"/>
    <n v="338"/>
    <n v="6"/>
    <n v="336.66"/>
    <n v="1.36"/>
    <n v="5.43"/>
    <n v="1.08"/>
    <n v="1.91"/>
    <n v="270.87467476"/>
    <n v="270.87467476"/>
    <n v="249.79488723999998"/>
    <n v="21.079787520000025"/>
    <n v="21.079787520000025"/>
    <n v="193"/>
    <n v="56.79488723999998"/>
    <n v="193"/>
    <n v="0.71250662385105434"/>
    <x v="11"/>
    <x v="2"/>
    <n v="12"/>
    <n v="4"/>
  </r>
  <r>
    <d v="2022-11-21T00:00:00"/>
    <x v="11"/>
    <x v="0"/>
    <n v="231.62206400000002"/>
    <s v="S51"/>
    <n v="258.57418574000002"/>
    <n v="233.57418574000002"/>
    <n v="-1.9521217399999955"/>
    <n v="231.52418574000001"/>
    <n v="19.7"/>
    <n v="19.600000000000001"/>
    <n v="1.92"/>
    <n v="7.45"/>
    <n v="150.201773"/>
    <n v="150.201773"/>
    <n v="102.40697711999999"/>
    <n v="47.794795880000009"/>
    <n v="47.794795880000009"/>
    <n v="93.9"/>
    <n v="21.506977119999988"/>
    <n v="80.900000000000006"/>
    <n v="0.53860882188121706"/>
    <x v="11"/>
    <x v="2"/>
    <n v="12"/>
    <n v="4"/>
  </r>
  <r>
    <d v="2022-12-05T00:00:00"/>
    <x v="11"/>
    <x v="0"/>
    <n v="934.72073479999995"/>
    <s v="S51"/>
    <n v="991.43052000000012"/>
    <n v="969.43052000000012"/>
    <n v="-34.709785200000169"/>
    <m/>
    <n v="515"/>
    <n v="1070"/>
    <n v="6.19"/>
    <m/>
    <n v="177.97524576000001"/>
    <n v="177.97524576000001"/>
    <n v="129.42618815999998"/>
    <n v="48.549057600000026"/>
    <n v="48.549057600000026"/>
    <n v="41"/>
    <n v="88.426188159999981"/>
    <n v="41"/>
    <n v="0.2303691157998938"/>
    <x v="11"/>
    <x v="2"/>
    <n v="12"/>
    <n v="4"/>
  </r>
  <r>
    <d v="2023-01-23T00:00:00"/>
    <x v="11"/>
    <x v="0"/>
    <n v="1054.4648070399999"/>
    <s v="S51"/>
    <n v="1054.4648070399999"/>
    <n v="1042.9471075599999"/>
    <n v="11.517699479999919"/>
    <n v="221.16480703999991"/>
    <n v="860"/>
    <n v="816"/>
    <n v="19.899999999999999"/>
    <n v="17.3"/>
    <n v="145.21019000000001"/>
    <n v="145.21019000000001"/>
    <n v="124.24976000000001"/>
    <n v="20.960430000000002"/>
    <n v="20.960430000000002"/>
    <n v="25.9"/>
    <n v="97.249760000000009"/>
    <n v="27"/>
    <n v="0.1859373643130692"/>
    <x v="11"/>
    <x v="2"/>
    <n v="12"/>
    <n v="4"/>
  </r>
  <r>
    <d v="2023-02-13T00:00:00"/>
    <x v="11"/>
    <x v="0"/>
    <n v="281.79352768000001"/>
    <s v="S51"/>
    <n v="281.79352768000001"/>
    <n v="264.55754107999996"/>
    <n v="17.235986600000047"/>
    <n v="109.71352768"/>
    <n v="179"/>
    <n v="171"/>
    <n v="1.75"/>
    <n v="1.08"/>
    <n v="133.610276"/>
    <n v="133.610276"/>
    <n v="90.670653440000009"/>
    <n v="42.939622559999989"/>
    <n v="42.939622559999989"/>
    <n v="13.1"/>
    <n v="80.070653440000015"/>
    <n v="10.6"/>
    <n v="7.9335215204555068E-2"/>
    <x v="11"/>
    <x v="2"/>
    <n v="12"/>
    <n v="4"/>
  </r>
  <r>
    <d v="2023-03-06T00:00:00"/>
    <x v="11"/>
    <x v="0"/>
    <n v="955"/>
    <s v="S51"/>
    <n v="955"/>
    <n v="908"/>
    <n v="47"/>
    <n v="358.79999999999995"/>
    <n v="687"/>
    <n v="583"/>
    <n v="9.39"/>
    <n v="13.2"/>
    <n v="74.608565839999983"/>
    <n v="74.608565839999983"/>
    <n v="33.5"/>
    <n v="41.108565839999983"/>
    <n v="41.108565839999983"/>
    <n v="28.8"/>
    <n v="9.1999999999999993"/>
    <n v="24.3"/>
    <n v="0.32569986738670176"/>
    <x v="11"/>
    <x v="2"/>
    <n v="12"/>
    <n v="4"/>
  </r>
  <r>
    <d v="2023-03-27T00:00:00"/>
    <x v="11"/>
    <x v="0"/>
    <n v="1028.2344457500003"/>
    <s v="S51"/>
    <n v="1028.2344457500003"/>
    <n v="818.30778048000013"/>
    <n v="209.92666527000017"/>
    <n v="305.50444575000029"/>
    <n v="1280"/>
    <n v="713"/>
    <m/>
    <n v="9.73"/>
    <n v="139.53446696400002"/>
    <n v="139.53446696400002"/>
    <n v="29.730585519999998"/>
    <n v="109.80388144400001"/>
    <n v="109.80388144400001"/>
    <m/>
    <s v=""/>
    <n v="35.6"/>
    <n v="0.25513409535713372"/>
    <x v="11"/>
    <x v="2"/>
    <n v="12"/>
    <n v="4"/>
  </r>
  <r>
    <d v="2023-04-17T00:00:00"/>
    <x v="11"/>
    <x v="0"/>
    <n v="489"/>
    <s v="S51"/>
    <n v="489"/>
    <n v="345"/>
    <n v="144"/>
    <n v="411.17"/>
    <n v="46.1"/>
    <n v="68.5"/>
    <n v="7.57"/>
    <n v="9.33"/>
    <n v="92.069219698000012"/>
    <n v="92.069219698000012"/>
    <n v="86.398626952000001"/>
    <n v="5.6705927460000112"/>
    <n v="5.6705927460000112"/>
    <n v="14.2"/>
    <n v="72.298626952000006"/>
    <n v="14.1"/>
    <n v="0.1531456446166263"/>
    <x v="11"/>
    <x v="2"/>
    <n v="12"/>
    <n v="4"/>
  </r>
  <r>
    <d v="2023-05-08T00:00:00"/>
    <x v="11"/>
    <x v="0"/>
    <n v="4726.4834839999994"/>
    <s v="S51"/>
    <n v="4726.4834839999994"/>
    <n v="4447.6609839999992"/>
    <n v="278.82250000000022"/>
    <n v="508.48348399999941"/>
    <n v="2340"/>
    <n v="3520"/>
    <n v="775"/>
    <n v="698"/>
    <n v="1090"/>
    <n v="1090"/>
    <n v="368.81189999999998"/>
    <n v="721.18810000000008"/>
    <n v="721.18810000000008"/>
    <n v="485"/>
    <s v=""/>
    <n v="380"/>
    <n v="0.34862385321100919"/>
    <x v="11"/>
    <x v="2"/>
    <n v="12"/>
    <n v="4"/>
  </r>
  <r>
    <d v="2023-05-30T00:00:00"/>
    <x v="11"/>
    <x v="0"/>
    <n v="399.022311"/>
    <s v="S51"/>
    <n v="399.022311"/>
    <n v="384.49117984000003"/>
    <n v="14.531131159999973"/>
    <n v="348.72231099999999"/>
    <n v="41.4"/>
    <n v="31.8"/>
    <n v="13.5"/>
    <n v="18.5"/>
    <n v="100.04780656"/>
    <n v="100.04780656"/>
    <n v="52.417265265000005"/>
    <n v="47.630541294999993"/>
    <n v="47.630541294999993"/>
    <n v="40.9"/>
    <n v="15.517265265000006"/>
    <n v="36.9"/>
    <n v="0.36882367808704108"/>
    <x v="11"/>
    <x v="2"/>
    <n v="12"/>
    <n v="4"/>
  </r>
  <r>
    <d v="2023-06-20T00:00:00"/>
    <x v="11"/>
    <x v="0"/>
    <n v="555"/>
    <s v="S51"/>
    <n v="555"/>
    <n v="276.59617687000002"/>
    <n v="278.40382312999998"/>
    <n v="548.55999999999995"/>
    <n v="1.6"/>
    <n v="0.94"/>
    <n v="6.2"/>
    <n v="5.5"/>
    <n v="97.9"/>
    <n v="97.9"/>
    <n v="65.099999999999994"/>
    <n v="32.800000000000011"/>
    <n v="32.800000000000011"/>
    <n v="55.7"/>
    <n v="20.299999999999997"/>
    <n v="44.8"/>
    <n v="0.45760980592441258"/>
    <x v="11"/>
    <x v="2"/>
    <n v="12"/>
    <n v="4"/>
  </r>
  <r>
    <d v="2022-07-18T00:00:00"/>
    <x v="12"/>
    <x v="0"/>
    <n v="1548.5970094300001"/>
    <s v="CLC"/>
    <n v="1548.5970094300001"/>
    <n v="1142.64622783"/>
    <n v="405.95078160000003"/>
    <n v="536.19700943000009"/>
    <n v="672"/>
    <n v="975"/>
    <n v="109"/>
    <n v="37.4"/>
    <n v="207.88303905999999"/>
    <n v="207.88303905999999"/>
    <n v="166.88303905999999"/>
    <n v="41"/>
    <n v="41"/>
    <n v="122"/>
    <n v="69.983039059999982"/>
    <n v="96.9"/>
    <n v="0.46612749379728069"/>
    <x v="12"/>
    <x v="2"/>
    <n v="13"/>
    <n v="4"/>
  </r>
  <r>
    <d v="2022-08-08T00:00:00"/>
    <x v="12"/>
    <x v="0"/>
    <n v="991"/>
    <s v="CLC"/>
    <n v="991"/>
    <n v="964"/>
    <n v="27"/>
    <n v="540.79999999999995"/>
    <n v="777"/>
    <n v="409"/>
    <n v="13.1"/>
    <n v="41.2"/>
    <n v="212.04975249999998"/>
    <n v="212.04975249999998"/>
    <n v="158.85542439999998"/>
    <n v="53.194328100000007"/>
    <n v="53.194328100000007"/>
    <n v="221"/>
    <s v=""/>
    <n v="175"/>
    <n v="0.82527802054378729"/>
    <x v="12"/>
    <x v="2"/>
    <n v="13"/>
    <n v="4"/>
  </r>
  <r>
    <d v="2022-08-29T00:00:00"/>
    <x v="12"/>
    <x v="0"/>
    <n v="341.59762159999991"/>
    <s v="CLC"/>
    <n v="341.59762159999991"/>
    <n v="332.77675839999995"/>
    <n v="8.8208631999999625"/>
    <n v="237.1676215999999"/>
    <n v="103"/>
    <n v="94.7"/>
    <n v="9.4499999999999993"/>
    <n v="9.73"/>
    <n v="91.605563232000009"/>
    <n v="179.35727982999998"/>
    <n v="165.35727982999998"/>
    <n v="-73.751716597999973"/>
    <n v="14"/>
    <n v="108"/>
    <n v="90.657279829999979"/>
    <n v="74.7"/>
    <n v="0.41648713713099811"/>
    <x v="12"/>
    <x v="2"/>
    <n v="13"/>
    <n v="4"/>
  </r>
  <r>
    <d v="2022-09-19T00:00:00"/>
    <x v="12"/>
    <x v="0"/>
    <n v="406.12254662000004"/>
    <s v="CLC"/>
    <n v="447.77526982000001"/>
    <n v="423.77526982000001"/>
    <n v="-17.652723199999969"/>
    <n v="360.03526982"/>
    <n v="50.2"/>
    <n v="81.8"/>
    <n v="2.25"/>
    <n v="5.94"/>
    <n v="112"/>
    <n v="112"/>
    <n v="92"/>
    <n v="20"/>
    <n v="20"/>
    <n v="88"/>
    <s v=""/>
    <n v="104"/>
    <n v="0.9285714285714286"/>
    <x v="12"/>
    <x v="2"/>
    <n v="13"/>
    <n v="4"/>
  </r>
  <r>
    <d v="2022-10-11T00:00:00"/>
    <x v="12"/>
    <x v="0"/>
    <n v="331"/>
    <s v="CLC"/>
    <n v="331"/>
    <n v="304"/>
    <n v="27"/>
    <n v="317.27"/>
    <n v="6.79"/>
    <n v="10.199999999999999"/>
    <n v="1.19"/>
    <n v="3.53"/>
    <n v="183.08388475999996"/>
    <n v="183.08388475999996"/>
    <n v="157.69087135999999"/>
    <n v="25.393013399999973"/>
    <n v="25.393013399999973"/>
    <n v="121"/>
    <n v="37.690871359999988"/>
    <n v="120"/>
    <n v="0.65543726121665469"/>
    <x v="12"/>
    <x v="2"/>
    <n v="13"/>
    <n v="4"/>
  </r>
  <r>
    <d v="2022-10-31T00:00:00"/>
    <x v="12"/>
    <x v="0"/>
    <n v="345"/>
    <s v="CLC"/>
    <n v="345"/>
    <n v="263"/>
    <n v="82"/>
    <n v="335.92"/>
    <n v="6.8"/>
    <n v="6.38"/>
    <n v="2.04"/>
    <n v="2.7"/>
    <n v="390.16487776000002"/>
    <n v="433.33232245999989"/>
    <n v="420.33232245999989"/>
    <n v="-30.167444699999862"/>
    <n v="13"/>
    <n v="457"/>
    <s v=""/>
    <n v="475"/>
    <n v="1.0961564032506399"/>
    <x v="12"/>
    <x v="2"/>
    <n v="13"/>
    <n v="4"/>
  </r>
  <r>
    <d v="2022-11-14T00:00:00"/>
    <x v="12"/>
    <x v="0"/>
    <n v="960.79259555999988"/>
    <s v="CLC"/>
    <n v="960.79259555999988"/>
    <n v="758.07844224000007"/>
    <n v="202.71415331999981"/>
    <n v="800.79259555999988"/>
    <n v="130"/>
    <n v="144"/>
    <n v="17.600000000000001"/>
    <n v="16"/>
    <n v="298.95502016"/>
    <n v="298.95502016"/>
    <n v="252.69597524"/>
    <n v="46.259044920000008"/>
    <n v="46.259044920000008"/>
    <n v="246"/>
    <n v="28.695975239999996"/>
    <n v="224"/>
    <n v="0.74927659645961364"/>
    <x v="12"/>
    <x v="2"/>
    <n v="13"/>
    <n v="4"/>
  </r>
  <r>
    <d v="2023-01-30T00:00:00"/>
    <x v="12"/>
    <x v="0"/>
    <n v="878.94130160999987"/>
    <s v="CLC"/>
    <n v="878.94130160999987"/>
    <n v="824.57291369000006"/>
    <n v="54.368387919999805"/>
    <n v="432.46130160999985"/>
    <n v="401"/>
    <n v="437"/>
    <n v="8.6"/>
    <n v="9.48"/>
    <n v="121.82864000000001"/>
    <n v="184.45271199999996"/>
    <n v="173.45271199999996"/>
    <n v="-51.624071999999956"/>
    <n v="11"/>
    <n v="54.5"/>
    <n v="110.45271199999996"/>
    <n v="63"/>
    <n v="0.34155095534729796"/>
    <x v="12"/>
    <x v="2"/>
    <n v="13"/>
    <n v="4"/>
  </r>
  <r>
    <d v="2023-02-06T00:00:00"/>
    <x v="12"/>
    <x v="0"/>
    <n v="484.28783120000003"/>
    <s v="CLC"/>
    <n v="526.55807625"/>
    <n v="504.55807625"/>
    <n v="-20.270245049999971"/>
    <n v="249.65807625000002"/>
    <n v="228"/>
    <n v="266"/>
    <n v="1.52"/>
    <n v="10.9"/>
    <n v="141.22834360000002"/>
    <n v="217.50377648"/>
    <n v="207.50377648"/>
    <n v="-66.275432879999983"/>
    <n v="10"/>
    <n v="30.2"/>
    <n v="113.20377648"/>
    <n v="94.3"/>
    <n v="0.43355569050853288"/>
    <x v="12"/>
    <x v="2"/>
    <n v="13"/>
    <n v="4"/>
  </r>
  <r>
    <d v="2023-02-22T00:00:00"/>
    <x v="12"/>
    <x v="0"/>
    <n v="887.98567847999993"/>
    <s v="CLC"/>
    <n v="887.98567847999993"/>
    <n v="797.59111058000008"/>
    <n v="90.394567899999856"/>
    <n v="566.08567847999996"/>
    <n v="366"/>
    <n v="311"/>
    <n v="4.5199999999999996"/>
    <n v="10.9"/>
    <n v="225.79922400000004"/>
    <n v="225.79922400000004"/>
    <n v="82.941195020000009"/>
    <n v="142.85802898000003"/>
    <n v="142.85802898000003"/>
    <n v="62.2"/>
    <n v="37.441195020000009"/>
    <n v="45.5"/>
    <n v="0.20150644981844576"/>
    <x v="12"/>
    <x v="2"/>
    <n v="13"/>
    <n v="4"/>
  </r>
  <r>
    <d v="2023-03-13T00:00:00"/>
    <x v="12"/>
    <x v="0"/>
    <n v="297.33729237"/>
    <s v="CLC"/>
    <n v="297.33729237"/>
    <n v="250.24999925"/>
    <n v="47.087293119999998"/>
    <m/>
    <n v="700"/>
    <n v="669"/>
    <n v="23.1"/>
    <n v="27.7"/>
    <n v="68.018992905199994"/>
    <n v="68.018992905199994"/>
    <n v="23.391866220799997"/>
    <n v="44.627126684399997"/>
    <n v="44.627126684399997"/>
    <n v="87.1"/>
    <n v="5.0918662207999965"/>
    <n v="18.3"/>
    <n v="0.26904250148933007"/>
    <x v="12"/>
    <x v="2"/>
    <n v="13"/>
    <n v="4"/>
  </r>
  <r>
    <d v="2023-03-20T00:00:00"/>
    <x v="12"/>
    <x v="0"/>
    <n v="559.70917175"/>
    <s v="CLC"/>
    <n v="559.70917175"/>
    <n v="431.26957303000006"/>
    <n v="128.43959871999994"/>
    <n v="535.30917175000002"/>
    <n v="22.5"/>
    <n v="24.4"/>
    <n v="6.26"/>
    <m/>
    <n v="75.31061715200002"/>
    <n v="75.31061715200002"/>
    <n v="42.336451936799996"/>
    <n v="32.974165215200024"/>
    <n v="32.974165215200024"/>
    <n v="30.7"/>
    <n v="42.336451936799996"/>
    <m/>
    <m/>
    <x v="12"/>
    <x v="2"/>
    <n v="13"/>
    <n v="4"/>
  </r>
  <r>
    <d v="2023-04-03T00:00:00"/>
    <x v="12"/>
    <x v="0"/>
    <n v="901.21065099999998"/>
    <s v="CLC"/>
    <n v="901.21065099999998"/>
    <n v="739.38254999999992"/>
    <n v="161.82810100000006"/>
    <n v="548.01065100000005"/>
    <n v="316"/>
    <n v="331"/>
    <n v="6.76"/>
    <n v="22.2"/>
    <n v="220.14672256000003"/>
    <n v="220.14672256000003"/>
    <n v="143.2045330249"/>
    <n v="76.942189535100027"/>
    <n v="76.942189535100027"/>
    <n v="116"/>
    <n v="26.204533024900002"/>
    <n v="117"/>
    <n v="0.5314637376357586"/>
    <x v="12"/>
    <x v="2"/>
    <n v="13"/>
    <n v="4"/>
  </r>
  <r>
    <d v="2023-04-24T00:00:00"/>
    <x v="12"/>
    <x v="0"/>
    <n v="1532.895775"/>
    <s v="CLC"/>
    <n v="1532.895775"/>
    <n v="1462.5375000000001"/>
    <n v="70.358274999999821"/>
    <n v="630.89577499999996"/>
    <n v="630"/>
    <n v="718"/>
    <n v="217"/>
    <n v="184"/>
    <n v="693.5674859400001"/>
    <n v="693.5674859400001"/>
    <n v="614.34216146000006"/>
    <n v="79.22532448000004"/>
    <n v="79.22532448000004"/>
    <n v="477"/>
    <n v="160.34216146000006"/>
    <n v="454"/>
    <n v="0.65458662524337985"/>
    <x v="12"/>
    <x v="2"/>
    <n v="13"/>
    <n v="4"/>
  </r>
  <r>
    <d v="2023-05-15T00:00:00"/>
    <x v="12"/>
    <x v="0"/>
    <n v="591"/>
    <s v="CLC"/>
    <n v="591"/>
    <n v="572"/>
    <n v="19"/>
    <n v="450.9"/>
    <n v="100"/>
    <n v="111"/>
    <n v="27.1"/>
    <n v="29.1"/>
    <n v="150.70199098000003"/>
    <n v="150.70199098000003"/>
    <n v="127.73176751999998"/>
    <n v="22.970223460000057"/>
    <n v="22.970223460000057"/>
    <n v="83.5"/>
    <n v="39.131767519999983"/>
    <n v="88.6"/>
    <n v="0.58791525860967742"/>
    <x v="12"/>
    <x v="2"/>
    <n v="13"/>
    <n v="4"/>
  </r>
  <r>
    <d v="2023-05-30T00:00:00"/>
    <x v="12"/>
    <x v="0"/>
    <n v="533.92410400000006"/>
    <s v="CLC"/>
    <n v="533.92410400000006"/>
    <n v="486.19584444000003"/>
    <n v="47.728259560000026"/>
    <n v="457.62410400000005"/>
    <n v="45.8"/>
    <n v="56.1"/>
    <n v="13.5"/>
    <n v="20.2"/>
    <n v="139.63259921999997"/>
    <n v="139.63259921999997"/>
    <n v="122.66241168999998"/>
    <n v="16.97018752999999"/>
    <n v="16.97018752999999"/>
    <n v="73.8"/>
    <n v="52.762411689999979"/>
    <n v="69.900000000000006"/>
    <n v="0.50059943301541032"/>
    <x v="12"/>
    <x v="2"/>
    <n v="13"/>
    <n v="4"/>
  </r>
  <r>
    <d v="2023-06-05T00:00:00"/>
    <x v="12"/>
    <x v="0"/>
    <n v="528.06207635999999"/>
    <s v="CLC"/>
    <n v="569.56963995000001"/>
    <n v="544.56963995000001"/>
    <n v="-16.507563590000018"/>
    <n v="518.26963995000006"/>
    <n v="34.299999999999997"/>
    <n v="33.200000000000003"/>
    <n v="4.7"/>
    <n v="18.100000000000001"/>
    <n v="119.84252899999996"/>
    <n v="119.84252899999996"/>
    <n v="94.156824999999984"/>
    <n v="25.685703999999973"/>
    <n v="25.685703999999973"/>
    <n v="77.599999999999994"/>
    <n v="28.556824999999989"/>
    <n v="65.599999999999994"/>
    <n v="0.54738497716449241"/>
    <x v="12"/>
    <x v="2"/>
    <n v="13"/>
    <m/>
  </r>
  <r>
    <d v="2023-06-12T00:00:00"/>
    <x v="12"/>
    <x v="0"/>
    <n v="4790"/>
    <s v="CLC"/>
    <n v="4790"/>
    <n v="4491.7751750000007"/>
    <n v="298.22482499999933"/>
    <n v="1037"/>
    <n v="2930"/>
    <n v="2970"/>
    <n v="847"/>
    <n v="783"/>
    <n v="792.33699999999999"/>
    <n v="792.33699999999999"/>
    <n v="589.87413024"/>
    <n v="202.46286975999999"/>
    <n v="202.46286975999999"/>
    <n v="658"/>
    <n v="136.87413024"/>
    <n v="453"/>
    <n v="0.57172642448856992"/>
    <x v="12"/>
    <x v="2"/>
    <n v="13"/>
    <n v="4"/>
  </r>
  <r>
    <d v="2023-06-20T00:00:00"/>
    <x v="12"/>
    <x v="0"/>
    <n v="807"/>
    <s v="CLC"/>
    <n v="807"/>
    <n v="713"/>
    <n v="94"/>
    <n v="440.8"/>
    <n v="358"/>
    <n v="355"/>
    <n v="8.68"/>
    <n v="11.2"/>
    <n v="103"/>
    <n v="133.17088522559999"/>
    <n v="122.1708852256"/>
    <n v="-19.170885225600003"/>
    <n v="10.999999999999986"/>
    <n v="101"/>
    <n v="28.370885225600006"/>
    <n v="93.8"/>
    <n v="0.7043581623798385"/>
    <x v="12"/>
    <x v="2"/>
    <n v="13"/>
    <n v="4"/>
  </r>
  <r>
    <d v="2023-06-26T00:00:00"/>
    <x v="12"/>
    <x v="0"/>
    <n v="563.93955199999994"/>
    <s v="CLC"/>
    <n v="563.93955199999994"/>
    <n v="542.68297687999996"/>
    <n v="21.25657511999998"/>
    <n v="395.63955199999992"/>
    <n v="134"/>
    <n v="118"/>
    <n v="30.9"/>
    <n v="50.3"/>
    <n v="251.94034696600002"/>
    <n v="251.94034696600002"/>
    <n v="223.15647957400003"/>
    <n v="28.783867391999991"/>
    <n v="28.783867391999991"/>
    <n v="146"/>
    <n v="95.156479574000031"/>
    <n v="128"/>
    <n v="0.50805677431758844"/>
    <x v="12"/>
    <x v="2"/>
    <n v="13"/>
    <m/>
  </r>
  <r>
    <d v="2022-07-18T00:00:00"/>
    <x v="13"/>
    <x v="0"/>
    <n v="1849.5430158733334"/>
    <n v="506"/>
    <n v="1849.5430158733334"/>
    <n v="1620.9109698499997"/>
    <n v="228.63204602333371"/>
    <n v="661.24301587333321"/>
    <n v="1196.3333333333333"/>
    <n v="1146.6666666666667"/>
    <n v="46.566666666666663"/>
    <n v="41.633333333333333"/>
    <n v="278.71437157000003"/>
    <n v="278.71437157000003"/>
    <n v="190.73808347333332"/>
    <n v="87.976288096666707"/>
    <n v="87.976288096666707"/>
    <n v="164.66666666666666"/>
    <n v="40.404750139999976"/>
    <n v="150.33333333333334"/>
    <n v="0.53938134760150547"/>
    <x v="13"/>
    <x v="2"/>
    <n v="14"/>
    <n v="4"/>
  </r>
  <r>
    <d v="2022-08-01T00:00:00"/>
    <x v="13"/>
    <x v="0"/>
    <n v="942.28371760000005"/>
    <n v="506"/>
    <n v="1096.2240686"/>
    <n v="1074.2240686"/>
    <n v="-131.94035099999996"/>
    <n v="547.12406859999999"/>
    <n v="534"/>
    <n v="519"/>
    <n v="28.2"/>
    <n v="30.1"/>
    <n v="145.66098399999998"/>
    <n v="145.66098399999998"/>
    <n v="108.86100399999999"/>
    <n v="36.799979999999991"/>
    <n v="36.799979999999991"/>
    <n v="98.4"/>
    <n v="11.161003999999991"/>
    <n v="97.7"/>
    <n v="0.67073554851174155"/>
    <x v="13"/>
    <x v="2"/>
    <n v="14"/>
    <n v="4"/>
  </r>
  <r>
    <d v="2022-08-22T00:00:00"/>
    <x v="13"/>
    <x v="0"/>
    <n v="1772.1693677899998"/>
    <n v="506"/>
    <n v="1772.1693677899998"/>
    <n v="1652.9912158399998"/>
    <n v="119.17815195000003"/>
    <n v="694.1693677899998"/>
    <n v="1090"/>
    <n v="1050"/>
    <n v="43.3"/>
    <n v="28"/>
    <n v="453.38992958"/>
    <n v="453.38992958"/>
    <n v="312.70064511999999"/>
    <n v="140.68928446000001"/>
    <n v="140.68928446000001"/>
    <n v="214"/>
    <n v="110.70064511999999"/>
    <n v="202"/>
    <n v="0.4455326129257518"/>
    <x v="13"/>
    <x v="2"/>
    <n v="14"/>
    <n v="4"/>
  </r>
  <r>
    <d v="2022-10-03T00:00:00"/>
    <x v="13"/>
    <x v="0"/>
    <n v="275.22201799999999"/>
    <n v="506"/>
    <n v="275.22201799999999"/>
    <n v="243.48976249999998"/>
    <n v="31.732255500000008"/>
    <n v="154.01201800000001"/>
    <n v="112"/>
    <n v="119"/>
    <n v="3.24"/>
    <n v="2.21"/>
    <n v="63.7"/>
    <n v="63.7"/>
    <n v="47.8"/>
    <n v="15.900000000000006"/>
    <n v="15.900000000000006"/>
    <n v="23.3"/>
    <n v="27.599999999999998"/>
    <n v="20.2"/>
    <n v="0.31711145996860279"/>
    <x v="13"/>
    <x v="2"/>
    <n v="14"/>
    <n v="4"/>
  </r>
  <r>
    <d v="2022-10-24T00:00:00"/>
    <x v="13"/>
    <x v="0"/>
    <n v="582"/>
    <n v="506"/>
    <n v="582"/>
    <n v="280"/>
    <n v="302"/>
    <n v="561.9"/>
    <n v="5.45"/>
    <n v="17.7"/>
    <n v="1.79"/>
    <n v="2.4"/>
    <n v="177.71619795999999"/>
    <n v="198.88405955999997"/>
    <n v="184.88405955999997"/>
    <n v="-7.1678615999999806"/>
    <n v="14"/>
    <n v="84.8"/>
    <n v="50.884059559999969"/>
    <n v="134"/>
    <n v="0.67375937667631158"/>
    <x v="13"/>
    <x v="2"/>
    <n v="14"/>
    <n v="4"/>
  </r>
  <r>
    <d v="2022-11-21T00:00:00"/>
    <x v="13"/>
    <x v="0"/>
    <n v="937"/>
    <n v="506"/>
    <n v="937"/>
    <n v="598"/>
    <n v="339"/>
    <n v="733.51"/>
    <n v="206"/>
    <n v="201"/>
    <n v="5.93"/>
    <n v="2.4900000000000002"/>
    <n v="213.75671412"/>
    <n v="213.75671412"/>
    <n v="122.74273828"/>
    <n v="91.013975840000001"/>
    <n v="91.013975840000001"/>
    <n v="57.4"/>
    <n v="77.842738279999992"/>
    <n v="44.9"/>
    <n v="0.21005188157408602"/>
    <x v="13"/>
    <x v="2"/>
    <n v="14"/>
    <n v="4"/>
  </r>
  <r>
    <d v="2022-12-05T00:00:00"/>
    <x v="13"/>
    <x v="0"/>
    <n v="1073.4420692000001"/>
    <n v="506"/>
    <n v="1128.8432825000002"/>
    <n v="1113.8432825000002"/>
    <n v="-40.401213300000109"/>
    <n v="425.21328250000022"/>
    <n v="740"/>
    <n v="697"/>
    <n v="1.98"/>
    <n v="6.63"/>
    <n v="129.42618815999998"/>
    <n v="129.42618815999998"/>
    <n v="83.04306815999999"/>
    <n v="46.383119999999991"/>
    <n v="46.383119999999991"/>
    <n v="27.7"/>
    <n v="55.743068159999993"/>
    <n v="27.3"/>
    <n v="0.21093103635448987"/>
    <x v="13"/>
    <x v="2"/>
    <n v="14"/>
    <n v="4"/>
  </r>
  <r>
    <d v="2023-01-23T00:00:00"/>
    <x v="13"/>
    <x v="0"/>
    <n v="2429.2069160000001"/>
    <n v="506"/>
    <n v="2429.2069160000001"/>
    <n v="2216.8283239999996"/>
    <n v="212.37859200000048"/>
    <n v="647.50691600000005"/>
    <n v="1910"/>
    <n v="1770"/>
    <n v="9.7200000000000006"/>
    <n v="11.7"/>
    <n v="121.21290999999997"/>
    <n v="147.87331"/>
    <n v="136.87331"/>
    <n v="-15.660400000000038"/>
    <n v="11"/>
    <n v="28.1"/>
    <n v="107.77331000000001"/>
    <n v="29.1"/>
    <n v="0.19679007658650505"/>
    <x v="13"/>
    <x v="2"/>
    <n v="14"/>
    <n v="4"/>
  </r>
  <r>
    <d v="2023-02-13T00:00:00"/>
    <x v="13"/>
    <x v="0"/>
    <n v="1050"/>
    <n v="506"/>
    <n v="1050"/>
    <n v="1034.5345548"/>
    <n v="15.465445199999976"/>
    <m/>
    <n v="1600"/>
    <n v="2080"/>
    <n v="0.97899999999999998"/>
    <n v="1.24"/>
    <n v="45.584213902399995"/>
    <n v="130.96881983999998"/>
    <n v="117.96881983999999"/>
    <n v="-72.3846059376"/>
    <n v="12.999999999999986"/>
    <n v="10.1"/>
    <n v="108.62881983999999"/>
    <n v="9.34"/>
    <n v="7.1314683994330483E-2"/>
    <x v="13"/>
    <x v="2"/>
    <n v="14"/>
    <n v="4"/>
  </r>
  <r>
    <d v="2023-03-06T00:00:00"/>
    <x v="13"/>
    <x v="0"/>
    <n v="2640"/>
    <n v="506"/>
    <n v="2640"/>
    <n v="2600"/>
    <n v="40"/>
    <n v="1225.3"/>
    <n v="2240"/>
    <n v="1400"/>
    <n v="12.4"/>
    <n v="14.7"/>
    <n v="156.97790757000001"/>
    <n v="156.97790757000001"/>
    <n v="65.403295999999983"/>
    <n v="91.57461157000003"/>
    <n v="91.57461157000003"/>
    <n v="71.099999999999994"/>
    <n v="0.20329599999998038"/>
    <n v="65.2"/>
    <n v="0.41534506994830367"/>
    <x v="13"/>
    <x v="2"/>
    <n v="14"/>
    <n v="4"/>
  </r>
  <r>
    <d v="2023-03-27T00:00:00"/>
    <x v="13"/>
    <x v="0"/>
    <n v="2740.71600012"/>
    <n v="506"/>
    <n v="2740.71600012"/>
    <n v="2410.6310986799999"/>
    <n v="330.08490144000007"/>
    <m/>
    <n v="2000"/>
    <n v="3550"/>
    <n v="33.799999999999997"/>
    <n v="69.099999999999994"/>
    <n v="133.132825314"/>
    <n v="133.132825314"/>
    <n v="81.344255528000005"/>
    <n v="51.788569785999996"/>
    <n v="51.788569785999996"/>
    <n v="43.8"/>
    <n v="44.444255528000006"/>
    <n v="36.9"/>
    <n v="0.27716680625510365"/>
    <x v="13"/>
    <x v="2"/>
    <n v="14"/>
    <n v="4"/>
  </r>
  <r>
    <d v="2023-04-17T00:00:00"/>
    <x v="13"/>
    <x v="0"/>
    <n v="1580"/>
    <n v="506"/>
    <n v="1580"/>
    <n v="1500"/>
    <n v="80"/>
    <n v="64.019999999999982"/>
    <n v="900"/>
    <n v="1510"/>
    <n v="4.07"/>
    <n v="5.98"/>
    <n v="94.763128977999997"/>
    <n v="118.42715833800003"/>
    <n v="104.42715833800003"/>
    <n v="-9.6640293600000291"/>
    <n v="14"/>
    <n v="17"/>
    <n v="88.427158338000027"/>
    <n v="16"/>
    <n v="0.13510414523613576"/>
    <x v="13"/>
    <x v="2"/>
    <n v="14"/>
    <n v="4"/>
  </r>
  <r>
    <d v="2023-05-08T00:00:00"/>
    <x v="13"/>
    <x v="0"/>
    <n v="3120"/>
    <n v="506"/>
    <n v="3120"/>
    <n v="2700"/>
    <n v="420"/>
    <n v="210"/>
    <n v="4000"/>
    <n v="2700"/>
    <n v="240"/>
    <n v="210"/>
    <n v="410"/>
    <n v="410"/>
    <n v="400.12059599999998"/>
    <n v="9.8794040000000223"/>
    <n v="9.8794040000000223"/>
    <n v="423"/>
    <n v="83.120595999999978"/>
    <n v="317"/>
    <n v="0.77317073170731709"/>
    <x v="13"/>
    <x v="2"/>
    <n v="14"/>
    <n v="4"/>
  </r>
  <r>
    <d v="2023-06-20T00:00:00"/>
    <x v="13"/>
    <x v="0"/>
    <n v="1180"/>
    <n v="506"/>
    <n v="1180"/>
    <n v="1090"/>
    <n v="90"/>
    <n v="193.79999999999995"/>
    <n v="937"/>
    <n v="937"/>
    <n v="55.2"/>
    <n v="49.2"/>
    <n v="256.520556"/>
    <n v="256.520556"/>
    <n v="48.4"/>
    <n v="208.12055599999999"/>
    <n v="208.12055599999999"/>
    <n v="60.6"/>
    <s v=""/>
    <n v="54.7"/>
    <n v="0.21323827163387252"/>
    <x v="13"/>
    <x v="2"/>
    <n v="14"/>
    <n v="4"/>
  </r>
  <r>
    <d v="2022-07-18T00:00:00"/>
    <x v="14"/>
    <x v="0"/>
    <n v="5160"/>
    <s v="LBW"/>
    <n v="5160"/>
    <n v="4460"/>
    <n v="700"/>
    <n v="614"/>
    <n v="3630"/>
    <n v="4100"/>
    <n v="343"/>
    <n v="446"/>
    <n v="470"/>
    <n v="470"/>
    <n v="268.51528736000006"/>
    <n v="201.48471263999994"/>
    <n v="201.48471263999994"/>
    <n v="193"/>
    <n v="0.51528736000005892"/>
    <n v="268"/>
    <n v="0.57021276595744685"/>
    <x v="14"/>
    <x v="5"/>
    <n v="15"/>
    <n v="4"/>
  </r>
  <r>
    <d v="2022-08-01T00:00:00"/>
    <x v="14"/>
    <x v="0"/>
    <n v="3508.7956599999998"/>
    <s v="LBW"/>
    <n v="3508.7956599999998"/>
    <n v="3442.2358749999994"/>
    <n v="66.559785000000375"/>
    <n v="985.69565999999986"/>
    <n v="2450"/>
    <n v="2500"/>
    <n v="19.899999999999999"/>
    <n v="23.1"/>
    <n v="439.26114400000006"/>
    <n v="499.51158399999991"/>
    <n v="487.51158399999991"/>
    <n v="-48.250439999999855"/>
    <n v="12"/>
    <n v="426"/>
    <n v="77.511583999999914"/>
    <n v="410"/>
    <n v="0.82080178544968452"/>
    <x v="14"/>
    <x v="5"/>
    <n v="15"/>
    <n v="4"/>
  </r>
  <r>
    <d v="2022-08-22T00:00:00"/>
    <x v="14"/>
    <x v="0"/>
    <n v="1808.5243713899997"/>
    <s v="LBW"/>
    <n v="1808.5243713899997"/>
    <n v="1695.3410525899999"/>
    <n v="113.18331879999982"/>
    <n v="770.92437138999981"/>
    <n v="1060"/>
    <n v="1020"/>
    <n v="26.6"/>
    <n v="17.600000000000001"/>
    <n v="455.35454312000007"/>
    <n v="455.35454312000007"/>
    <n v="301.14990638"/>
    <n v="154.20463674000007"/>
    <n v="154.20463674000007"/>
    <n v="270"/>
    <n v="49.149906380000004"/>
    <n v="252"/>
    <n v="0.55341492427712569"/>
    <x v="14"/>
    <x v="5"/>
    <n v="15"/>
    <n v="4"/>
  </r>
  <r>
    <d v="2022-10-03T00:00:00"/>
    <x v="14"/>
    <x v="0"/>
    <n v="3533.3646829999998"/>
    <s v="LBW"/>
    <n v="3533.3646829999998"/>
    <n v="3054.164507"/>
    <n v="479.20017599999983"/>
    <m/>
    <n v="5170"/>
    <n v="5020"/>
    <n v="1.96"/>
    <n v="2.67"/>
    <n v="510.04101732000009"/>
    <n v="510.04101732000009"/>
    <n v="473.17715299999998"/>
    <n v="36.863864320000118"/>
    <n v="36.863864320000118"/>
    <n v="437"/>
    <n v="44.177152999999976"/>
    <n v="429"/>
    <n v="0.84110882347104465"/>
    <x v="14"/>
    <x v="5"/>
    <n v="15"/>
    <n v="4"/>
  </r>
  <r>
    <d v="2022-10-24T00:00:00"/>
    <x v="14"/>
    <x v="0"/>
    <n v="2470.065208"/>
    <s v="LBW"/>
    <n v="2470.065208"/>
    <n v="2415.2126519999997"/>
    <n v="54.852556000000277"/>
    <m/>
    <n v="2350"/>
    <n v="4980"/>
    <n v="4.78"/>
    <n v="4.8600000000000003"/>
    <n v="523.48388399999999"/>
    <n v="523.48388399999999"/>
    <n v="442.39902064000006"/>
    <n v="81.084863359999929"/>
    <n v="81.084863359999929"/>
    <n v="413"/>
    <n v="29.39902064000006"/>
    <n v="413"/>
    <n v="0.78894501363484193"/>
    <x v="14"/>
    <x v="5"/>
    <n v="15"/>
    <n v="4"/>
  </r>
  <r>
    <d v="2022-11-21T00:00:00"/>
    <x v="14"/>
    <x v="0"/>
    <n v="2146.78838"/>
    <s v="LBW"/>
    <n v="2146.78838"/>
    <n v="1702.5730288"/>
    <n v="444.21535119999999"/>
    <n v="714.71838000000002"/>
    <n v="1480"/>
    <n v="1430"/>
    <n v="2.5499999999999998"/>
    <n v="2.0699999999999998"/>
    <n v="257.44623424999997"/>
    <n v="307.07347872000003"/>
    <n v="297.07347872000003"/>
    <n v="-39.627244470000051"/>
    <n v="10"/>
    <n v="222"/>
    <n v="85.073478720000026"/>
    <n v="212"/>
    <n v="0.69038850533005092"/>
    <x v="14"/>
    <x v="5"/>
    <n v="15"/>
    <n v="4"/>
  </r>
  <r>
    <d v="2022-12-05T00:00:00"/>
    <x v="14"/>
    <x v="0"/>
    <n v="2460.6339689999995"/>
    <s v="LBW"/>
    <n v="2566.6109300000003"/>
    <n v="2548.6109300000003"/>
    <n v="-87.976961000000756"/>
    <n v="655.41093000000023"/>
    <n v="2140"/>
    <n v="1900"/>
    <n v="9.8000000000000007"/>
    <n v="11.2"/>
    <n v="271.96964416000003"/>
    <n v="271.96964416000003"/>
    <n v="256.64011104000002"/>
    <n v="15.329533120000008"/>
    <n v="15.329533120000008"/>
    <n v="156"/>
    <n v="51.640111040000022"/>
    <n v="205"/>
    <n v="0.75376059204386159"/>
    <x v="14"/>
    <x v="5"/>
    <n v="15"/>
    <n v="4"/>
  </r>
  <r>
    <d v="2023-01-23T00:00:00"/>
    <x v="14"/>
    <x v="0"/>
    <n v="2636.8217749999999"/>
    <s v="LBW"/>
    <n v="2636.8217749999999"/>
    <n v="2341.0952009999996"/>
    <n v="295.72657400000026"/>
    <n v="647.21177499999999"/>
    <n v="1910"/>
    <n v="1980"/>
    <n v="17.5"/>
    <n v="9.61"/>
    <n v="118.07156000000001"/>
    <n v="172.98817616999997"/>
    <n v="160.98817616999997"/>
    <n v="-42.916616169999969"/>
    <n v="12"/>
    <n v="57.1"/>
    <n v="104.38817616999998"/>
    <n v="56.6"/>
    <n v="0.32718999213205019"/>
    <x v="14"/>
    <x v="5"/>
    <n v="15"/>
    <n v="4"/>
  </r>
  <r>
    <d v="2023-02-13T00:00:00"/>
    <x v="14"/>
    <x v="0"/>
    <n v="1171.8744575000001"/>
    <s v="LBW"/>
    <n v="1258.4212972"/>
    <n v="1241.4212972"/>
    <n v="-69.546839699999964"/>
    <n v="541.25129720000007"/>
    <n v="2120"/>
    <n v="711"/>
    <n v="0.73299999999999998"/>
    <n v="6.17"/>
    <n v="131.52384164"/>
    <n v="166.75542006000003"/>
    <n v="156.75542006000003"/>
    <n v="-25.231578420000034"/>
    <n v="10"/>
    <n v="47.4"/>
    <n v="116.55542006000003"/>
    <n v="40.200000000000003"/>
    <n v="0.24107162445176114"/>
    <x v="14"/>
    <x v="5"/>
    <n v="15"/>
    <n v="4"/>
  </r>
  <r>
    <d v="2023-03-06T00:00:00"/>
    <x v="14"/>
    <x v="0"/>
    <n v="2540"/>
    <s v="LBW"/>
    <n v="2540"/>
    <n v="2280"/>
    <n v="260"/>
    <n v="429.90000000000009"/>
    <n v="2780"/>
    <n v="2100"/>
    <n v="9.59"/>
    <n v="10.1"/>
    <n v="114.28679743999999"/>
    <n v="114.28679743999999"/>
    <n v="63.972273439999988"/>
    <n v="50.314523999999999"/>
    <n v="50.314523999999999"/>
    <n v="69.099999999999994"/>
    <n v="0.97227343999998794"/>
    <n v="63"/>
    <n v="0.55124477552251561"/>
    <x v="14"/>
    <x v="5"/>
    <n v="15"/>
    <n v="4"/>
  </r>
  <r>
    <d v="2023-03-27T00:00:00"/>
    <x v="14"/>
    <x v="0"/>
    <n v="2530"/>
    <s v="LBW"/>
    <n v="2530"/>
    <n v="2230"/>
    <n v="300"/>
    <m/>
    <n v="1960"/>
    <n v="3560"/>
    <n v="25.8"/>
    <n v="65.2"/>
    <n v="155.67860819200001"/>
    <n v="155.67860819200001"/>
    <n v="89.133331648000009"/>
    <n v="66.545276544000004"/>
    <n v="66.545276544000004"/>
    <n v="50.7"/>
    <n v="39.033331648000008"/>
    <n v="50.1"/>
    <n v="0.32181685449173059"/>
    <x v="14"/>
    <x v="5"/>
    <n v="15"/>
    <n v="4"/>
  </r>
  <r>
    <d v="2023-04-17T00:00:00"/>
    <x v="14"/>
    <x v="0"/>
    <n v="1640"/>
    <s v="LBW"/>
    <n v="1640"/>
    <n v="1601.5219651199998"/>
    <n v="38.478034880000223"/>
    <n v="70.1099999999999"/>
    <n v="999"/>
    <n v="1560"/>
    <n v="8.19"/>
    <n v="9.89"/>
    <n v="144.61885889220002"/>
    <n v="144.61885889220002"/>
    <n v="121.21098947199999"/>
    <n v="23.407869420200029"/>
    <n v="23.407869420200029"/>
    <n v="40.6"/>
    <n v="91.210989471999994"/>
    <n v="30"/>
    <n v="0.20744182487542806"/>
    <x v="14"/>
    <x v="5"/>
    <n v="15"/>
    <n v="4"/>
  </r>
  <r>
    <d v="2023-05-08T00:00:00"/>
    <x v="14"/>
    <x v="0"/>
    <n v="3080"/>
    <s v="LBW"/>
    <n v="3080"/>
    <n v="2830"/>
    <n v="250"/>
    <n v="375"/>
    <n v="3360"/>
    <n v="2470"/>
    <n v="230"/>
    <n v="235"/>
    <n v="472"/>
    <n v="472"/>
    <n v="432.88183749999996"/>
    <n v="39.118162500000039"/>
    <n v="39.118162500000039"/>
    <n v="482"/>
    <s v=""/>
    <n v="450"/>
    <n v="0.95338983050847459"/>
    <x v="14"/>
    <x v="5"/>
    <n v="15"/>
    <n v="4"/>
  </r>
  <r>
    <d v="2022-08-01T00:00:00"/>
    <x v="15"/>
    <x v="0"/>
    <n v="890.26913739999986"/>
    <s v="EFG"/>
    <n v="890.26913739999986"/>
    <n v="768.0579616"/>
    <n v="122.21117579999986"/>
    <n v="584.66913739999984"/>
    <n v="234"/>
    <n v="283"/>
    <n v="20.7"/>
    <n v="22.6"/>
    <n v="238.80463232"/>
    <n v="254.93645199999997"/>
    <n v="241.93645199999997"/>
    <n v="-3.1318196799999782"/>
    <n v="13"/>
    <n v="105"/>
    <n v="125.93645199999997"/>
    <n v="116"/>
    <n v="0.45501535417932315"/>
    <x v="15"/>
    <x v="2"/>
    <n v="16"/>
    <n v="3"/>
  </r>
  <r>
    <d v="2022-08-22T00:00:00"/>
    <x v="15"/>
    <x v="0"/>
    <m/>
    <s v="EFG"/>
    <n v="1052.56563136"/>
    <n v="1035.56563136"/>
    <n v="-1035.56563136"/>
    <n v="587.26563136000004"/>
    <n v="558"/>
    <n v="445"/>
    <n v="30.8"/>
    <n v="20.3"/>
    <n v="450.76888750000001"/>
    <n v="450.76888750000001"/>
    <n v="295.70314062"/>
    <n v="155.06574688000001"/>
    <n v="155.06574688000001"/>
    <n v="283"/>
    <n v="38.703140619999999"/>
    <n v="257"/>
    <n v="0.57013695294132294"/>
    <x v="15"/>
    <x v="2"/>
    <n v="16"/>
    <n v="4"/>
  </r>
  <r>
    <d v="2022-10-03T00:00:00"/>
    <x v="15"/>
    <x v="0"/>
    <n v="275.22201799999999"/>
    <s v="EFG"/>
    <n v="275.22201799999999"/>
    <n v="222.29327050000001"/>
    <n v="52.928747499999986"/>
    <n v="227.592018"/>
    <n v="41.6"/>
    <n v="44.8"/>
    <n v="2.0099999999999998"/>
    <n v="2.83"/>
    <n v="58.5"/>
    <n v="73.900000000000006"/>
    <n v="58.9"/>
    <n v="-0.39999999999999858"/>
    <n v="15.000000000000007"/>
    <n v="31.5"/>
    <n v="33.099999999999994"/>
    <n v="25.8"/>
    <n v="0.34912043301759133"/>
    <x v="15"/>
    <x v="2"/>
    <n v="16"/>
    <n v="4"/>
  </r>
  <r>
    <d v="2022-10-24T00:00:00"/>
    <x v="15"/>
    <x v="0"/>
    <n v="416"/>
    <s v="EFG"/>
    <n v="416"/>
    <n v="321"/>
    <n v="95"/>
    <n v="396.25"/>
    <n v="4.46"/>
    <n v="9.75"/>
    <n v="1.53"/>
    <n v="10"/>
    <n v="278.00148544000001"/>
    <n v="278.00148544000001"/>
    <n v="232.96669023999999"/>
    <n v="45.034795200000019"/>
    <n v="45.034795200000019"/>
    <n v="101"/>
    <n v="123.96669023999999"/>
    <n v="109"/>
    <n v="0.3920842359078871"/>
    <x v="15"/>
    <x v="2"/>
    <n v="16"/>
    <n v="4"/>
  </r>
  <r>
    <d v="2022-11-21T00:00:00"/>
    <x v="15"/>
    <x v="0"/>
    <n v="398"/>
    <s v="EFG"/>
    <n v="398"/>
    <n v="376.19219063999998"/>
    <n v="21.807809360000022"/>
    <n v="273.33"/>
    <n v="111"/>
    <n v="123"/>
    <n v="1.91"/>
    <n v="1.67"/>
    <n v="171.92019112999998"/>
    <n v="222.26857299999995"/>
    <n v="208.26857299999995"/>
    <n v="-36.348381869999969"/>
    <n v="14"/>
    <n v="115"/>
    <n v="97.268572999999947"/>
    <n v="111"/>
    <n v="0.49939583676546134"/>
    <x v="15"/>
    <x v="2"/>
    <n v="16"/>
    <n v="3"/>
  </r>
  <r>
    <d v="2023-12-05T00:00:00"/>
    <x v="15"/>
    <x v="0"/>
    <n v="1313.5315817000003"/>
    <s v="EFG"/>
    <n v="1362.3626433000002"/>
    <n v="1340.3626433000002"/>
    <n v="-26.831061599999884"/>
    <n v="651.23264330000018"/>
    <n v="693"/>
    <n v="707"/>
    <n v="3.27"/>
    <n v="4.13"/>
    <n v="212.26295135999999"/>
    <n v="243.25225183999999"/>
    <n v="229.25225183999999"/>
    <n v="-16.989300479999997"/>
    <n v="14"/>
    <n v="99.3"/>
    <n v="131.15225183999999"/>
    <n v="98.1"/>
    <n v="0.40328506419963428"/>
    <x v="15"/>
    <x v="2"/>
    <n v="16"/>
    <n v="4"/>
  </r>
  <r>
    <d v="2023-01-23T00:00:00"/>
    <x v="15"/>
    <x v="0"/>
    <n v="1837.6543609999997"/>
    <s v="EFG"/>
    <n v="1934.6150250000001"/>
    <n v="1910.6150250000001"/>
    <n v="-72.960664000000406"/>
    <m/>
    <n v="1450"/>
    <n v="2130"/>
    <n v="13.4"/>
    <n v="26.2"/>
    <n v="189.46482372"/>
    <n v="189.46482372"/>
    <n v="182.20315951999999"/>
    <n v="7.2616642000000127"/>
    <n v="7.2616642000000127"/>
    <n v="57.9"/>
    <n v="111.70315951999999"/>
    <n v="70.5"/>
    <n v="0.37210073414043449"/>
    <x v="15"/>
    <x v="2"/>
    <n v="16"/>
    <n v="4"/>
  </r>
  <r>
    <d v="2023-02-13T00:00:00"/>
    <x v="15"/>
    <x v="0"/>
    <n v="633"/>
    <s v="EFG"/>
    <n v="633"/>
    <n v="589"/>
    <n v="44"/>
    <m/>
    <n v="801"/>
    <n v="764"/>
    <n v="1.1299999999999999"/>
    <n v="0.80700000000000005"/>
    <n v="107.60408335999999"/>
    <n v="120.35502500000003"/>
    <n v="108.35502500000003"/>
    <n v="-0.75094164000003616"/>
    <n v="12"/>
    <n v="15"/>
    <n v="95.655025000000023"/>
    <n v="12.7"/>
    <n v="0.10552114463023041"/>
    <x v="15"/>
    <x v="2"/>
    <n v="16"/>
    <n v="4"/>
  </r>
  <r>
    <d v="2023-03-06T00:00:00"/>
    <x v="15"/>
    <x v="0"/>
    <n v="2020"/>
    <s v="EFG"/>
    <n v="2020"/>
    <n v="1910"/>
    <n v="110"/>
    <n v="623.59999999999991"/>
    <n v="1680"/>
    <n v="1380"/>
    <n v="13.8"/>
    <n v="16.399999999999999"/>
    <n v="161.05445637000003"/>
    <n v="161.05445637000003"/>
    <n v="139.93286832000001"/>
    <n v="21.121588050000014"/>
    <n v="21.121588050000014"/>
    <n v="75.599999999999994"/>
    <n v="73.632868320000014"/>
    <n v="66.3"/>
    <n v="0.41166200237070777"/>
    <x v="15"/>
    <x v="2"/>
    <n v="16"/>
    <n v="4"/>
  </r>
  <r>
    <d v="2023-03-27T00:00:00"/>
    <x v="15"/>
    <x v="0"/>
    <n v="1900"/>
    <s v="EFG"/>
    <n v="1900"/>
    <n v="1540"/>
    <n v="360"/>
    <n v="146"/>
    <n v="1540"/>
    <n v="1730"/>
    <n v="43.1"/>
    <n v="24"/>
    <n v="160.56771984800002"/>
    <n v="160.56771984800002"/>
    <n v="91.573793671999979"/>
    <n v="68.993926176000045"/>
    <n v="68.993926176000045"/>
    <n v="83.1"/>
    <n v="35.573793671999979"/>
    <n v="56"/>
    <n v="0.34876250377729651"/>
    <x v="15"/>
    <x v="2"/>
    <n v="16"/>
    <n v="4"/>
  </r>
  <r>
    <d v="2023-04-17T00:00:00"/>
    <x v="15"/>
    <x v="0"/>
    <n v="669"/>
    <s v="EFG"/>
    <n v="669"/>
    <n v="611"/>
    <n v="58"/>
    <n v="300.3"/>
    <n v="251"/>
    <n v="356"/>
    <n v="12"/>
    <n v="12.7"/>
    <n v="81.794866641999988"/>
    <n v="81.794866641999988"/>
    <n v="77.994612450000005"/>
    <n v="3.8002541919999828"/>
    <n v="3.8002541919999828"/>
    <n v="17.5"/>
    <n v="65.294612450000002"/>
    <n v="12.7"/>
    <n v="0.15526646746164888"/>
    <x v="15"/>
    <x v="2"/>
    <n v="16"/>
    <n v="4"/>
  </r>
  <r>
    <d v="2023-05-08T00:00:00"/>
    <x v="15"/>
    <x v="0"/>
    <n v="2002.7235636099999"/>
    <s v="EFG"/>
    <n v="2002.7235636099999"/>
    <n v="1634.6895033599999"/>
    <n v="368.03406025000004"/>
    <n v="259.52356360999988"/>
    <n v="1620"/>
    <n v="1660"/>
    <n v="88.1"/>
    <n v="83.2"/>
    <n v="447"/>
    <n v="447"/>
    <n v="445.16205000000002"/>
    <n v="1.837949999999978"/>
    <n v="1.837949999999978"/>
    <n v="381"/>
    <n v="90.162050000000022"/>
    <n v="355"/>
    <n v="0.7941834451901566"/>
    <x v="15"/>
    <x v="2"/>
    <n v="16"/>
    <n v="4"/>
  </r>
  <r>
    <d v="2023-05-30T00:00:00"/>
    <x v="15"/>
    <x v="0"/>
    <n v="520"/>
    <s v="EFG"/>
    <n v="520"/>
    <n v="469.59311356000006"/>
    <n v="50.406886439999937"/>
    <n v="411.8"/>
    <n v="64.8"/>
    <n v="68.7"/>
    <n v="33.9"/>
    <n v="39.5"/>
    <n v="118.36768996000001"/>
    <n v="118.36768996000001"/>
    <n v="95.444299210000011"/>
    <n v="22.923390749999996"/>
    <n v="22.923390749999996"/>
    <n v="71.900000000000006"/>
    <n v="23.444299210000011"/>
    <n v="72"/>
    <n v="0.60827409932838061"/>
    <x v="15"/>
    <x v="2"/>
    <n v="16"/>
    <n v="4"/>
  </r>
  <r>
    <d v="2023-06-12T00:00:00"/>
    <x v="15"/>
    <x v="0"/>
    <n v="10200"/>
    <s v="EFG"/>
    <n v="10200"/>
    <n v="8530"/>
    <n v="1670"/>
    <n v="1490"/>
    <n v="6410"/>
    <n v="6180"/>
    <n v="2890"/>
    <n v="2530"/>
    <n v="1058.4030006400001"/>
    <n v="1058.4030006400001"/>
    <n v="831.30561695999995"/>
    <n v="227.09738368000012"/>
    <n v="227.09738368000012"/>
    <n v="936"/>
    <n v="258.30561695999995"/>
    <n v="573"/>
    <n v="0.54138168509869655"/>
    <x v="15"/>
    <x v="2"/>
    <n v="16"/>
    <n v="4"/>
  </r>
  <r>
    <d v="2023-06-20T00:00:00"/>
    <x v="15"/>
    <x v="0"/>
    <n v="3490"/>
    <s v="EFG"/>
    <n v="3490"/>
    <n v="3300"/>
    <n v="190"/>
    <n v="314.40000000000009"/>
    <n v="4390"/>
    <n v="3130"/>
    <n v="61.4"/>
    <n v="45.6"/>
    <n v="136.11782391359998"/>
    <n v="136.11782391359998"/>
    <n v="105"/>
    <n v="31.117823913599977"/>
    <n v="31.117823913599977"/>
    <n v="117"/>
    <n v="1"/>
    <n v="104"/>
    <n v="0.76404395111409817"/>
    <x v="15"/>
    <x v="2"/>
    <n v="16"/>
    <n v="4"/>
  </r>
  <r>
    <d v="2022-08-01T00:00:00"/>
    <x v="16"/>
    <x v="0"/>
    <n v="641.7131191499999"/>
    <s v="EFM"/>
    <n v="641.7131191499999"/>
    <n v="606.23309234999988"/>
    <n v="35.480026800000019"/>
    <n v="479.87311914999987"/>
    <n v="158"/>
    <n v="154"/>
    <n v="6.18"/>
    <n v="7.84"/>
    <n v="188.86243599999997"/>
    <n v="188.86243599999997"/>
    <n v="164.84820399999998"/>
    <n v="24.014231999999993"/>
    <n v="24.014231999999993"/>
    <n v="108"/>
    <n v="60.848203999999981"/>
    <n v="104"/>
    <n v="0.55066535306152686"/>
    <x v="16"/>
    <x v="2"/>
    <n v="17"/>
    <n v="4"/>
  </r>
  <r>
    <d v="2022-08-22T00:00:00"/>
    <x v="16"/>
    <x v="0"/>
    <m/>
    <s v="EFM"/>
    <n v="909.08798156"/>
    <n v="889.08798156"/>
    <n v="-889.08798156"/>
    <n v="578.08798156"/>
    <n v="346"/>
    <n v="303"/>
    <n v="28"/>
    <n v="28"/>
    <n v="438.29463168000001"/>
    <n v="438.29463168000001"/>
    <n v="245.77497115000003"/>
    <n v="192.51966052999998"/>
    <n v="192.51966052999998"/>
    <n v="225"/>
    <n v="28.774971150000027"/>
    <n v="217"/>
    <n v="0.49510074802474935"/>
    <x v="16"/>
    <x v="2"/>
    <n v="17"/>
    <n v="4"/>
  </r>
  <r>
    <d v="2022-10-03T00:00:00"/>
    <x v="16"/>
    <x v="0"/>
    <n v="317.41505800000004"/>
    <s v="EFM"/>
    <n v="317.41505800000004"/>
    <n v="264.65293050000002"/>
    <n v="52.76212750000002"/>
    <n v="289.05505800000003"/>
    <n v="22.9"/>
    <n v="24.6"/>
    <n v="2.37"/>
    <n v="3.76"/>
    <n v="436.73771300000004"/>
    <n v="436.73771300000004"/>
    <n v="242.45298"/>
    <n v="194.28473300000005"/>
    <n v="194.28473300000005"/>
    <n v="204"/>
    <n v="42.452979999999997"/>
    <n v="200"/>
    <n v="0.45794075951485319"/>
    <x v="16"/>
    <x v="2"/>
    <n v="17"/>
    <n v="4"/>
  </r>
  <r>
    <d v="2022-10-24T00:00:00"/>
    <x v="16"/>
    <x v="0"/>
    <n v="466"/>
    <s v="EFM"/>
    <n v="466"/>
    <n v="429"/>
    <n v="37"/>
    <n v="458.21"/>
    <n v="4.1900000000000004"/>
    <n v="4.41"/>
    <n v="3.36"/>
    <n v="3.38"/>
    <n v="279.93456196"/>
    <n v="298.06722499999995"/>
    <n v="285.06722499999995"/>
    <n v="-5.1326630399999544"/>
    <n v="13"/>
    <n v="251"/>
    <n v="84.067224999999951"/>
    <n v="201"/>
    <n v="0.67434452077044038"/>
    <x v="16"/>
    <x v="2"/>
    <n v="17"/>
    <n v="4"/>
  </r>
  <r>
    <d v="2022-11-21T00:00:00"/>
    <x v="16"/>
    <x v="0"/>
    <n v="1218.6179768"/>
    <s v="EFM"/>
    <n v="1218.6179768"/>
    <n v="407"/>
    <n v="811.61797679999995"/>
    <n v="1191.0379768"/>
    <n v="31.5"/>
    <n v="26.1"/>
    <n v="4.68"/>
    <n v="1.48"/>
    <n v="136.33858591999999"/>
    <n v="152.76466553"/>
    <n v="141.76466553"/>
    <n v="-5.4260796100000164"/>
    <n v="11"/>
    <n v="58.4"/>
    <n v="92.964665530000005"/>
    <n v="48.8"/>
    <n v="0.31944559843530457"/>
    <x v="16"/>
    <x v="2"/>
    <n v="17"/>
    <n v="4"/>
  </r>
  <r>
    <d v="2023-12-05T00:00:00"/>
    <x v="16"/>
    <x v="0"/>
    <n v="1152.2957825000001"/>
    <s v="EFM"/>
    <n v="1152.2957825000001"/>
    <n v="830.47357280000006"/>
    <n v="321.82220970000003"/>
    <n v="235.29578250000009"/>
    <n v="324"/>
    <n v="917"/>
    <n v="3.09"/>
    <m/>
    <n v="223.60060000000004"/>
    <n v="223.60060000000004"/>
    <n v="192.31187616"/>
    <n v="31.288723840000046"/>
    <n v="31.288723840000046"/>
    <n v="87.9"/>
    <n v="104.41187615999999"/>
    <n v="87.9"/>
    <n v="0.39311164639093094"/>
    <x v="16"/>
    <x v="2"/>
    <n v="17"/>
    <n v="4"/>
  </r>
  <r>
    <d v="2023-01-23T00:00:00"/>
    <x v="16"/>
    <x v="0"/>
    <n v="1855.9270439999998"/>
    <s v="EFM"/>
    <n v="1855.9270439999998"/>
    <n v="1837.6543609999997"/>
    <n v="18.272683000000143"/>
    <n v="51.927043999999796"/>
    <n v="1360"/>
    <n v="1360"/>
    <n v="39.700000000000003"/>
    <n v="444"/>
    <n v="155.09489824999997"/>
    <n v="205.36175747999999"/>
    <n v="192.36175747999999"/>
    <n v="-37.266859230000023"/>
    <n v="13"/>
    <n v="80.8"/>
    <n v="121.76175748"/>
    <n v="70.599999999999994"/>
    <n v="0.34378357911587148"/>
    <x v="16"/>
    <x v="2"/>
    <n v="17"/>
    <n v="4"/>
  </r>
  <r>
    <d v="2023-02-13T00:00:00"/>
    <x v="16"/>
    <x v="0"/>
    <n v="633"/>
    <s v="EFM"/>
    <n v="633"/>
    <n v="581.21379520000005"/>
    <n v="51.78620479999995"/>
    <m/>
    <n v="696"/>
    <n v="633"/>
    <n v="1.51"/>
    <n v="1.07"/>
    <n v="96.919616000000033"/>
    <n v="96.919616000000033"/>
    <n v="88.300376360000016"/>
    <n v="8.6192396400000177"/>
    <n v="8.6192396400000177"/>
    <n v="14.5"/>
    <n v="72.100376360000013"/>
    <n v="16.2"/>
    <n v="0.16714882568251194"/>
    <x v="16"/>
    <x v="2"/>
    <n v="17"/>
    <n v="4"/>
  </r>
  <r>
    <d v="2023-03-06T00:00:00"/>
    <x v="16"/>
    <x v="0"/>
    <n v="1910"/>
    <s v="EFM"/>
    <n v="1910"/>
    <n v="1560"/>
    <n v="350"/>
    <n v="775.90000000000009"/>
    <n v="1320"/>
    <n v="1120"/>
    <n v="20.8"/>
    <n v="14.1"/>
    <n v="309"/>
    <n v="309"/>
    <n v="181.35439676999999"/>
    <n v="127.64560323000001"/>
    <n v="127.64560323000001"/>
    <n v="95"/>
    <n v="102.85439676999999"/>
    <n v="78.5"/>
    <n v="0.25404530744336568"/>
    <x v="16"/>
    <x v="2"/>
    <n v="17"/>
    <n v="4"/>
  </r>
  <r>
    <d v="2023-03-27T00:00:00"/>
    <x v="16"/>
    <x v="0"/>
    <n v="1660"/>
    <s v="EFM"/>
    <n v="1660"/>
    <n v="1216.88539008"/>
    <n v="443.11460992000002"/>
    <n v="574.70000000000005"/>
    <n v="1510"/>
    <n v="1070"/>
    <n v="27.7"/>
    <n v="15.3"/>
    <n v="205.09675520000002"/>
    <n v="205.09675520000002"/>
    <n v="93.789269032000007"/>
    <n v="111.30748616800001"/>
    <n v="111.30748616800001"/>
    <n v="70.3"/>
    <n v="26.889269032000001"/>
    <n v="66.900000000000006"/>
    <n v="0.32618751054721706"/>
    <x v="16"/>
    <x v="2"/>
    <n v="17"/>
    <n v="4"/>
  </r>
  <r>
    <d v="2023-04-17T00:00:00"/>
    <x v="16"/>
    <x v="0"/>
    <n v="742"/>
    <s v="EFM"/>
    <n v="778"/>
    <n v="762"/>
    <n v="-20"/>
    <n v="335.88"/>
    <n v="558"/>
    <n v="437"/>
    <n v="1.88"/>
    <n v="5.12"/>
    <n v="123.2370031674"/>
    <n v="123.2370031674"/>
    <n v="115.63451125"/>
    <n v="7.6024919174000019"/>
    <n v="7.6024919174000019"/>
    <n v="34.6"/>
    <n v="81.43451125"/>
    <n v="34.200000000000003"/>
    <n v="0.27751405114537026"/>
    <x v="16"/>
    <x v="2"/>
    <n v="17"/>
    <n v="4"/>
  </r>
  <r>
    <d v="2023-05-08T00:00:00"/>
    <x v="16"/>
    <x v="0"/>
    <n v="2051.9878608099998"/>
    <s v="EFM"/>
    <n v="2051.9878608099998"/>
    <n v="1676.7704222499999"/>
    <n v="375.21743855999989"/>
    <n v="440.38786080999989"/>
    <n v="2020"/>
    <n v="1550"/>
    <n v="74.2"/>
    <n v="61.6"/>
    <n v="330"/>
    <n v="330"/>
    <n v="269.31817605999998"/>
    <n v="60.681823940000015"/>
    <n v="60.681823940000015"/>
    <n v="296"/>
    <n v="54.318176059999985"/>
    <n v="215"/>
    <n v="0.65151515151515149"/>
    <x v="16"/>
    <x v="2"/>
    <n v="17"/>
    <n v="4"/>
  </r>
  <r>
    <d v="2023-06-12T00:00:00"/>
    <x v="16"/>
    <x v="0"/>
    <n v="412"/>
    <s v="EFM"/>
    <n v="412"/>
    <n v="376.58431292"/>
    <n v="35.415687079999998"/>
    <n v="348.4"/>
    <n v="23.3"/>
    <n v="39.6"/>
    <n v="5.46"/>
    <n v="24"/>
    <n v="109"/>
    <n v="109"/>
    <n v="81.400000000000006"/>
    <n v="27.599999999999994"/>
    <n v="27.599999999999994"/>
    <n v="57.1"/>
    <n v="26.200000000000003"/>
    <n v="55.2"/>
    <n v="0.50642201834862388"/>
    <x v="16"/>
    <x v="2"/>
    <n v="17"/>
    <n v="4"/>
  </r>
  <r>
    <d v="2022-07-25T00:00:00"/>
    <x v="17"/>
    <x v="0"/>
    <n v="1780"/>
    <s v="EFB"/>
    <n v="1780"/>
    <n v="1560"/>
    <n v="220"/>
    <n v="633.09999999999991"/>
    <n v="1150"/>
    <n v="1110"/>
    <n v="41.6"/>
    <n v="36.9"/>
    <n v="219.49959987999998"/>
    <n v="260.02812788"/>
    <n v="250.02812788"/>
    <n v="-30.528528000000023"/>
    <n v="10"/>
    <n v="143"/>
    <n v="93.02812788"/>
    <n v="157"/>
    <n v="0.60378083432748364"/>
    <x v="17"/>
    <x v="2"/>
    <n v="18"/>
    <n v="4"/>
  </r>
  <r>
    <d v="2022-08-15T00:00:00"/>
    <x v="17"/>
    <x v="0"/>
    <n v="685"/>
    <s v="EFB"/>
    <n v="685"/>
    <n v="566.50293599999998"/>
    <n v="118.49706400000002"/>
    <n v="451.9"/>
    <n v="435"/>
    <n v="200"/>
    <n v="46.1"/>
    <n v="33.1"/>
    <n v="226.56110864000004"/>
    <n v="226.56110864000004"/>
    <n v="112.85523071000001"/>
    <n v="113.70587793000003"/>
    <n v="113.70587793000003"/>
    <n v="128"/>
    <n v="14.255230710000021"/>
    <n v="98.6"/>
    <n v="0.43520267265584817"/>
    <x v="17"/>
    <x v="2"/>
    <n v="18"/>
    <n v="4"/>
  </r>
  <r>
    <d v="2022-09-26T00:00:00"/>
    <x v="17"/>
    <x v="0"/>
    <n v="290.00474441999995"/>
    <s v="EFB"/>
    <n v="290.00474441999995"/>
    <n v="266.76741448000001"/>
    <n v="23.237329939999938"/>
    <n v="261.16474441999998"/>
    <n v="25.7"/>
    <n v="25.7"/>
    <n v="54.1"/>
    <n v="3.14"/>
    <n v="180.36867705000003"/>
    <n v="203.89217345000003"/>
    <n v="189.89217345000003"/>
    <n v="-9.5234963999999991"/>
    <n v="14"/>
    <n v="89.7"/>
    <n v="104.39217345000003"/>
    <n v="85.5"/>
    <n v="0.41933929367311862"/>
    <x v="17"/>
    <x v="2"/>
    <n v="18"/>
    <n v="4"/>
  </r>
  <r>
    <d v="2022-11-28T00:00:00"/>
    <x v="17"/>
    <x v="0"/>
    <n v="1019.5322132000001"/>
    <s v="EFB"/>
    <n v="1019.5322132000001"/>
    <n v="409.77256969999996"/>
    <n v="609.75964350000015"/>
    <n v="985.97221320000017"/>
    <n v="25.3"/>
    <n v="26.7"/>
    <n v="2.5299999999999998"/>
    <n v="6.86"/>
    <n v="191.59674399999994"/>
    <n v="191.59674399999994"/>
    <n v="138.18057216"/>
    <n v="53.416171839999947"/>
    <n v="53.416171839999947"/>
    <n v="45.4"/>
    <n v="101.08057216"/>
    <n v="37.1"/>
    <n v="0.19363585844652983"/>
    <x v="17"/>
    <x v="2"/>
    <n v="18"/>
    <n v="4"/>
  </r>
  <r>
    <d v="2023-01-17T00:00:00"/>
    <x v="17"/>
    <x v="0"/>
    <n v="1647.1930619199998"/>
    <s v="EFB"/>
    <n v="1647.1930619199998"/>
    <n v="1558.6844148800001"/>
    <n v="88.508647039999687"/>
    <n v="318.19306191999976"/>
    <n v="1510"/>
    <n v="1280"/>
    <n v="52.2"/>
    <n v="49"/>
    <n v="194.89537280000002"/>
    <n v="194.89537280000002"/>
    <n v="159.86097920000003"/>
    <n v="35.034393599999987"/>
    <n v="35.034393599999987"/>
    <n v="76.900000000000006"/>
    <n v="92.460979200000025"/>
    <n v="67.400000000000006"/>
    <n v="0.34582657880320899"/>
    <x v="17"/>
    <x v="2"/>
    <n v="18"/>
    <n v="4"/>
  </r>
  <r>
    <d v="2023-02-06T00:00:00"/>
    <x v="17"/>
    <x v="0"/>
    <n v="1368.1179654499999"/>
    <s v="EFB"/>
    <n v="1429.5521370500001"/>
    <n v="1412.5521370500001"/>
    <n v="-44.434171600000127"/>
    <m/>
    <n v="2110"/>
    <n v="2170"/>
    <n v="1.72"/>
    <n v="0.70499999999999996"/>
    <n v="105.59344"/>
    <n v="105.59344"/>
    <n v="43.4"/>
    <n v="62.193440000000002"/>
    <n v="62.193440000000002"/>
    <n v="42.3"/>
    <n v="5.1000000000000014"/>
    <n v="38.299999999999997"/>
    <n v="0.36271192604389058"/>
    <x v="17"/>
    <x v="2"/>
    <n v="18"/>
    <n v="4"/>
  </r>
  <r>
    <d v="2023-02-27T00:00:00"/>
    <x v="17"/>
    <x v="0"/>
    <n v="623.511752"/>
    <s v="EFB"/>
    <n v="623.511752"/>
    <n v="621.62203522000004"/>
    <n v="1.8897167799999579"/>
    <n v="304.38175200000001"/>
    <n v="372"/>
    <n v="316"/>
    <n v="1.89"/>
    <n v="3.13"/>
    <n v="102.14568968"/>
    <n v="172.36491166000002"/>
    <n v="162.36491166000002"/>
    <n v="-60.219221980000015"/>
    <n v="10"/>
    <n v="13.7"/>
    <n v="150.36491166000002"/>
    <n v="12"/>
    <n v="6.9619738057074568E-2"/>
    <x v="17"/>
    <x v="2"/>
    <n v="18"/>
    <n v="4"/>
  </r>
  <r>
    <d v="2023-03-20T00:00:00"/>
    <x v="17"/>
    <x v="0"/>
    <n v="366.84667868000002"/>
    <s v="EFB"/>
    <n v="366.84667868000002"/>
    <n v="309.09037326999999"/>
    <n v="57.756305410000039"/>
    <n v="188.66667868000002"/>
    <n v="137"/>
    <n v="175"/>
    <n v="2.65"/>
    <n v="3.18"/>
    <n v="29.55811015119999"/>
    <n v="29.55811015119999"/>
    <n v="18.703480547200002"/>
    <n v="10.854629603999989"/>
    <n v="10.854629603999989"/>
    <n v="10.5"/>
    <n v="6.0034805472000023"/>
    <n v="12.7"/>
    <n v="0.4296621108398031"/>
    <x v="17"/>
    <x v="2"/>
    <n v="18"/>
    <n v="4"/>
  </r>
  <r>
    <d v="2023-04-10T00:00:00"/>
    <x v="17"/>
    <x v="0"/>
    <n v="1450"/>
    <s v="EFB"/>
    <n v="1545"/>
    <n v="1530"/>
    <n v="-80"/>
    <n v="271.20000000000005"/>
    <n v="1370"/>
    <n v="1260"/>
    <n v="11.2"/>
    <n v="13.8"/>
    <n v="183.21504495699998"/>
    <n v="183.21504495699998"/>
    <n v="77.091307299999983"/>
    <n v="106.12373765699999"/>
    <n v="106.12373765699999"/>
    <n v="49.4"/>
    <n v="27.291307299999986"/>
    <n v="49.8"/>
    <n v="0.27181173910520234"/>
    <x v="17"/>
    <x v="2"/>
    <n v="18"/>
    <n v="4"/>
  </r>
  <r>
    <d v="2023-05-01T00:00:00"/>
    <x v="17"/>
    <x v="0"/>
    <n v="1160"/>
    <s v="EFB"/>
    <n v="1160"/>
    <n v="1000"/>
    <n v="160"/>
    <n v="345.29999999999995"/>
    <n v="682"/>
    <n v="800"/>
    <n v="16.100000000000001"/>
    <n v="14.7"/>
    <n v="200.44776189199996"/>
    <n v="265.95481120000005"/>
    <n v="251.95481120000005"/>
    <n v="-51.507049308000092"/>
    <n v="14"/>
    <n v="141"/>
    <n v="95.954811200000051"/>
    <n v="156"/>
    <n v="0.58656581280150932"/>
    <x v="17"/>
    <x v="2"/>
    <n v="18"/>
    <n v="4"/>
  </r>
  <r>
    <d v="2023-05-22T00:00:00"/>
    <x v="17"/>
    <x v="0"/>
    <n v="779.58126007999977"/>
    <s v="EFB"/>
    <n v="779.58126007999977"/>
    <n v="690.668048"/>
    <n v="88.913212079999767"/>
    <n v="579.68126007999979"/>
    <n v="567"/>
    <n v="164"/>
    <n v="39.200000000000003"/>
    <n v="35.9"/>
    <n v="103"/>
    <n v="139"/>
    <n v="126"/>
    <n v="-23"/>
    <n v="13"/>
    <n v="72.900000000000006"/>
    <n v="53.099999999999994"/>
    <n v="72.900000000000006"/>
    <n v="0.52446043165467626"/>
    <x v="17"/>
    <x v="2"/>
    <n v="18"/>
    <n v="4"/>
  </r>
  <r>
    <d v="2023-06-12T00:00:00"/>
    <x v="17"/>
    <x v="0"/>
    <n v="485"/>
    <s v="EFB"/>
    <n v="485"/>
    <n v="363.85019383000008"/>
    <n v="121.14980616999992"/>
    <n v="475.93"/>
    <n v="0.94"/>
    <n v="4.62"/>
    <n v="6.3"/>
    <n v="4.45"/>
    <n v="124.87216855359999"/>
    <n v="124.87216855359999"/>
    <n v="76.5"/>
    <n v="48.372168553599991"/>
    <n v="48.372168553599991"/>
    <n v="53.4"/>
    <n v="8.2999999999999972"/>
    <n v="68.2"/>
    <n v="0.54615852987870483"/>
    <x v="17"/>
    <x v="2"/>
    <n v="18"/>
    <n v="4"/>
  </r>
  <r>
    <d v="2022-07-18T00:00:00"/>
    <x v="18"/>
    <x v="0"/>
    <n v="1620.9055517100001"/>
    <s v="EAW"/>
    <n v="1620.9055517100001"/>
    <n v="1344.6172223150002"/>
    <n v="276.28832939499989"/>
    <n v="650.3555517100001"/>
    <n v="1188.5"/>
    <n v="933.5"/>
    <n v="36.549999999999997"/>
    <n v="37.049999999999997"/>
    <n v="285.07206432999999"/>
    <n v="285.07206432999999"/>
    <n v="157.8060802"/>
    <n v="127.26598412999999"/>
    <n v="127.26598412999999"/>
    <n v="139.9"/>
    <n v="40.406080199999991"/>
    <n v="117.4"/>
    <n v="0.41182569142972048"/>
    <x v="18"/>
    <x v="2"/>
    <n v="19"/>
    <n v="4"/>
  </r>
  <r>
    <d v="2022-07-25T00:00:00"/>
    <x v="18"/>
    <x v="0"/>
    <n v="1690.2091412499999"/>
    <s v="EAW"/>
    <n v="1764.6322156499998"/>
    <n v="1741.6322156499998"/>
    <n v="-51.423074399999905"/>
    <n v="625.93221564999976"/>
    <n v="1140"/>
    <n v="1120"/>
    <n v="22.9"/>
    <n v="18.7"/>
    <n v="268.70422911000003"/>
    <n v="306.64972144000006"/>
    <n v="295.64972144000006"/>
    <n v="-26.945492330000036"/>
    <n v="11"/>
    <n v="170"/>
    <n v="108.64972144000006"/>
    <n v="187"/>
    <n v="0.60981630481144566"/>
    <x v="18"/>
    <x v="2"/>
    <n v="19"/>
    <n v="4"/>
  </r>
  <r>
    <d v="2022-08-01T00:00:00"/>
    <x v="18"/>
    <x v="0"/>
    <n v="826.40109359999985"/>
    <s v="EAW"/>
    <n v="869.56810714999983"/>
    <n v="852.56810714999983"/>
    <n v="-26.167013549999979"/>
    <n v="597.76810714999988"/>
    <n v="270"/>
    <n v="261"/>
    <n v="12.2"/>
    <n v="10.8"/>
    <n v="170.70463599999997"/>
    <n v="224.53111716999996"/>
    <n v="211.53111716999996"/>
    <n v="-40.826481169999994"/>
    <n v="13"/>
    <n v="130"/>
    <n v="85.531117169999959"/>
    <n v="126"/>
    <n v="0.56116943427757149"/>
    <x v="18"/>
    <x v="2"/>
    <n v="19"/>
    <n v="4"/>
  </r>
  <r>
    <d v="2022-08-08T00:00:00"/>
    <x v="18"/>
    <x v="0"/>
    <n v="1010"/>
    <s v="EAW"/>
    <n v="1010"/>
    <n v="900"/>
    <n v="110"/>
    <n v="644.6"/>
    <n v="631"/>
    <n v="315"/>
    <n v="40.9"/>
    <n v="50.4"/>
    <n v="376.32906240000005"/>
    <n v="376.32906240000005"/>
    <n v="305.83670310000008"/>
    <n v="70.492359299999976"/>
    <n v="70.492359299999976"/>
    <n v="375"/>
    <n v="74.836703100000079"/>
    <n v="231"/>
    <n v="0.61382450381807119"/>
    <x v="18"/>
    <x v="2"/>
    <n v="19"/>
    <n v="4"/>
  </r>
  <r>
    <d v="2022-08-15T00:00:00"/>
    <x v="18"/>
    <x v="0"/>
    <n v="554.74440744000003"/>
    <s v="EAW"/>
    <n v="554.74440744000003"/>
    <n v="489"/>
    <n v="65.744407440000032"/>
    <n v="272.14440744000001"/>
    <n v="267"/>
    <n v="254"/>
    <n v="26.9"/>
    <n v="28.6"/>
    <n v="263.95554311000001"/>
    <n v="263.95554311000001"/>
    <n v="201.61238876000002"/>
    <n v="62.343154349999992"/>
    <n v="62.343154349999992"/>
    <n v="150"/>
    <n v="51.612388760000016"/>
    <n v="150"/>
    <n v="0.56827751458695253"/>
    <x v="18"/>
    <x v="2"/>
    <n v="19"/>
    <n v="4"/>
  </r>
  <r>
    <d v="2022-08-22T00:00:00"/>
    <x v="18"/>
    <x v="0"/>
    <n v="1331.9785947499997"/>
    <s v="EAW"/>
    <n v="1331.9785947499997"/>
    <n v="865.14350603999992"/>
    <n v="466.83508870999981"/>
    <n v="911.27859474999968"/>
    <n v="408"/>
    <n v="399"/>
    <n v="32.200000000000003"/>
    <n v="21.7"/>
    <n v="516.03609835999998"/>
    <n v="516.03609835999998"/>
    <n v="332.33064941999999"/>
    <n v="183.70544894"/>
    <n v="183.70544894"/>
    <n v="238"/>
    <n v="106.33064941999999"/>
    <n v="226"/>
    <n v="0.43795385772089268"/>
    <x v="18"/>
    <x v="2"/>
    <n v="19"/>
    <n v="4"/>
  </r>
  <r>
    <d v="2022-08-29T00:00:00"/>
    <x v="18"/>
    <x v="0"/>
    <n v="870.55993339999986"/>
    <s v="EAW"/>
    <n v="870.55993339999986"/>
    <n v="760.96460859999991"/>
    <n v="109.59532479999996"/>
    <n v="341.15993339999989"/>
    <n v="588"/>
    <n v="507"/>
    <n v="16"/>
    <n v="22.4"/>
    <n v="244.76955211999999"/>
    <n v="244.76955211999999"/>
    <n v="214.79132223000002"/>
    <n v="29.978229889999966"/>
    <n v="29.978229889999966"/>
    <n v="202"/>
    <n v="12.79132223000002"/>
    <n v="202"/>
    <n v="0.82526604412369098"/>
    <x v="18"/>
    <x v="2"/>
    <n v="19"/>
    <n v="4"/>
  </r>
  <r>
    <d v="2022-09-19T00:00:00"/>
    <x v="18"/>
    <x v="0"/>
    <n v="439.65006327999998"/>
    <s v="EAW"/>
    <n v="439.65006327999998"/>
    <n v="388.45501941999999"/>
    <n v="51.195043859999998"/>
    <n v="372.88006328"/>
    <n v="63.3"/>
    <n v="59.1"/>
    <n v="7.72"/>
    <n v="7.67"/>
    <n v="136"/>
    <n v="136"/>
    <n v="116"/>
    <n v="20"/>
    <n v="20"/>
    <n v="79.900000000000006"/>
    <n v="32"/>
    <n v="84"/>
    <n v="0.61764705882352944"/>
    <x v="18"/>
    <x v="2"/>
    <n v="19"/>
    <n v="4"/>
  </r>
  <r>
    <d v="2022-09-26T00:00:00"/>
    <x v="18"/>
    <x v="0"/>
    <n v="367.87075527999997"/>
    <s v="EAW"/>
    <n v="367.87075527999997"/>
    <n v="290.00474441999995"/>
    <n v="77.866010860000017"/>
    <n v="341.43075527999997"/>
    <n v="25.6"/>
    <n v="23.8"/>
    <n v="0.73499999999999999"/>
    <n v="2.64"/>
    <n v="144"/>
    <n v="144"/>
    <n v="126"/>
    <n v="18"/>
    <n v="18"/>
    <n v="104"/>
    <n v="15"/>
    <n v="111"/>
    <n v="0.77083333333333337"/>
    <x v="18"/>
    <x v="2"/>
    <n v="19"/>
    <n v="4"/>
  </r>
  <r>
    <d v="2022-10-03T00:00:00"/>
    <x v="18"/>
    <x v="0"/>
    <n v="292.11522952000001"/>
    <s v="EAW"/>
    <n v="314.33519999999999"/>
    <n v="296.33519999999999"/>
    <n v="-4.2199704799999722"/>
    <n v="290.87520000000001"/>
    <m/>
    <n v="19.899999999999999"/>
    <n v="2.93"/>
    <n v="3.56"/>
    <n v="189.89217345000003"/>
    <n v="189.89217345000003"/>
    <n v="108"/>
    <n v="81.89217345000003"/>
    <n v="81.89217345000003"/>
    <n v="88.6"/>
    <n v="17.299999999999997"/>
    <n v="90.7"/>
    <n v="0.47763948535710432"/>
    <x v="18"/>
    <x v="2"/>
    <n v="19"/>
    <n v="4"/>
  </r>
  <r>
    <d v="2022-10-11T00:00:00"/>
    <x v="18"/>
    <x v="0"/>
    <n v="301"/>
    <s v="EAW"/>
    <n v="301"/>
    <n v="299"/>
    <n v="2"/>
    <n v="270.5"/>
    <n v="5.61"/>
    <n v="26.1"/>
    <n v="0.97299999999999998"/>
    <n v="4.4000000000000004"/>
    <n v="179.77855099999999"/>
    <n v="179.77855099999999"/>
    <n v="147.14402863999999"/>
    <n v="32.634522360000005"/>
    <n v="32.634522360000005"/>
    <n v="124"/>
    <n v="25.144028639999988"/>
    <n v="122"/>
    <n v="0.67861265607819921"/>
    <x v="18"/>
    <x v="2"/>
    <n v="19"/>
    <n v="4"/>
  </r>
  <r>
    <d v="2022-10-24T00:00:00"/>
    <x v="18"/>
    <x v="0"/>
    <n v="345"/>
    <s v="EAW"/>
    <n v="345"/>
    <n v="298"/>
    <n v="47"/>
    <n v="338.71"/>
    <n v="7.34"/>
    <n v="3.94"/>
    <n v="1.8"/>
    <n v="2.35"/>
    <n v="343.86405116000003"/>
    <n v="423.74721664000009"/>
    <n v="409.74721664000009"/>
    <n v="-65.883165480000059"/>
    <n v="14"/>
    <n v="354"/>
    <n v="159.74721664000009"/>
    <n v="250"/>
    <n v="0.58997437666331798"/>
    <x v="18"/>
    <x v="2"/>
    <n v="19"/>
    <n v="4"/>
  </r>
  <r>
    <d v="2022-10-31T00:00:00"/>
    <x v="18"/>
    <x v="0"/>
    <n v="372.834"/>
    <s v="EAW"/>
    <n v="372.834"/>
    <n v="319"/>
    <n v="53.834000000000003"/>
    <n v="319.334"/>
    <n v="31"/>
    <n v="23.7"/>
    <n v="2.5"/>
    <n v="29.8"/>
    <n v="305.36259148000005"/>
    <n v="305.36259148000005"/>
    <n v="292.84465067000002"/>
    <n v="12.517940810000027"/>
    <n v="12.517940810000027"/>
    <n v="302"/>
    <n v="40.844650670000021"/>
    <n v="252"/>
    <n v="0.82524843262114156"/>
    <x v="18"/>
    <x v="2"/>
    <n v="19"/>
    <n v="4"/>
  </r>
  <r>
    <d v="2022-11-14T00:00:00"/>
    <x v="18"/>
    <x v="0"/>
    <n v="518.26518568999995"/>
    <s v="EAW"/>
    <n v="518.26518568999995"/>
    <n v="449.09171241000001"/>
    <n v="69.173473279999939"/>
    <n v="458.26518568999995"/>
    <n v="42.7"/>
    <n v="45.6"/>
    <n v="20.8"/>
    <n v="14.4"/>
    <n v="408.27162100000004"/>
    <n v="408.27162100000004"/>
    <n v="360.78319695999994"/>
    <n v="47.488424040000098"/>
    <n v="47.488424040000098"/>
    <n v="240"/>
    <n v="117.78319695999994"/>
    <n v="243"/>
    <n v="0.5951919935184522"/>
    <x v="18"/>
    <x v="2"/>
    <n v="19"/>
    <n v="4"/>
  </r>
  <r>
    <d v="2022-11-21T00:00:00"/>
    <x v="18"/>
    <x v="0"/>
    <n v="469"/>
    <s v="EAW"/>
    <n v="469"/>
    <n v="444"/>
    <n v="25"/>
    <n v="465"/>
    <n v="3.66"/>
    <n v="2.99"/>
    <n v="2.56"/>
    <n v="1.01"/>
    <n v="161.53045624999999"/>
    <n v="235.55924787999999"/>
    <n v="224.55924787999999"/>
    <n v="-63.028791630000001"/>
    <n v="11"/>
    <n v="135"/>
    <n v="93.559247879999987"/>
    <n v="131"/>
    <n v="0.55612335825904324"/>
    <x v="18"/>
    <x v="2"/>
    <n v="19"/>
    <n v="4"/>
  </r>
  <r>
    <d v="2022-11-28T00:00:00"/>
    <x v="18"/>
    <x v="0"/>
    <n v="1042.6422548"/>
    <s v="EAW"/>
    <n v="1042.6422548"/>
    <n v="884.54971520000004"/>
    <n v="158.09253960000001"/>
    <n v="99.172254800000019"/>
    <n v="340"/>
    <n v="940"/>
    <n v="2.23"/>
    <n v="3.47"/>
    <n v="230.10886303999999"/>
    <n v="230.10886303999999"/>
    <n v="122.18165504"/>
    <n v="107.92720799999999"/>
    <n v="107.92720799999999"/>
    <n v="57.5"/>
    <n v="75.581655039999987"/>
    <n v="46.6"/>
    <n v="0.20251284276651044"/>
    <x v="18"/>
    <x v="2"/>
    <n v="19"/>
    <n v="4"/>
  </r>
  <r>
    <d v="2023-01-09T00:00:00"/>
    <x v="18"/>
    <x v="0"/>
    <n v="1563.3333333333333"/>
    <s v="EAW"/>
    <n v="1563.3333333333333"/>
    <n v="1466.6666666666667"/>
    <n v="96.666666666666515"/>
    <n v="447.9666666666667"/>
    <n v="1103.3333333333333"/>
    <n v="1090"/>
    <n v="25.833333333333332"/>
    <n v="25.366666666666664"/>
    <n v="193.53388853666669"/>
    <n v="193.53388853666669"/>
    <n v="117.86158838"/>
    <n v="75.672300156666694"/>
    <n v="75.672300156666694"/>
    <n v="101.89999999999999"/>
    <n v="25.328255046666655"/>
    <n v="92.533333333333346"/>
    <n v="0.47812470484104436"/>
    <x v="18"/>
    <x v="2"/>
    <n v="19"/>
    <n v="4"/>
  </r>
  <r>
    <d v="2023-01-17T00:00:00"/>
    <x v="18"/>
    <x v="0"/>
    <n v="1675.2512280000001"/>
    <s v="EAW"/>
    <n v="1675.2512280000001"/>
    <n v="1560.7014652799999"/>
    <n v="114.54976272000022"/>
    <n v="431.15122800000017"/>
    <n v="1430"/>
    <n v="1210"/>
    <n v="39.700000000000003"/>
    <n v="34.1"/>
    <n v="260.80590080000007"/>
    <n v="260.80590080000007"/>
    <n v="194.89537280000002"/>
    <n v="65.910528000000056"/>
    <n v="65.910528000000056"/>
    <n v="85.1"/>
    <n v="133.99537280000001"/>
    <n v="60.9"/>
    <n v="0.23350698666400718"/>
    <x v="18"/>
    <x v="2"/>
    <n v="19"/>
    <n v="4"/>
  </r>
  <r>
    <d v="2023-01-23T00:00:00"/>
    <x v="18"/>
    <x v="0"/>
    <n v="1701.7627545599998"/>
    <s v="EAW"/>
    <n v="1731.9820144099999"/>
    <n v="1710.9820144099999"/>
    <n v="-9.2192598500000713"/>
    <n v="910.8820144099999"/>
    <n v="995"/>
    <n v="794"/>
    <n v="33.5"/>
    <n v="27.1"/>
    <n v="251.47612953000001"/>
    <n v="251.47612953000001"/>
    <n v="183.65770147999999"/>
    <n v="67.818428050000023"/>
    <n v="67.818428050000023"/>
    <n v="96.8"/>
    <n v="82.657701479999986"/>
    <n v="101"/>
    <n v="0.40162857679082875"/>
    <x v="18"/>
    <x v="2"/>
    <n v="19"/>
    <n v="4"/>
  </r>
  <r>
    <d v="2023-01-30T00:00:00"/>
    <x v="18"/>
    <x v="0"/>
    <n v="1788.20983529"/>
    <s v="EAW"/>
    <n v="1877.9270439999998"/>
    <n v="1855.9270439999998"/>
    <n v="-67.717208709999795"/>
    <n v="215.22704399999975"/>
    <n v="1360"/>
    <n v="1650"/>
    <n v="12.4"/>
    <n v="12.7"/>
    <n v="310.04330468000001"/>
    <n v="310.04330468000001"/>
    <n v="201.02604932"/>
    <n v="109.01725536000001"/>
    <n v="109.01725536000001"/>
    <n v="84.5"/>
    <n v="102.02604932"/>
    <n v="99"/>
    <n v="0.31931023345973969"/>
    <x v="18"/>
    <x v="2"/>
    <n v="19"/>
    <n v="4"/>
  </r>
  <r>
    <d v="2023-02-06T00:00:00"/>
    <x v="18"/>
    <x v="0"/>
    <n v="1361.2660330499998"/>
    <s v="EAW"/>
    <n v="1447.7807270499995"/>
    <n v="1422.7807270499995"/>
    <n v="-61.514693999999736"/>
    <m/>
    <n v="1890"/>
    <n v="1790"/>
    <n v="1.43"/>
    <n v="2.75"/>
    <n v="70.166329600000012"/>
    <n v="70.166329600000012"/>
    <n v="49.013958400000007"/>
    <n v="21.152371200000005"/>
    <n v="21.152371200000005"/>
    <n v="36.4"/>
    <n v="13.21395840000001"/>
    <n v="35.799999999999997"/>
    <n v="0.51021622769904718"/>
    <x v="18"/>
    <x v="2"/>
    <n v="19"/>
    <n v="4"/>
  </r>
  <r>
    <d v="2023-02-13T00:00:00"/>
    <x v="18"/>
    <x v="0"/>
    <n v="597.28361829999994"/>
    <s v="EAW"/>
    <n v="597.28361829999994"/>
    <n v="584.78491319999989"/>
    <n v="12.498705100000052"/>
    <m/>
    <n v="796"/>
    <n v="695"/>
    <n v="1.22"/>
    <n v="0.93100000000000005"/>
    <n v="64.630783999999991"/>
    <n v="64.630783999999991"/>
    <m/>
    <n v="64.630783999999991"/>
    <n v="64.630783999999991"/>
    <n v="16.8"/>
    <s v=""/>
    <n v="15"/>
    <n v="0.23208754515495281"/>
    <x v="18"/>
    <x v="2"/>
    <n v="19"/>
    <n v="4"/>
  </r>
  <r>
    <d v="2023-02-22T00:00:00"/>
    <x v="18"/>
    <x v="0"/>
    <n v="1454.12367442"/>
    <s v="EAW"/>
    <n v="1454.12367442"/>
    <n v="1289.5758711199999"/>
    <n v="164.54780330000017"/>
    <n v="51.383674420000034"/>
    <n v="1550"/>
    <n v="1400"/>
    <n v="2.5099999999999998"/>
    <n v="2.74"/>
    <n v="210.38335486"/>
    <n v="210.38335486"/>
    <n v="149.04545375999999"/>
    <n v="61.337901100000011"/>
    <n v="61.337901100000011"/>
    <n v="71.3"/>
    <n v="89.345453759999984"/>
    <n v="59.7"/>
    <n v="0.28376769654485012"/>
    <x v="18"/>
    <x v="2"/>
    <n v="19"/>
    <n v="4"/>
  </r>
  <r>
    <d v="2023-02-27T00:00:00"/>
    <x v="18"/>
    <x v="0"/>
    <n v="648.04342097999995"/>
    <s v="EAW"/>
    <n v="648.04342097999995"/>
    <n v="606.49059362000003"/>
    <n v="41.552827359999924"/>
    <n v="308.64342097999997"/>
    <n v="479"/>
    <n v="337"/>
    <n v="3"/>
    <n v="2.4"/>
    <n v="102.14568968"/>
    <n v="102.14568968"/>
    <n v="58.021694480000001"/>
    <n v="44.123995200000003"/>
    <n v="44.123995200000003"/>
    <n v="19.399999999999999"/>
    <n v="45.421694479999999"/>
    <n v="12.6"/>
    <n v="0.12335322263203695"/>
    <x v="18"/>
    <x v="2"/>
    <n v="19"/>
    <n v="4"/>
  </r>
  <r>
    <d v="2023-03-06T00:00:00"/>
    <x v="18"/>
    <x v="0"/>
    <n v="1810"/>
    <s v="EAW"/>
    <n v="1810"/>
    <n v="1380"/>
    <n v="430"/>
    <n v="906.6"/>
    <n v="1060"/>
    <n v="891"/>
    <n v="18.3"/>
    <n v="12.4"/>
    <n v="291.18619853000001"/>
    <n v="291.18619853000001"/>
    <n v="206.20092500000001"/>
    <n v="84.985273530000001"/>
    <n v="84.985273530000001"/>
    <n v="108"/>
    <n v="116.20092500000001"/>
    <n v="90"/>
    <n v="0.30908058298898938"/>
    <x v="18"/>
    <x v="2"/>
    <n v="19"/>
    <n v="4"/>
  </r>
  <r>
    <d v="2023-03-13T00:00:00"/>
    <x v="18"/>
    <x v="0"/>
    <n v="939.16183699999999"/>
    <s v="EAW"/>
    <n v="939.16183699999999"/>
    <n v="875.36388077000004"/>
    <n v="63.797956229999954"/>
    <n v="254.06183699999997"/>
    <n v="716"/>
    <n v="669"/>
    <n v="62.5"/>
    <n v="16.100000000000001"/>
    <n v="81.427940051199997"/>
    <n v="81.427940051199997"/>
    <n v="68.401728919999996"/>
    <n v="13.0262111312"/>
    <n v="13.0262111312"/>
    <n v="95.1"/>
    <n v="39.301728919999995"/>
    <n v="29.1"/>
    <n v="0.35737119202208234"/>
    <x v="18"/>
    <x v="2"/>
    <n v="19"/>
    <n v="4"/>
  </r>
  <r>
    <d v="2023-03-20T00:00:00"/>
    <x v="18"/>
    <x v="0"/>
    <n v="305.68956800000007"/>
    <s v="EAW"/>
    <n v="305.68956800000007"/>
    <n v="258.03891292000009"/>
    <n v="47.650655079999979"/>
    <n v="206.57956800000005"/>
    <n v="81.2"/>
    <n v="94.5"/>
    <m/>
    <n v="4.6100000000000003"/>
    <n v="29.730585519999998"/>
    <n v="29.730585519999998"/>
    <n v="18.359254067200006"/>
    <n v="11.371331452799993"/>
    <n v="11.371331452799993"/>
    <n v="10.1"/>
    <n v="10.799254067200007"/>
    <n v="7.56"/>
    <n v="0.25428358936672568"/>
    <x v="18"/>
    <x v="2"/>
    <n v="19"/>
    <n v="4"/>
  </r>
  <r>
    <d v="2023-03-27T00:00:00"/>
    <x v="18"/>
    <x v="0"/>
    <n v="1530"/>
    <s v="EAW"/>
    <n v="1530"/>
    <n v="1111.1261120000004"/>
    <n v="418.87388799999962"/>
    <n v="651.30999999999995"/>
    <n v="938"/>
    <n v="873"/>
    <n v="9.17"/>
    <n v="5.69"/>
    <n v="215.35380319999996"/>
    <n v="215.35380319999996"/>
    <n v="111.62488"/>
    <n v="103.72892319999995"/>
    <n v="103.72892319999995"/>
    <n v="86.4"/>
    <n v="30.124880000000005"/>
    <n v="81.5"/>
    <n v="0.37844699647264002"/>
    <x v="18"/>
    <x v="2"/>
    <n v="19"/>
    <n v="4"/>
  </r>
  <r>
    <d v="2023-04-03T00:00:00"/>
    <x v="18"/>
    <x v="0"/>
    <n v="1390"/>
    <s v="EAW"/>
    <n v="1390"/>
    <n v="1190"/>
    <n v="200"/>
    <n v="537"/>
    <n v="986"/>
    <n v="811"/>
    <n v="34.9"/>
    <n v="42"/>
    <n v="336.76033399999994"/>
    <n v="336.76033399999994"/>
    <n v="156.85055874010001"/>
    <n v="179.90977525989993"/>
    <n v="179.90977525989993"/>
    <n v="161"/>
    <n v="21.850558740100013"/>
    <n v="135"/>
    <n v="0.40087856665446836"/>
    <x v="18"/>
    <x v="2"/>
    <n v="19"/>
    <n v="4"/>
  </r>
  <r>
    <d v="2023-04-10T00:00:00"/>
    <x v="18"/>
    <x v="0"/>
    <n v="1450"/>
    <s v="EAW"/>
    <n v="1536"/>
    <n v="1520"/>
    <n v="-70"/>
    <n v="319.90000000000009"/>
    <n v="1260"/>
    <n v="1200"/>
    <n v="14.8"/>
    <n v="16.100000000000001"/>
    <n v="132.26430134799998"/>
    <n v="161.40477861199997"/>
    <n v="151.40477861199997"/>
    <n v="-19.140477263999998"/>
    <n v="10"/>
    <n v="60.8"/>
    <n v="93.904778611999973"/>
    <n v="57.5"/>
    <n v="0.35624719722966769"/>
    <x v="18"/>
    <x v="2"/>
    <n v="19"/>
    <n v="4"/>
  </r>
  <r>
    <d v="2023-04-17T00:00:00"/>
    <x v="18"/>
    <x v="0"/>
    <n v="413.91251965999993"/>
    <s v="EAW"/>
    <n v="455"/>
    <n v="440"/>
    <n v="-26.08748034000007"/>
    <n v="367.7"/>
    <n v="112"/>
    <n v="74.400000000000006"/>
    <n v="4.1900000000000004"/>
    <n v="12.9"/>
    <n v="101.748050818"/>
    <n v="101.748050818"/>
    <n v="86.398626952000001"/>
    <n v="15.349423865999995"/>
    <n v="15.349423865999995"/>
    <n v="17.7"/>
    <n v="70.098626952000004"/>
    <n v="16.3"/>
    <n v="0.1601996290735469"/>
    <x v="18"/>
    <x v="2"/>
    <n v="19"/>
    <n v="4"/>
  </r>
  <r>
    <d v="2023-04-24T00:00:00"/>
    <x v="18"/>
    <x v="0"/>
    <n v="1020"/>
    <s v="EAW"/>
    <n v="1020"/>
    <n v="956.25019375000011"/>
    <n v="63.749806249999892"/>
    <n v="453.6"/>
    <n v="438"/>
    <n v="556"/>
    <n v="2.5499999999999998"/>
    <n v="10.4"/>
    <n v="263.94394499999999"/>
    <n v="263.94394499999999"/>
    <n v="220.05144579999995"/>
    <n v="43.892499200000032"/>
    <n v="43.892499200000032"/>
    <n v="171"/>
    <n v="63.051445799999954"/>
    <n v="157"/>
    <n v="0.59482326825114329"/>
    <x v="18"/>
    <x v="2"/>
    <n v="19"/>
    <n v="4"/>
  </r>
  <r>
    <d v="2023-05-01T00:00:00"/>
    <x v="18"/>
    <x v="0"/>
    <n v="1170"/>
    <s v="EAW"/>
    <n v="1170"/>
    <n v="1140"/>
    <n v="30"/>
    <n v="282.10000000000002"/>
    <n v="787"/>
    <n v="872"/>
    <n v="13.8"/>
    <n v="15.9"/>
    <n v="218.88013779200003"/>
    <n v="218.88013779200003"/>
    <n v="179.96594412799999"/>
    <n v="38.914193664000038"/>
    <n v="38.914193664000038"/>
    <n v="120"/>
    <n v="58.96594412799999"/>
    <n v="121"/>
    <n v="0.55281397947119937"/>
    <x v="18"/>
    <x v="2"/>
    <n v="19"/>
    <n v="4"/>
  </r>
  <r>
    <d v="2023-05-08T00:00:00"/>
    <x v="18"/>
    <x v="0"/>
    <n v="1493.4246300899997"/>
    <s v="EAW"/>
    <n v="1493.4246300899997"/>
    <n v="1190.1879448899999"/>
    <n v="303.23668519999978"/>
    <n v="486.12463008999976"/>
    <n v="1030"/>
    <n v="941"/>
    <n v="74.900000000000006"/>
    <n v="66.3"/>
    <n v="298"/>
    <n v="298"/>
    <n v="190.190577136"/>
    <n v="107.809422864"/>
    <n v="107.809422864"/>
    <n v="165"/>
    <n v="56.190577136000002"/>
    <n v="134"/>
    <n v="0.44966442953020136"/>
    <x v="18"/>
    <x v="2"/>
    <n v="19"/>
    <n v="4"/>
  </r>
  <r>
    <d v="2023-05-15T00:00:00"/>
    <x v="18"/>
    <x v="0"/>
    <n v="1860"/>
    <s v="EAW"/>
    <n v="1860"/>
    <n v="1800"/>
    <n v="60"/>
    <n v="444.09999999999991"/>
    <n v="1220"/>
    <n v="1370"/>
    <n v="51.8"/>
    <n v="45.9"/>
    <n v="228.19814999999997"/>
    <n v="228.19814999999997"/>
    <n v="211.99545432000002"/>
    <n v="16.202695679999948"/>
    <n v="16.202695679999948"/>
    <n v="165"/>
    <n v="56.995454320000022"/>
    <n v="155"/>
    <n v="0.67923425321370934"/>
    <x v="18"/>
    <x v="2"/>
    <n v="19"/>
    <n v="4"/>
  </r>
  <r>
    <d v="2023-05-22T00:00:00"/>
    <x v="18"/>
    <x v="0"/>
    <n v="881.49974071999998"/>
    <s v="EAW"/>
    <n v="881.49974071999998"/>
    <n v="844.00891447999993"/>
    <n v="37.490826240000047"/>
    <n v="191.99974071999998"/>
    <n v="640"/>
    <n v="664"/>
    <n v="31.9"/>
    <n v="25.5"/>
    <n v="110"/>
    <n v="110"/>
    <n v="89.4"/>
    <n v="20.599999999999994"/>
    <n v="20.599999999999994"/>
    <n v="115"/>
    <s v=""/>
    <n v="103"/>
    <n v="0.9363636363636364"/>
    <x v="18"/>
    <x v="2"/>
    <n v="19"/>
    <n v="4"/>
  </r>
  <r>
    <d v="2022-07-18T00:00:00"/>
    <x v="19"/>
    <x v="0"/>
    <n v="1611.27256575"/>
    <s v="ELI"/>
    <n v="1611.27256575"/>
    <n v="1256.3850937200002"/>
    <n v="354.8874720299998"/>
    <n v="263.6725657500001"/>
    <n v="1150"/>
    <n v="1320"/>
    <n v="32.5"/>
    <n v="27.6"/>
    <n v="326.56448649000004"/>
    <n v="326.56448649000004"/>
    <n v="198.72109505999998"/>
    <n v="127.84339143000005"/>
    <n v="127.84339143000005"/>
    <n v="173"/>
    <n v="53.721095059999982"/>
    <n v="145"/>
    <n v="0.44401643778996819"/>
    <x v="19"/>
    <x v="5"/>
    <n v="20"/>
    <n v="4"/>
  </r>
  <r>
    <d v="2022-07-25T00:00:00"/>
    <x v="19"/>
    <x v="0"/>
    <n v="2020"/>
    <s v="ELI"/>
    <n v="2020"/>
    <n v="1910"/>
    <n v="110"/>
    <n v="657.09999999999991"/>
    <n v="1360"/>
    <n v="1340"/>
    <n v="27"/>
    <n v="22.9"/>
    <n v="265.40319516000005"/>
    <n v="301.12976518999994"/>
    <n v="287.12976518999994"/>
    <n v="-21.726570029999891"/>
    <n v="14"/>
    <n v="220"/>
    <n v="62.129765189999944"/>
    <n v="225"/>
    <n v="0.74718618353132471"/>
    <x v="19"/>
    <x v="5"/>
    <n v="20"/>
    <n v="4"/>
  </r>
  <r>
    <d v="2022-08-01T00:00:00"/>
    <x v="19"/>
    <x v="0"/>
    <n v="1146.752307275"/>
    <s v="ELI"/>
    <n v="1146.752307275"/>
    <n v="1078.4985113749999"/>
    <n v="68.253795900000114"/>
    <n v="637.00730727500002"/>
    <n v="508"/>
    <n v="500.5"/>
    <n v="9.0300000000000011"/>
    <n v="9.245000000000001"/>
    <n v="201.46072115999996"/>
    <n v="335.42550432499991"/>
    <n v="322.42550432499991"/>
    <n v="-120.96478316499994"/>
    <n v="13"/>
    <n v="179"/>
    <n v="147.92550432499991"/>
    <n v="174.5"/>
    <n v="0.52023473990494107"/>
    <x v="19"/>
    <x v="5"/>
    <n v="20"/>
    <n v="4"/>
  </r>
  <r>
    <d v="2022-08-08T00:00:00"/>
    <x v="19"/>
    <x v="0"/>
    <n v="1140"/>
    <s v="ELI"/>
    <n v="1140"/>
    <n v="1000"/>
    <n v="140"/>
    <n v="655.7"/>
    <n v="814"/>
    <n v="452"/>
    <n v="34.4"/>
    <n v="32.299999999999997"/>
    <n v="354.36481590000005"/>
    <n v="387.5809716"/>
    <n v="372.5809716"/>
    <n v="-18.216155699999945"/>
    <n v="15"/>
    <n v="333"/>
    <n v="148.5809716"/>
    <n v="224"/>
    <n v="0.57794374959970296"/>
    <x v="19"/>
    <x v="5"/>
    <n v="20"/>
    <n v="4"/>
  </r>
  <r>
    <d v="2022-08-15T00:00:00"/>
    <x v="19"/>
    <x v="0"/>
    <n v="913.35167225999999"/>
    <s v="ELI"/>
    <n v="913.35167225999999"/>
    <n v="778.14586176"/>
    <n v="135.20581049999998"/>
    <n v="70.651672259999941"/>
    <n v="799"/>
    <n v="819"/>
    <n v="23.8"/>
    <n v="23.7"/>
    <n v="332.09540919000005"/>
    <n v="332.09540919000005"/>
    <n v="226.56110864000004"/>
    <n v="105.53430055000001"/>
    <n v="105.53430055000001"/>
    <n v="238"/>
    <s v=""/>
    <n v="232"/>
    <n v="0.69859442069934496"/>
    <x v="19"/>
    <x v="5"/>
    <n v="20"/>
    <n v="4"/>
  </r>
  <r>
    <d v="2022-08-22T00:00:00"/>
    <x v="19"/>
    <x v="0"/>
    <n v="1342.4700602749999"/>
    <s v="ELI"/>
    <n v="1342.4700602749999"/>
    <n v="892.07167779499991"/>
    <n v="450.39838248000001"/>
    <n v="1004.3700602749999"/>
    <n v="354.5"/>
    <n v="325"/>
    <n v="34.950000000000003"/>
    <n v="13.1"/>
    <n v="359.12516288"/>
    <n v="359.12516288"/>
    <n v="318.12516288"/>
    <n v="41"/>
    <n v="41"/>
    <n v="225.5"/>
    <n v="130.12516288"/>
    <n v="188"/>
    <n v="0.52349436751336564"/>
    <x v="19"/>
    <x v="5"/>
    <n v="20"/>
    <n v="4"/>
  </r>
  <r>
    <d v="2022-08-29T00:00:00"/>
    <x v="19"/>
    <x v="0"/>
    <n v="1096.4304473499999"/>
    <s v="ELI"/>
    <n v="1096.4304473499999"/>
    <n v="1051.26269615"/>
    <n v="45.167751199999884"/>
    <n v="111.23044734999985"/>
    <n v="1050"/>
    <n v="974"/>
    <n v="10.3"/>
    <n v="11.2"/>
    <n v="288.74497439999993"/>
    <n v="288.74497439999993"/>
    <n v="272.55264375000007"/>
    <n v="16.19233064999986"/>
    <n v="16.19233064999986"/>
    <n v="316"/>
    <s v=""/>
    <n v="281"/>
    <n v="0.97317711099182358"/>
    <x v="19"/>
    <x v="5"/>
    <n v="20"/>
    <n v="4"/>
  </r>
  <r>
    <d v="2022-09-19T00:00:00"/>
    <x v="19"/>
    <x v="0"/>
    <n v="622.22223799999983"/>
    <s v="ELI"/>
    <n v="622.22223799999983"/>
    <n v="602.98744198000009"/>
    <n v="19.234796019999749"/>
    <n v="264.00223799999981"/>
    <n v="271"/>
    <n v="354"/>
    <n v="5.55"/>
    <n v="4.22"/>
    <n v="217.58521999999999"/>
    <n v="217.58521999999999"/>
    <n v="197.58521999999999"/>
    <n v="20"/>
    <n v="20"/>
    <n v="108"/>
    <n v="68.585219999999993"/>
    <n v="129"/>
    <n v="0.59287115181812444"/>
    <x v="19"/>
    <x v="5"/>
    <n v="20"/>
    <n v="4"/>
  </r>
  <r>
    <d v="2022-09-26T00:00:00"/>
    <x v="19"/>
    <x v="0"/>
    <n v="875.99093017999985"/>
    <s v="ELI"/>
    <n v="875.99093017999985"/>
    <n v="835.60405098000001"/>
    <n v="40.386879199999839"/>
    <n v="236.39093017999983"/>
    <n v="792"/>
    <n v="627"/>
    <n v="1.47"/>
    <n v="12.6"/>
    <n v="259.41818624999996"/>
    <n v="276.37032145000001"/>
    <n v="263.37032145000001"/>
    <n v="-3.9521352000000434"/>
    <n v="13"/>
    <n v="253"/>
    <n v="59.370321450000006"/>
    <n v="204"/>
    <n v="0.73814003952992113"/>
    <x v="19"/>
    <x v="5"/>
    <n v="20"/>
    <n v="4"/>
  </r>
  <r>
    <d v="2022-10-03T00:00:00"/>
    <x v="19"/>
    <x v="0"/>
    <n v="733.03293077000001"/>
    <s v="ELI"/>
    <n v="733.03293077000001"/>
    <n v="685.01342260000001"/>
    <n v="48.019508169999995"/>
    <n v="291.98293077"/>
    <n v="451.5"/>
    <n v="437"/>
    <n v="3.3150000000000004"/>
    <n v="4.05"/>
    <n v="290.86062158499999"/>
    <n v="290.86062158499999"/>
    <n v="261.07037092499996"/>
    <n v="29.790250660000027"/>
    <n v="29.790250660000027"/>
    <n v="194"/>
    <n v="68.070370924999963"/>
    <n v="193"/>
    <n v="0.66354805593234434"/>
    <x v="19"/>
    <x v="5"/>
    <n v="20"/>
    <n v="4"/>
  </r>
  <r>
    <d v="2022-10-11T00:00:00"/>
    <x v="19"/>
    <x v="0"/>
    <n v="2075.0366960000001"/>
    <s v="ELI"/>
    <n v="2159.3752500000001"/>
    <n v="2137.3752500000001"/>
    <n v="-62.338553999999931"/>
    <n v="470.69524999999999"/>
    <n v="1740"/>
    <n v="1680"/>
    <n v="1.61"/>
    <n v="8.68"/>
    <n v="534.92260388"/>
    <n v="534.92260388"/>
    <n v="486.71598400000005"/>
    <n v="48.206619879999948"/>
    <n v="48.206619879999948"/>
    <n v="473"/>
    <n v="22.715984000000049"/>
    <n v="464"/>
    <n v="0.86741520480613277"/>
    <x v="19"/>
    <x v="5"/>
    <n v="20"/>
    <n v="4"/>
  </r>
  <r>
    <d v="2022-10-24T00:00:00"/>
    <x v="19"/>
    <x v="0"/>
    <n v="1785"/>
    <s v="ELI"/>
    <n v="1837"/>
    <n v="1820"/>
    <n v="-35"/>
    <n v="408.19499999999994"/>
    <n v="1918.5"/>
    <n v="1425"/>
    <n v="1.085"/>
    <n v="3.8049999999999997"/>
    <m/>
    <m/>
    <m/>
    <m/>
    <m/>
    <n v="629.5"/>
    <m/>
    <n v="586"/>
    <m/>
    <x v="19"/>
    <x v="5"/>
    <n v="20"/>
    <n v="4"/>
  </r>
  <r>
    <d v="2022-10-31T00:00:00"/>
    <x v="19"/>
    <x v="0"/>
    <n v="4730"/>
    <s v="ELI"/>
    <n v="4730"/>
    <n v="3738.7447120000006"/>
    <n v="991.25528799999938"/>
    <n v="1034.23"/>
    <n v="5010"/>
    <n v="3690"/>
    <n v="2.2200000000000002"/>
    <n v="5.77"/>
    <n v="782.60124999999994"/>
    <n v="782.60124999999994"/>
    <n v="725"/>
    <n v="57.601249999999936"/>
    <n v="57.601249999999936"/>
    <n v="802"/>
    <n v="81"/>
    <n v="644"/>
    <n v="0.82289671783682949"/>
    <x v="19"/>
    <x v="5"/>
    <n v="20"/>
    <n v="4"/>
  </r>
  <r>
    <d v="2022-11-14T00:00:00"/>
    <x v="19"/>
    <x v="0"/>
    <n v="643.65515625"/>
    <s v="ELI"/>
    <n v="643.65515625"/>
    <n v="556.79407823999998"/>
    <n v="86.861078010000028"/>
    <n v="491.45515625000002"/>
    <n v="140"/>
    <n v="137"/>
    <n v="12.5"/>
    <n v="15.2"/>
    <n v="408.27162100000004"/>
    <n v="428.91084540999992"/>
    <n v="413.91084540999992"/>
    <n v="-5.6392244099998834"/>
    <n v="15"/>
    <n v="284"/>
    <n v="130.91084540999992"/>
    <n v="283"/>
    <n v="0.65981078125799697"/>
    <x v="19"/>
    <x v="5"/>
    <n v="20"/>
    <n v="4"/>
  </r>
  <r>
    <d v="2022-11-21T00:00:00"/>
    <x v="19"/>
    <x v="0"/>
    <n v="561.5"/>
    <s v="ELI"/>
    <n v="561.5"/>
    <n v="520"/>
    <n v="41.5"/>
    <n v="422.31399999999996"/>
    <n v="141.5"/>
    <n v="138.5"/>
    <n v="2.2050000000000001"/>
    <n v="0.68599999999999994"/>
    <n v="246.10737729999997"/>
    <n v="265.01181102499993"/>
    <n v="254.01181102499996"/>
    <n v="-7.9044337249999899"/>
    <n v="10.999999999999972"/>
    <n v="152.5"/>
    <n v="103.01181102499996"/>
    <n v="151"/>
    <n v="0.56978592544977325"/>
    <x v="19"/>
    <x v="5"/>
    <n v="20"/>
    <n v="4"/>
  </r>
  <r>
    <d v="2022-11-28T00:00:00"/>
    <x v="19"/>
    <x v="0"/>
    <n v="549.67633130000013"/>
    <s v="ELI"/>
    <n v="549.67633130000013"/>
    <n v="475.87738250000007"/>
    <n v="73.798948800000062"/>
    <n v="426.55633130000012"/>
    <n v="319"/>
    <n v="119"/>
    <n v="3.3766666666666669"/>
    <n v="4.12"/>
    <n v="318.80446463999999"/>
    <n v="318.80446463999999"/>
    <n v="226.42785695999999"/>
    <n v="92.376607680000006"/>
    <n v="92.376607680000006"/>
    <n v="157.33333333333334"/>
    <n v="92.427856959999986"/>
    <n v="134"/>
    <n v="0.42032033695423721"/>
    <x v="19"/>
    <x v="5"/>
    <n v="20"/>
    <n v="4"/>
  </r>
  <r>
    <d v="2023-01-09T00:00:00"/>
    <x v="19"/>
    <x v="0"/>
    <n v="1670"/>
    <s v="ELI"/>
    <n v="1670"/>
    <n v="1520"/>
    <n v="150"/>
    <n v="514.79999999999995"/>
    <n v="1070"/>
    <n v="1130"/>
    <n v="52.5"/>
    <n v="25.2"/>
    <n v="219.32353558"/>
    <n v="219.32353558"/>
    <n v="158.74319826499999"/>
    <n v="60.580337315000008"/>
    <n v="60.580337315000008"/>
    <n v="107"/>
    <n v="65.843198264999984"/>
    <n v="92.9"/>
    <n v="0.42357515236258808"/>
    <x v="19"/>
    <x v="5"/>
    <n v="20"/>
    <n v="4"/>
  </r>
  <r>
    <d v="2023-01-17T00:00:00"/>
    <x v="19"/>
    <x v="0"/>
    <n v="1741.19030208"/>
    <s v="ELI"/>
    <n v="1741.19030208"/>
    <n v="1530.4188964800001"/>
    <n v="210.77140559999998"/>
    <n v="494.19030208000004"/>
    <n v="1450"/>
    <n v="1210"/>
    <n v="39.1"/>
    <n v="37"/>
    <n v="208.38023520000002"/>
    <n v="208.38023520000002"/>
    <n v="196.32505920000006"/>
    <n v="12.05517599999996"/>
    <n v="12.05517599999996"/>
    <n v="100"/>
    <n v="118.22505920000006"/>
    <n v="78.099999999999994"/>
    <n v="0.37479562265125993"/>
    <x v="19"/>
    <x v="5"/>
    <n v="20"/>
    <n v="4"/>
  </r>
  <r>
    <d v="2023-01-23T00:00:00"/>
    <x v="19"/>
    <x v="0"/>
    <n v="1738.6063014499998"/>
    <s v="ELI"/>
    <n v="1738.6063014499998"/>
    <n v="1650.9599247249998"/>
    <n v="87.646376724999982"/>
    <n v="641.45630144999973"/>
    <n v="1025"/>
    <n v="1072.5"/>
    <n v="32.35"/>
    <n v="24.65"/>
    <n v="241.99065096499999"/>
    <n v="241.99065096499999"/>
    <n v="185.11113887999997"/>
    <n v="56.879512085000016"/>
    <n v="56.879512085000016"/>
    <n v="104"/>
    <n v="88.961138879999965"/>
    <n v="96.15"/>
    <n v="0.39732939936554218"/>
    <x v="19"/>
    <x v="5"/>
    <n v="20"/>
    <n v="4"/>
  </r>
  <r>
    <d v="2023-01-30T00:00:00"/>
    <x v="19"/>
    <x v="0"/>
    <n v="1797.3781518400001"/>
    <s v="ELI"/>
    <n v="1797.3781518400001"/>
    <n v="1698.0735331599999"/>
    <n v="99.304618680000203"/>
    <n v="214.3781518400001"/>
    <n v="1360"/>
    <n v="1570"/>
    <n v="13"/>
    <n v="13"/>
    <n v="243.04710896999998"/>
    <n v="243.04710896999998"/>
    <n v="205.34328368000001"/>
    <n v="37.703825289999969"/>
    <n v="37.703825289999969"/>
    <n v="81.5"/>
    <n v="100.34328368000001"/>
    <n v="105"/>
    <n v="0.4320150132415706"/>
    <x v="19"/>
    <x v="5"/>
    <n v="20"/>
    <n v="4"/>
  </r>
  <r>
    <d v="2023-02-06T00:00:00"/>
    <x v="19"/>
    <x v="0"/>
    <n v="1424.4845641999996"/>
    <s v="ELI"/>
    <n v="1473.0103094499998"/>
    <n v="1450.0103094499998"/>
    <n v="-25.525745250000227"/>
    <m/>
    <n v="2020"/>
    <n v="1550"/>
    <n v="1.32"/>
    <n v="1.58"/>
    <n v="171.98780032000002"/>
    <n v="171.98780032000002"/>
    <n v="61.509697599999996"/>
    <n v="110.47810272000002"/>
    <n v="110.47810272000002"/>
    <n v="53.1"/>
    <n v="10.909697599999994"/>
    <n v="50.6"/>
    <n v="0.29420691412910555"/>
    <x v="19"/>
    <x v="5"/>
    <n v="20"/>
    <n v="4"/>
  </r>
  <r>
    <d v="2023-02-13T00:00:00"/>
    <x v="19"/>
    <x v="0"/>
    <n v="721.36035855"/>
    <s v="ELI"/>
    <n v="1995.100858"/>
    <n v="1978.100858"/>
    <n v="-1256.74049945"/>
    <n v="1417.7753579999999"/>
    <n v="618"/>
    <n v="576.5"/>
    <n v="1.5449999999999999"/>
    <n v="0.82550000000000001"/>
    <n v="133.60946035999999"/>
    <n v="133.60946035999999"/>
    <n v="48.812637620000004"/>
    <n v="84.796822739999982"/>
    <n v="84.796822739999982"/>
    <n v="21.05"/>
    <n v="28.362637620000005"/>
    <n v="20.45"/>
    <n v="0.15305802407179186"/>
    <x v="19"/>
    <x v="5"/>
    <n v="20"/>
    <n v="4"/>
  </r>
  <r>
    <d v="2023-02-22T00:00:00"/>
    <x v="19"/>
    <x v="0"/>
    <n v="1431.8095516799999"/>
    <s v="ELI"/>
    <n v="1431.8095516799999"/>
    <n v="1307.0585155199999"/>
    <n v="124.75103616000001"/>
    <n v="139.66955167999981"/>
    <n v="1500"/>
    <n v="1290"/>
    <n v="1.36"/>
    <n v="2.14"/>
    <n v="228.46198623999999"/>
    <n v="228.46198623999999"/>
    <n v="173.48662366000002"/>
    <n v="54.975362579999967"/>
    <n v="54.975362579999967"/>
    <n v="76.2"/>
    <n v="120.78662366000002"/>
    <n v="52.7"/>
    <n v="0.23067294856063494"/>
    <x v="19"/>
    <x v="5"/>
    <n v="20"/>
    <n v="4"/>
  </r>
  <r>
    <d v="2023-02-27T00:00:00"/>
    <x v="19"/>
    <x v="0"/>
    <n v="625.40108801999997"/>
    <s v="ELI"/>
    <n v="667.92780712000001"/>
    <n v="649.92780712000001"/>
    <n v="-24.526719100000037"/>
    <n v="320.63780711999999"/>
    <n v="593"/>
    <n v="345"/>
    <n v="2.98"/>
    <n v="2.29"/>
    <n v="141.98618535999998"/>
    <n v="141.98618535999998"/>
    <n v="88.742524620000012"/>
    <n v="53.243660739999967"/>
    <n v="53.243660739999967"/>
    <n v="27.3"/>
    <n v="64.242524620000012"/>
    <n v="24.5"/>
    <n v="0.17255199819532643"/>
    <x v="19"/>
    <x v="5"/>
    <n v="20"/>
    <n v="4"/>
  </r>
  <r>
    <d v="2023-03-06T00:00:00"/>
    <x v="19"/>
    <x v="0"/>
    <n v="1845"/>
    <s v="ELI"/>
    <n v="1845"/>
    <n v="1335"/>
    <n v="510"/>
    <n v="1002.05"/>
    <n v="854.5"/>
    <n v="826.5"/>
    <n v="16"/>
    <n v="16.45"/>
    <n v="308"/>
    <n v="308"/>
    <n v="116.85229856000001"/>
    <n v="191.14770143999999"/>
    <n v="191.14770143999999"/>
    <n v="91"/>
    <n v="25.652298560000006"/>
    <n v="91.2"/>
    <n v="0.29610389610389609"/>
    <x v="19"/>
    <x v="5"/>
    <n v="20"/>
    <n v="4"/>
  </r>
  <r>
    <d v="2023-03-13T00:00:00"/>
    <x v="19"/>
    <x v="0"/>
    <n v="917"/>
    <s v="ELI"/>
    <n v="917"/>
    <n v="913"/>
    <n v="4"/>
    <n v="186.39999999999998"/>
    <n v="550"/>
    <n v="702"/>
    <n v="48.9"/>
    <n v="28.6"/>
    <n v="75.103196717500012"/>
    <n v="161.20458302999998"/>
    <n v="151.20458302999998"/>
    <n v="-76.101386312499969"/>
    <n v="10"/>
    <n v="4.54"/>
    <n v="63.104583029999986"/>
    <n v="88.1"/>
    <n v="0.5465105169100849"/>
    <x v="19"/>
    <x v="5"/>
    <n v="20"/>
    <n v="4"/>
  </r>
  <r>
    <d v="2023-03-20T00:00:00"/>
    <x v="19"/>
    <x v="0"/>
    <n v="363.45224943000011"/>
    <s v="ELI"/>
    <n v="363.45224943000011"/>
    <n v="326.08877372000001"/>
    <n v="37.363475710000102"/>
    <n v="129.6522494300001"/>
    <n v="168"/>
    <n v="209"/>
    <n v="30.8"/>
    <n v="24.8"/>
    <n v="38.361512320000003"/>
    <n v="38.361512320000003"/>
    <n v="27.833665255200003"/>
    <n v="10.5278470648"/>
    <n v="10.5278470648"/>
    <n v="19.5"/>
    <n v="18.303665255200002"/>
    <n v="9.5299999999999994"/>
    <n v="0.24842607664952451"/>
    <x v="19"/>
    <x v="5"/>
    <n v="20"/>
    <n v="4"/>
  </r>
  <r>
    <d v="2023-03-27T00:00:00"/>
    <x v="19"/>
    <x v="0"/>
    <n v="1370"/>
    <s v="ELI"/>
    <n v="1370"/>
    <n v="1009.966774135"/>
    <n v="360.03322586499996"/>
    <n v="541.5"/>
    <n v="830"/>
    <n v="828.5"/>
    <m/>
    <m/>
    <n v="198.90679520000003"/>
    <n v="198.90679520000003"/>
    <n v="120.81320548499998"/>
    <n v="78.09358971500005"/>
    <n v="78.09358971500005"/>
    <m/>
    <n v="120.81320548499998"/>
    <m/>
    <m/>
    <x v="19"/>
    <x v="5"/>
    <n v="20"/>
    <n v="4"/>
  </r>
  <r>
    <d v="2023-04-03T00:00:00"/>
    <x v="19"/>
    <x v="0"/>
    <n v="1430"/>
    <s v="ELI"/>
    <n v="1430"/>
    <n v="1085.8686351200001"/>
    <n v="344.13136487999986"/>
    <n v="586.9"/>
    <n v="926"/>
    <n v="802"/>
    <n v="28.7"/>
    <n v="41.1"/>
    <n v="288.28950400000002"/>
    <n v="288.28950400000002"/>
    <n v="154.29210307689996"/>
    <n v="133.99740092310006"/>
    <n v="133.99740092310006"/>
    <n v="153"/>
    <n v="22.292103076899963"/>
    <n v="132"/>
    <n v="0.45787306914926734"/>
    <x v="19"/>
    <x v="5"/>
    <n v="20"/>
    <n v="4"/>
  </r>
  <r>
    <d v="2023-04-10T00:00:00"/>
    <x v="19"/>
    <x v="0"/>
    <n v="1410"/>
    <s v="ELI"/>
    <n v="1545"/>
    <n v="1530"/>
    <n v="-120"/>
    <n v="329.79999999999995"/>
    <n v="1210"/>
    <n v="1200"/>
    <n v="11.7"/>
    <n v="15.2"/>
    <n v="203.23301319999999"/>
    <n v="203.23301319999999"/>
    <n v="138.15437329299999"/>
    <n v="65.078639906999996"/>
    <n v="65.078639906999996"/>
    <n v="64.400000000000006"/>
    <n v="77.254373292999986"/>
    <n v="60.9"/>
    <n v="0.29965604033075471"/>
    <x v="19"/>
    <x v="5"/>
    <n v="20"/>
    <n v="4"/>
  </r>
  <r>
    <d v="2023-04-17T00:00:00"/>
    <x v="19"/>
    <x v="0"/>
    <n v="525.5"/>
    <s v="ELI"/>
    <n v="525.5"/>
    <m/>
    <n v="525.5"/>
    <n v="358.85"/>
    <n v="174"/>
    <n v="164"/>
    <n v="1.4435"/>
    <n v="2.65"/>
    <n v="134.96572026400003"/>
    <n v="134.96572026400003"/>
    <n v="100.80897552100001"/>
    <n v="34.156744743000019"/>
    <n v="34.156744743000019"/>
    <n v="23.75"/>
    <n v="75.908975521000002"/>
    <n v="24.9"/>
    <n v="0.18449129120560609"/>
    <x v="19"/>
    <x v="5"/>
    <n v="20"/>
    <n v="4"/>
  </r>
  <r>
    <d v="2023-04-24T00:00:00"/>
    <x v="19"/>
    <x v="0"/>
    <n v="1056.4593749999999"/>
    <s v="ELI"/>
    <n v="1056.4593749999999"/>
    <n v="956.25019375000011"/>
    <n v="100.2091812499998"/>
    <n v="477.45937499999991"/>
    <n v="570"/>
    <n v="567"/>
    <n v="24.5"/>
    <n v="12"/>
    <n v="281.13779520000003"/>
    <n v="281.13779520000003"/>
    <n v="246.3075432"/>
    <n v="34.83025200000003"/>
    <n v="34.83025200000003"/>
    <n v="206"/>
    <n v="45.307543199999998"/>
    <n v="201"/>
    <n v="0.71495189701196027"/>
    <x v="19"/>
    <x v="5"/>
    <n v="20"/>
    <n v="4"/>
  </r>
  <r>
    <d v="2023-05-01T00:00:00"/>
    <x v="19"/>
    <x v="0"/>
    <n v="1150"/>
    <s v="ELI"/>
    <n v="1150"/>
    <n v="1070"/>
    <n v="80"/>
    <n v="301.5"/>
    <n v="645"/>
    <n v="836"/>
    <n v="11.8"/>
    <n v="12.5"/>
    <n v="178.38766395200003"/>
    <n v="178.38766395200003"/>
    <n v="170.71413414799997"/>
    <n v="7.6735298040000544"/>
    <n v="7.6735298040000544"/>
    <n v="105"/>
    <n v="52.714134147999971"/>
    <n v="118"/>
    <n v="0.66148071781326234"/>
    <x v="19"/>
    <x v="5"/>
    <n v="20"/>
    <n v="4"/>
  </r>
  <r>
    <d v="2023-05-08T00:00:00"/>
    <x v="19"/>
    <x v="0"/>
    <n v="1370.534242105"/>
    <s v="ELI"/>
    <n v="1370.534242105"/>
    <n v="1104.2186914849999"/>
    <n v="266.31555062000007"/>
    <n v="634.08424210499993"/>
    <n v="726.5"/>
    <n v="687"/>
    <n v="57.7"/>
    <n v="49.45"/>
    <n v="243"/>
    <n v="243"/>
    <n v="155.84114402750001"/>
    <n v="87.158855972499993"/>
    <n v="87.158855972499993"/>
    <n v="134.94999999999999"/>
    <n v="47.691144027500002"/>
    <n v="108.15"/>
    <n v="0.44506172839506175"/>
    <x v="19"/>
    <x v="5"/>
    <n v="20"/>
    <n v="4"/>
  </r>
  <r>
    <d v="2023-05-15T00:00:00"/>
    <x v="19"/>
    <x v="0"/>
    <n v="1810"/>
    <s v="ELI"/>
    <n v="1963"/>
    <n v="1940"/>
    <n v="-130"/>
    <n v="524.09999999999991"/>
    <n v="1250"/>
    <n v="1400"/>
    <n v="41.1"/>
    <n v="38.9"/>
    <n v="258.97457929599994"/>
    <n v="258.97457929599994"/>
    <n v="199.70229881999998"/>
    <n v="59.272280475999963"/>
    <n v="59.272280475999963"/>
    <n v="175"/>
    <n v="29.702298819999982"/>
    <n v="170"/>
    <n v="0.65643508510422277"/>
    <x v="19"/>
    <x v="5"/>
    <n v="20"/>
    <n v="4"/>
  </r>
  <r>
    <d v="2023-05-22T00:00:00"/>
    <x v="19"/>
    <x v="0"/>
    <n v="1062.63406072"/>
    <s v="ELI"/>
    <n v="1062.63406072"/>
    <n v="1025.4723979999999"/>
    <n v="37.161662720000095"/>
    <n v="455.13406071999998"/>
    <n v="851"/>
    <n v="558"/>
    <n v="21.7"/>
    <n v="49.5"/>
    <n v="119"/>
    <n v="119"/>
    <n v="105"/>
    <n v="14"/>
    <n v="14"/>
    <n v="129"/>
    <n v="72.2"/>
    <n v="32.799999999999997"/>
    <n v="0.2756302521008403"/>
    <x v="19"/>
    <x v="5"/>
    <n v="20"/>
    <n v="4"/>
  </r>
  <r>
    <d v="2023-05-30T00:00:00"/>
    <x v="19"/>
    <x v="0"/>
    <n v="772"/>
    <s v="ELI"/>
    <n v="772"/>
    <n v="667"/>
    <n v="105"/>
    <n v="434.1"/>
    <n v="327"/>
    <n v="330"/>
    <n v="4.16"/>
    <n v="7.9"/>
    <n v="191.86302161999998"/>
    <n v="207.17801617999999"/>
    <n v="196.17801617999999"/>
    <n v="-4.3149945600000024"/>
    <n v="11"/>
    <n v="137"/>
    <n v="64.178016179999986"/>
    <n v="132"/>
    <n v="0.63713323659454302"/>
    <x v="19"/>
    <x v="5"/>
    <n v="20"/>
    <n v="4"/>
  </r>
  <r>
    <d v="2023-06-05T00:00:00"/>
    <x v="19"/>
    <x v="0"/>
    <n v="840.53413683999997"/>
    <s v="ELI"/>
    <n v="941.82870194999998"/>
    <n v="920.82870194999998"/>
    <n v="-80.294565110000008"/>
    <n v="513.72870194999996"/>
    <n v="426"/>
    <n v="412"/>
    <n v="4.37"/>
    <n v="16.100000000000001"/>
    <n v="229.77061537600002"/>
    <n v="229.77061537600002"/>
    <n v="196.44537960000002"/>
    <n v="33.325235776"/>
    <n v="33.325235776"/>
    <n v="174"/>
    <n v="35.445379600000024"/>
    <n v="161"/>
    <n v="0.70069882407085526"/>
    <x v="19"/>
    <x v="5"/>
    <n v="20"/>
    <m/>
  </r>
  <r>
    <d v="2023-06-12T00:00:00"/>
    <x v="19"/>
    <x v="0"/>
    <n v="981"/>
    <s v="ELI"/>
    <n v="981"/>
    <n v="916"/>
    <n v="65"/>
    <n v="198.22000000000003"/>
    <n v="670"/>
    <n v="779"/>
    <n v="5"/>
    <n v="3.78"/>
    <n v="200.81141535999996"/>
    <n v="200.81141535999996"/>
    <n v="169.3133477536"/>
    <n v="31.498067606399957"/>
    <n v="31.498067606399957"/>
    <n v="158"/>
    <n v="11.313347753599999"/>
    <n v="158"/>
    <n v="0.78680786008479253"/>
    <x v="19"/>
    <x v="5"/>
    <n v="20"/>
    <n v="4"/>
  </r>
  <r>
    <d v="2023-06-20T00:00:00"/>
    <x v="19"/>
    <x v="0"/>
    <n v="3010"/>
    <s v="ELI"/>
    <n v="3010"/>
    <n v="2830"/>
    <n v="180"/>
    <n v="176.80000000000018"/>
    <n v="3690"/>
    <n v="2800"/>
    <n v="28.2"/>
    <n v="33.200000000000003"/>
    <n v="393.60570000000007"/>
    <n v="393.60570000000007"/>
    <n v="325.69635600000009"/>
    <n v="67.909343999999976"/>
    <n v="67.909343999999976"/>
    <n v="283"/>
    <n v="55.696356000000094"/>
    <n v="270"/>
    <n v="0.68596567580195089"/>
    <x v="19"/>
    <x v="5"/>
    <n v="20"/>
    <n v="4"/>
  </r>
  <r>
    <d v="2023-06-26T00:00:00"/>
    <x v="19"/>
    <x v="0"/>
    <n v="1965.0672400000003"/>
    <s v="ELI"/>
    <n v="1965.0672400000003"/>
    <n v="1762.4444143999999"/>
    <n v="202.6228256000004"/>
    <n v="428.4672400000004"/>
    <n v="1660"/>
    <n v="1500"/>
    <n v="36.4"/>
    <n v="36.6"/>
    <n v="265.76659456599998"/>
    <n v="309.87972239999999"/>
    <n v="295.87972239999999"/>
    <n v="-30.113127834000011"/>
    <n v="14"/>
    <n v="197"/>
    <n v="130.87972239999999"/>
    <n v="165"/>
    <n v="0.53246465668061416"/>
    <x v="19"/>
    <x v="5"/>
    <n v="20"/>
    <m/>
  </r>
  <r>
    <d v="2022-07-19T00:00:00"/>
    <x v="20"/>
    <x v="0"/>
    <n v="907.33371867999995"/>
    <s v="ENN"/>
    <n v="907.33371867999995"/>
    <n v="655.30220607999991"/>
    <n v="252.03151260000004"/>
    <n v="866.22371867999993"/>
    <n v="25.8"/>
    <n v="32.299999999999997"/>
    <n v="5.04"/>
    <n v="8.81"/>
    <n v="74.138651680000024"/>
    <n v="74.138651680000024"/>
    <n v="42.345395605000007"/>
    <n v="31.793256075000016"/>
    <n v="31.793256075000016"/>
    <n v="9.92"/>
    <n v="36.22539560500001"/>
    <n v="6.12"/>
    <n v="8.2548034814759905E-2"/>
    <x v="20"/>
    <x v="2"/>
    <n v="21"/>
    <s v="na"/>
  </r>
  <r>
    <d v="2022-08-09T00:00:00"/>
    <x v="20"/>
    <x v="0"/>
    <n v="896"/>
    <s v="ENN"/>
    <n v="896"/>
    <n v="439"/>
    <n v="457"/>
    <n v="887.75"/>
    <n v="8.7200000000000006"/>
    <n v="6.08"/>
    <n v="4.87"/>
    <n v="2.17"/>
    <n v="128.30706900000001"/>
    <n v="128.30706900000001"/>
    <n v="80.373707039999999"/>
    <n v="47.933361960000013"/>
    <n v="47.933361960000013"/>
    <n v="14.2"/>
    <n v="70.073707040000002"/>
    <n v="10.3"/>
    <n v="8.0276169351199189E-2"/>
    <x v="20"/>
    <x v="2"/>
    <n v="21"/>
    <s v="na"/>
  </r>
  <r>
    <d v="2022-08-09T00:00:00"/>
    <x v="20"/>
    <x v="1"/>
    <n v="874"/>
    <s v="ENN"/>
    <n v="874"/>
    <n v="452"/>
    <n v="422"/>
    <n v="866.27"/>
    <n v="8.43"/>
    <n v="5.36"/>
    <n v="3.38"/>
    <n v="2.37"/>
    <n v="66.038997250000008"/>
    <n v="66.038997250000008"/>
    <n v="48"/>
    <n v="18.038997250000008"/>
    <n v="18.038997250000008"/>
    <n v="15.4"/>
    <n v="35.200000000000003"/>
    <n v="12.8"/>
    <n v="0.19382486913821209"/>
    <x v="20"/>
    <x v="2"/>
    <n v="21"/>
    <s v="na"/>
  </r>
  <r>
    <d v="2022-08-09T00:00:00"/>
    <x v="20"/>
    <x v="2"/>
    <n v="809"/>
    <s v="ENN"/>
    <n v="809"/>
    <n v="420"/>
    <n v="389"/>
    <n v="801.95"/>
    <n v="8.57"/>
    <n v="5.08"/>
    <n v="5.26"/>
    <n v="1.97"/>
    <n v="101.06201216000001"/>
    <n v="101.06201216000001"/>
    <n v="26.7"/>
    <n v="74.362012160000006"/>
    <n v="74.362012160000006"/>
    <n v="16.899999999999999"/>
    <n v="14"/>
    <n v="12.7"/>
    <n v="0.12566541798013611"/>
    <x v="20"/>
    <x v="2"/>
    <n v="21"/>
    <s v="na"/>
  </r>
  <r>
    <d v="2022-08-09T00:00:00"/>
    <x v="20"/>
    <x v="3"/>
    <n v="838"/>
    <s v="ENN"/>
    <n v="838"/>
    <n v="564"/>
    <n v="274"/>
    <n v="670.7"/>
    <n v="83.4"/>
    <n v="77.400000000000006"/>
    <n v="95.1"/>
    <n v="89.9"/>
    <n v="123.36022380999999"/>
    <n v="123.36022380999999"/>
    <n v="91.521411089999987"/>
    <n v="31.838812720000007"/>
    <n v="31.838812720000007"/>
    <n v="61.9"/>
    <n v="34.621411089999988"/>
    <n v="56.9"/>
    <n v="0.46125078443143597"/>
    <x v="20"/>
    <x v="2"/>
    <n v="21"/>
    <s v="na"/>
  </r>
  <r>
    <d v="2022-08-09T00:00:00"/>
    <x v="20"/>
    <x v="4"/>
    <n v="1120"/>
    <s v="ENN"/>
    <n v="1120"/>
    <n v="842"/>
    <n v="278"/>
    <n v="651"/>
    <n v="165"/>
    <n v="157"/>
    <n v="326"/>
    <n v="312"/>
    <n v="189.55575999999996"/>
    <n v="189.55575999999996"/>
    <n v="155.44063089999997"/>
    <n v="34.11512909999999"/>
    <n v="34.11512909999999"/>
    <n v="126"/>
    <n v="41.440630899999974"/>
    <n v="114"/>
    <n v="0.60140615088668381"/>
    <x v="20"/>
    <x v="2"/>
    <n v="21"/>
    <s v="na"/>
  </r>
  <r>
    <d v="2022-10-11T00:00:00"/>
    <x v="20"/>
    <x v="0"/>
    <n v="932.80975018000015"/>
    <s v="ENN"/>
    <n v="932.80975018000015"/>
    <n v="762.38005722000014"/>
    <n v="170.42969296000001"/>
    <n v="603.80975018000015"/>
    <n v="179"/>
    <n v="165"/>
    <n v="147"/>
    <n v="164"/>
    <n v="113.30438000000001"/>
    <n v="113.30438000000001"/>
    <n v="110.70211520000001"/>
    <n v="2.6022648000000004"/>
    <n v="2.6022648000000004"/>
    <n v="69.2"/>
    <n v="48.502115200000006"/>
    <n v="62.2"/>
    <n v="0.54896377350990311"/>
    <x v="20"/>
    <x v="2"/>
    <n v="21"/>
    <s v="na"/>
  </r>
  <r>
    <d v="2022-10-11T00:00:00"/>
    <x v="20"/>
    <x v="1"/>
    <n v="923.76330687999996"/>
    <s v="ENN"/>
    <n v="923.76330687999996"/>
    <n v="735.11414591999994"/>
    <n v="188.64916096000002"/>
    <n v="605.76330687999996"/>
    <n v="168"/>
    <n v="155"/>
    <n v="149"/>
    <n v="163"/>
    <n v="115.86425119999997"/>
    <n v="115.86425119999997"/>
    <n v="100.89038340800001"/>
    <n v="14.973867791999965"/>
    <n v="14.973867791999965"/>
    <n v="78.099999999999994"/>
    <n v="40.290383408000004"/>
    <n v="60.6"/>
    <n v="0.52302586321811073"/>
    <x v="20"/>
    <x v="2"/>
    <n v="21"/>
    <s v="na"/>
  </r>
  <r>
    <d v="2022-10-11T00:00:00"/>
    <x v="20"/>
    <x v="2"/>
    <n v="834.99539002000006"/>
    <s v="ENN"/>
    <n v="834.99539002000006"/>
    <n v="662.31128512000021"/>
    <n v="172.68410489999985"/>
    <n v="507.99539002000006"/>
    <n v="164"/>
    <n v="154"/>
    <n v="162"/>
    <n v="173"/>
    <n v="198.44637978999998"/>
    <n v="198.44637978999998"/>
    <n v="65.819238511999998"/>
    <n v="132.62714127799998"/>
    <n v="132.62714127799998"/>
    <n v="66.3"/>
    <n v="7.7192385119999969"/>
    <n v="58.1"/>
    <n v="0.2927743003499616"/>
    <x v="20"/>
    <x v="2"/>
    <n v="21"/>
    <s v="na"/>
  </r>
  <r>
    <d v="2022-10-11T00:00:00"/>
    <x v="20"/>
    <x v="3"/>
    <n v="885.74497450000013"/>
    <s v="ENN"/>
    <n v="885.74497450000013"/>
    <n v="698.72976352000001"/>
    <n v="187.01521098000012"/>
    <n v="555.74497450000013"/>
    <n v="160"/>
    <n v="149"/>
    <n v="173"/>
    <n v="181"/>
    <n v="129.56942000000004"/>
    <n v="129.56942000000004"/>
    <n v="65.92819020799999"/>
    <n v="63.641229792000047"/>
    <n v="63.641229792000047"/>
    <n v="65.3"/>
    <n v="8.6281902079999924"/>
    <n v="57.3"/>
    <n v="0.44223397773950041"/>
    <x v="20"/>
    <x v="2"/>
    <n v="21"/>
    <s v="na"/>
  </r>
  <r>
    <d v="2022-10-11T00:00:00"/>
    <x v="20"/>
    <x v="5"/>
    <n v="822.29755200000011"/>
    <s v="ENN"/>
    <n v="822.29755200000011"/>
    <n v="696.90964938000002"/>
    <n v="125.38790262000009"/>
    <n v="479.29755200000011"/>
    <n v="157"/>
    <n v="147"/>
    <n v="185"/>
    <n v="196"/>
    <n v="126.46714480000001"/>
    <n v="126.46714480000001"/>
    <n v="63.410383887999984"/>
    <n v="63.05676091200003"/>
    <n v="63.05676091200003"/>
    <n v="63.4"/>
    <n v="7.9103838879999842"/>
    <n v="55.5"/>
    <n v="0.43884915791978879"/>
    <x v="20"/>
    <x v="2"/>
    <n v="21"/>
    <s v="na"/>
  </r>
  <r>
    <d v="2022-11-01T00:00:00"/>
    <x v="20"/>
    <x v="0"/>
    <n v="961.88625000000013"/>
    <s v="ENN"/>
    <n v="961.88625000000013"/>
    <n v="815.85225000000003"/>
    <n v="146.03400000000011"/>
    <n v="489.89625000000012"/>
    <n v="502"/>
    <n v="463"/>
    <n v="13.2"/>
    <n v="8.99"/>
    <n v="127.58900299699999"/>
    <n v="127.58900299699999"/>
    <n v="81.568904836999991"/>
    <n v="46.020098160000003"/>
    <n v="46.020098160000003"/>
    <n v="55.7"/>
    <n v="35.768904836999994"/>
    <n v="45.8"/>
    <n v="0.35896510611558657"/>
    <x v="20"/>
    <x v="2"/>
    <n v="21"/>
    <s v="na"/>
  </r>
  <r>
    <d v="2022-11-01T00:00:00"/>
    <x v="20"/>
    <x v="1"/>
    <n v="991.19889000000001"/>
    <s v="ENN"/>
    <n v="991.19889000000001"/>
    <n v="786.75129000000004"/>
    <n v="204.44759999999997"/>
    <n v="518.25889000000006"/>
    <n v="508"/>
    <n v="463"/>
    <n v="13.4"/>
    <n v="9.94"/>
    <n v="122.16405966799999"/>
    <n v="122.16405966799999"/>
    <n v="78.836604924999989"/>
    <n v="43.327454743000004"/>
    <n v="43.327454743000004"/>
    <n v="54.9"/>
    <n v="32.43660492499999"/>
    <n v="46.4"/>
    <n v="0.37981710927173901"/>
    <x v="20"/>
    <x v="2"/>
    <n v="21"/>
    <s v="na"/>
  </r>
  <r>
    <d v="2022-11-01T00:00:00"/>
    <x v="20"/>
    <x v="2"/>
    <n v="917.98344000000009"/>
    <s v="ENN"/>
    <n v="917.98344000000009"/>
    <n v="797.14044000000001"/>
    <n v="120.84300000000007"/>
    <n v="438.9684400000001"/>
    <n v="502"/>
    <n v="470.5"/>
    <n v="11.5"/>
    <n v="8.5150000000000006"/>
    <n v="121.555510957"/>
    <n v="121.555510957"/>
    <n v="95.610174799999982"/>
    <n v="25.945336157000014"/>
    <n v="25.945336157000014"/>
    <n v="55.3"/>
    <n v="46.910174799999979"/>
    <n v="48.7"/>
    <n v="0.40064000074194517"/>
    <x v="20"/>
    <x v="2"/>
    <n v="21"/>
    <s v="na"/>
  </r>
  <r>
    <d v="2022-11-01T00:00:00"/>
    <x v="20"/>
    <x v="3"/>
    <n v="945.15201000000013"/>
    <s v="ENN"/>
    <n v="945.15201000000013"/>
    <n v="855.40284000000008"/>
    <n v="89.749170000000049"/>
    <n v="451.90201000000013"/>
    <n v="505"/>
    <n v="471"/>
    <n v="17.5"/>
    <n v="22.25"/>
    <n v="125.79108756799997"/>
    <n v="157.04106227"/>
    <n v="147.04106227"/>
    <n v="-21.249974702000031"/>
    <n v="10"/>
    <n v="55.3"/>
    <n v="91.791062269999998"/>
    <n v="55.25"/>
    <n v="0.35181881223529243"/>
    <x v="20"/>
    <x v="2"/>
    <n v="21"/>
    <s v="na"/>
  </r>
  <r>
    <d v="2022-11-01T00:00:00"/>
    <x v="20"/>
    <x v="6"/>
    <n v="951.42600000000004"/>
    <s v="ENN"/>
    <n v="951.42600000000004"/>
    <n v="815.85225000000003"/>
    <n v="135.57375000000002"/>
    <n v="466.02600000000007"/>
    <n v="503"/>
    <n v="464"/>
    <n v="25.1"/>
    <n v="21.4"/>
    <n v="120.33494719699999"/>
    <n v="120.33494719699999"/>
    <n v="85.632691324999996"/>
    <n v="34.702255871999995"/>
    <n v="34.702255871999995"/>
    <n v="55.1"/>
    <n v="40.332691324999999"/>
    <n v="45.3"/>
    <n v="0.37644924483857128"/>
    <x v="20"/>
    <x v="2"/>
    <n v="21"/>
    <s v="na"/>
  </r>
  <r>
    <d v="2023-02-08T00:00:00"/>
    <x v="20"/>
    <x v="0"/>
    <n v="1297.6845799999996"/>
    <s v="ENN"/>
    <n v="1297.6845799999996"/>
    <n v="1197.2860057999999"/>
    <n v="100.39857419999976"/>
    <n v="618.88457999999969"/>
    <n v="608"/>
    <n v="582"/>
    <n v="102"/>
    <n v="96.8"/>
    <n v="160.08490368000002"/>
    <n v="224.16820272000001"/>
    <n v="213.16820272000001"/>
    <n v="-53.083299039999986"/>
    <n v="11"/>
    <n v="110"/>
    <n v="121.36820272000001"/>
    <n v="91.8"/>
    <n v="0.40951392251943908"/>
    <x v="20"/>
    <x v="2"/>
    <n v="21"/>
    <s v="na"/>
  </r>
  <r>
    <d v="2023-02-08T00:00:00"/>
    <x v="20"/>
    <x v="1"/>
    <n v="1256.2485031999997"/>
    <s v="ENN"/>
    <n v="1256.2485031999997"/>
    <n v="1205.9761810499997"/>
    <n v="50.272322150000036"/>
    <n v="584.04850319999969"/>
    <n v="602"/>
    <n v="573"/>
    <n v="103"/>
    <n v="99.2"/>
    <n v="222.29261151999998"/>
    <n v="239.77553232000002"/>
    <n v="225.77553232000002"/>
    <n v="-3.4829208000000449"/>
    <n v="14"/>
    <n v="110"/>
    <n v="135.17553232000003"/>
    <n v="90.6"/>
    <n v="0.37785339948317537"/>
    <x v="20"/>
    <x v="2"/>
    <n v="21"/>
    <s v="na"/>
  </r>
  <r>
    <d v="2023-02-08T00:00:00"/>
    <x v="20"/>
    <x v="2"/>
    <n v="1282.1639454499998"/>
    <s v="ENN"/>
    <n v="1282.1639454499998"/>
    <n v="1181.6269890499998"/>
    <n v="100.53695640000001"/>
    <n v="597.06394544999978"/>
    <n v="607"/>
    <n v="586"/>
    <n v="101"/>
    <n v="99.1"/>
    <n v="234.07454991999998"/>
    <n v="234.07454991999998"/>
    <n v="188.10843232000002"/>
    <n v="45.966117599999961"/>
    <n v="45.966117599999961"/>
    <n v="110"/>
    <n v="94.508432320000026"/>
    <n v="93.6"/>
    <n v="0.39987260482606851"/>
    <x v="20"/>
    <x v="2"/>
    <n v="21"/>
    <s v="na"/>
  </r>
  <r>
    <d v="2023-02-08T00:00:00"/>
    <x v="20"/>
    <x v="3"/>
    <n v="1306.2978762499997"/>
    <s v="ENN"/>
    <n v="1306.2978762499997"/>
    <n v="1155.4809098000001"/>
    <n v="150.81696644999965"/>
    <n v="621.99787624999976"/>
    <n v="628"/>
    <n v="585"/>
    <n v="104"/>
    <n v="99.3"/>
    <n v="162.32816592"/>
    <n v="240.47035199999999"/>
    <n v="226.47035199999999"/>
    <n v="-64.142186079999988"/>
    <n v="14"/>
    <n v="108"/>
    <n v="139.770352"/>
    <n v="86.7"/>
    <n v="0.36054340703090088"/>
    <x v="20"/>
    <x v="2"/>
    <n v="21"/>
    <s v="na"/>
  </r>
  <r>
    <d v="2023-02-08T00:00:00"/>
    <x v="20"/>
    <x v="6"/>
    <n v="1280.4381049999997"/>
    <s v="ENN"/>
    <n v="1280.4381049999997"/>
    <n v="1148.4985481999997"/>
    <n v="131.93955679999999"/>
    <n v="559.43810499999972"/>
    <n v="652"/>
    <n v="624"/>
    <n v="102"/>
    <n v="97"/>
    <n v="226.47035199999999"/>
    <n v="226.47035199999999"/>
    <n v="187.38185199999998"/>
    <n v="39.08850000000001"/>
    <n v="39.08850000000001"/>
    <n v="103"/>
    <n v="101.18185199999998"/>
    <n v="86.2"/>
    <n v="0.38062377365846106"/>
    <x v="20"/>
    <x v="2"/>
    <n v="21"/>
    <s v="na"/>
  </r>
  <r>
    <d v="2023-02-21T00:00:00"/>
    <x v="20"/>
    <x v="0"/>
    <n v="1330"/>
    <s v="ENN"/>
    <n v="1330"/>
    <n v="982"/>
    <n v="348"/>
    <n v="773.8"/>
    <n v="490"/>
    <n v="472"/>
    <n v="107"/>
    <n v="84.2"/>
    <n v="360.57124335999993"/>
    <n v="360.57124335999993"/>
    <n v="136.47012175999998"/>
    <n v="224.10112159999994"/>
    <n v="224.10112159999994"/>
    <n v="124"/>
    <n v="39.470121759999984"/>
    <n v="97"/>
    <n v="0.26901757083038841"/>
    <x v="20"/>
    <x v="2"/>
    <n v="21"/>
    <s v="na"/>
  </r>
  <r>
    <d v="2023-02-21T00:00:00"/>
    <x v="20"/>
    <x v="1"/>
    <n v="1300"/>
    <s v="ENN"/>
    <n v="1300"/>
    <n v="981"/>
    <n v="319"/>
    <n v="746.9"/>
    <n v="488"/>
    <n v="469"/>
    <n v="101"/>
    <n v="84.1"/>
    <n v="386.91846399999997"/>
    <n v="386.91846399999997"/>
    <n v="130.82937179999999"/>
    <n v="256.08909219999998"/>
    <n v="256.08909219999998"/>
    <n v="118"/>
    <n v="33.929371799999984"/>
    <n v="96.9"/>
    <n v="0.2504403615124452"/>
    <x v="20"/>
    <x v="2"/>
    <n v="21"/>
    <s v="na"/>
  </r>
  <r>
    <d v="2023-02-21T00:00:00"/>
    <x v="20"/>
    <x v="2"/>
    <n v="1380"/>
    <s v="ENN"/>
    <n v="1380"/>
    <n v="970"/>
    <n v="410"/>
    <n v="823.3"/>
    <n v="489"/>
    <n v="472"/>
    <n v="98.5"/>
    <n v="84.7"/>
    <n v="348.90735295999997"/>
    <n v="348.90735295999997"/>
    <n v="134.03295419999998"/>
    <n v="214.87439875999999"/>
    <n v="214.87439875999999"/>
    <n v="118"/>
    <n v="34.632954199999972"/>
    <n v="99.4"/>
    <n v="0.2848893815413388"/>
    <x v="20"/>
    <x v="2"/>
    <n v="21"/>
    <s v="na"/>
  </r>
  <r>
    <d v="2023-02-21T00:00:00"/>
    <x v="20"/>
    <x v="3"/>
    <n v="1320"/>
    <s v="ENN"/>
    <n v="1320"/>
    <n v="1060"/>
    <n v="260"/>
    <n v="754.4"/>
    <n v="494"/>
    <n v="476"/>
    <n v="100"/>
    <n v="89.6"/>
    <n v="372.80265376"/>
    <n v="372.80265376"/>
    <n v="151.86080974999999"/>
    <n v="220.94184401000001"/>
    <n v="220.94184401000001"/>
    <n v="119"/>
    <n v="50.860809749999987"/>
    <n v="101"/>
    <n v="0.27092081824348008"/>
    <x v="20"/>
    <x v="2"/>
    <n v="21"/>
    <s v="na"/>
  </r>
  <r>
    <d v="2023-02-21T00:00:00"/>
    <x v="20"/>
    <x v="5"/>
    <n v="1350"/>
    <s v="ENN"/>
    <n v="1350"/>
    <n v="1100"/>
    <n v="250"/>
    <n v="776.4"/>
    <n v="512"/>
    <n v="486"/>
    <n v="97.6"/>
    <n v="87.6"/>
    <n v="383.57261599999998"/>
    <n v="383.57261599999998"/>
    <n v="138.10783643999997"/>
    <n v="245.46477956000001"/>
    <n v="245.46477956000001"/>
    <n v="118"/>
    <n v="39.507836439999977"/>
    <n v="98.6"/>
    <n v="0.2570569323436791"/>
    <x v="20"/>
    <x v="2"/>
    <n v="21"/>
    <s v="na"/>
  </r>
  <r>
    <d v="2023-04-04T00:00:00"/>
    <x v="20"/>
    <x v="0"/>
    <n v="1380"/>
    <s v="ENN"/>
    <n v="1380"/>
    <n v="1340"/>
    <n v="40"/>
    <n v="809.4"/>
    <n v="448"/>
    <n v="480"/>
    <n v="118"/>
    <n v="90.6"/>
    <n v="237.18777664000001"/>
    <n v="237.18777664000001"/>
    <n v="110.35941370250001"/>
    <n v="126.8283629375"/>
    <n v="126.8283629375"/>
    <n v="167"/>
    <n v="1.3594137025000066"/>
    <n v="109"/>
    <n v="0.45955150616989232"/>
    <x v="20"/>
    <x v="2"/>
    <n v="21"/>
    <s v="na"/>
  </r>
  <r>
    <d v="2023-04-04T00:00:00"/>
    <x v="20"/>
    <x v="1"/>
    <n v="1340"/>
    <s v="ENN"/>
    <n v="1340"/>
    <n v="1260"/>
    <n v="80"/>
    <n v="772.5"/>
    <n v="447"/>
    <n v="476"/>
    <n v="122"/>
    <n v="91.5"/>
    <n v="241.44748195999998"/>
    <n v="241.44748195999998"/>
    <n v="112.06597965609998"/>
    <n v="129.38150230389999"/>
    <n v="129.38150230389999"/>
    <n v="168"/>
    <n v="5.0659796560999837"/>
    <n v="107"/>
    <n v="0.44316055454960773"/>
    <x v="20"/>
    <x v="2"/>
    <n v="21"/>
    <s v="na"/>
  </r>
  <r>
    <d v="2023-04-04T00:00:00"/>
    <x v="20"/>
    <x v="2"/>
    <n v="1310"/>
    <s v="ENN"/>
    <n v="1310"/>
    <n v="1200"/>
    <n v="110"/>
    <n v="716.6"/>
    <n v="447"/>
    <n v="501"/>
    <n v="116"/>
    <n v="92.4"/>
    <n v="237.18777664000001"/>
    <n v="237.18777664000001"/>
    <n v="121.23815959039999"/>
    <n v="115.94961704960002"/>
    <n v="115.94961704960002"/>
    <n v="165"/>
    <n v="7.238159590399988"/>
    <n v="114"/>
    <n v="0.4806318504896121"/>
    <x v="20"/>
    <x v="2"/>
    <n v="21"/>
    <s v="na"/>
  </r>
  <r>
    <d v="2023-04-04T00:00:00"/>
    <x v="20"/>
    <x v="3"/>
    <n v="1400"/>
    <s v="ENN"/>
    <n v="1400"/>
    <n v="1180"/>
    <n v="220"/>
    <n v="861"/>
    <n v="426"/>
    <n v="436"/>
    <n v="145"/>
    <n v="103"/>
    <n v="271.25916735999999"/>
    <n v="271.25916735999999"/>
    <n v="100.97266237689996"/>
    <n v="170.28650498310003"/>
    <n v="170.28650498310003"/>
    <n v="169"/>
    <s v=""/>
    <n v="101"/>
    <n v="0.37233764662396995"/>
    <x v="20"/>
    <x v="2"/>
    <n v="21"/>
    <s v="na"/>
  </r>
  <r>
    <d v="2023-04-04T00:00:00"/>
    <x v="20"/>
    <x v="4"/>
    <n v="1450"/>
    <s v="ENN"/>
    <n v="1450"/>
    <n v="1300"/>
    <n v="150"/>
    <n v="846"/>
    <n v="450"/>
    <n v="484"/>
    <n v="160"/>
    <n v="120"/>
    <n v="271.25916735999999"/>
    <n v="271.25916735999999"/>
    <n v="101.39935633609997"/>
    <n v="169.85981102390002"/>
    <n v="169.85981102390002"/>
    <n v="164"/>
    <n v="11.799356336099976"/>
    <n v="89.6"/>
    <n v="0.33031141720304658"/>
    <x v="20"/>
    <x v="2"/>
    <n v="21"/>
    <s v="na"/>
  </r>
  <r>
    <d v="2023-04-25T00:00:00"/>
    <x v="20"/>
    <x v="0"/>
    <n v="1400"/>
    <s v="ENN"/>
    <n v="1400"/>
    <n v="1090"/>
    <n v="310"/>
    <n v="889.2"/>
    <n v="539"/>
    <n v="473"/>
    <n v="57.1"/>
    <n v="37.799999999999997"/>
    <n v="232.28438019999999"/>
    <n v="232.28438019999999"/>
    <n v="220.05144579999995"/>
    <n v="12.232934400000033"/>
    <n v="12.232934400000033"/>
    <n v="89.6"/>
    <n v="146.85144579999996"/>
    <n v="73.2"/>
    <n v="0.31513096118203821"/>
    <x v="20"/>
    <x v="2"/>
    <n v="21"/>
    <s v="na"/>
  </r>
  <r>
    <d v="2023-04-25T00:00:00"/>
    <x v="20"/>
    <x v="1"/>
    <n v="1235.1684"/>
    <s v="ENN"/>
    <n v="1235.1684"/>
    <n v="1015.8360937500001"/>
    <n v="219.33230624999987"/>
    <n v="750.0684"/>
    <n v="546"/>
    <n v="448"/>
    <n v="61.7"/>
    <n v="37.1"/>
    <n v="220.05144579999995"/>
    <n v="220.05144579999995"/>
    <n v="148.35983811200001"/>
    <n v="71.691607687999948"/>
    <n v="71.691607687999948"/>
    <n v="95.2"/>
    <n v="76.959838112"/>
    <n v="71.400000000000006"/>
    <n v="0.3244695791042152"/>
    <x v="20"/>
    <x v="2"/>
    <n v="21"/>
    <s v="na"/>
  </r>
  <r>
    <d v="2023-04-25T00:00:00"/>
    <x v="20"/>
    <x v="2"/>
    <n v="1332.6231"/>
    <s v="ENN"/>
    <n v="1332.6231"/>
    <n v="1070"/>
    <n v="262.62310000000002"/>
    <n v="825.82310000000007"/>
    <n v="535"/>
    <n v="466"/>
    <n v="23.1"/>
    <n v="40.799999999999997"/>
    <n v="252.23551620000001"/>
    <n v="252.23551620000001"/>
    <n v="177.42145548799999"/>
    <n v="74.814060712000014"/>
    <n v="74.814060712000014"/>
    <n v="94.7"/>
    <n v="94.321455487999998"/>
    <n v="83.1"/>
    <n v="0.32945400097466526"/>
    <x v="20"/>
    <x v="2"/>
    <n v="21"/>
    <s v="na"/>
  </r>
  <r>
    <d v="2023-04-25T00:00:00"/>
    <x v="20"/>
    <x v="3"/>
    <n v="1243.2902437500002"/>
    <s v="ENN"/>
    <n v="1243.2902437500002"/>
    <n v="1137.6975"/>
    <n v="105.59274375000018"/>
    <n v="712.8902437500002"/>
    <n v="555"/>
    <n v="482"/>
    <n v="8.7799999999999994"/>
    <n v="48.4"/>
    <n v="172.20833331200001"/>
    <n v="196.75284080799997"/>
    <n v="184.75284080799997"/>
    <n v="-12.544507495999966"/>
    <n v="12"/>
    <n v="92.7"/>
    <n v="109.45284080799998"/>
    <n v="75.3"/>
    <n v="0.38271366090963349"/>
    <x v="20"/>
    <x v="2"/>
    <n v="21"/>
    <s v="na"/>
  </r>
  <r>
    <d v="2023-04-25T00:00:00"/>
    <x v="20"/>
    <x v="7"/>
    <n v="1310"/>
    <s v="ENN"/>
    <n v="1310"/>
    <n v="1134.9897437499999"/>
    <n v="175.01025625000011"/>
    <n v="743.8"/>
    <n v="612"/>
    <n v="526"/>
    <n v="2.66"/>
    <n v="40.200000000000003"/>
    <n v="242.32824320000003"/>
    <n v="242.32824320000003"/>
    <n v="164.109779898"/>
    <n v="78.218463302000032"/>
    <n v="78.218463302000032"/>
    <n v="101"/>
    <n v="82.109779897999999"/>
    <n v="82"/>
    <n v="0.33838399898076754"/>
    <x v="20"/>
    <x v="2"/>
    <n v="21"/>
    <s v="na"/>
  </r>
  <r>
    <d v="2023-05-16T00:00:00"/>
    <x v="20"/>
    <x v="0"/>
    <n v="1120"/>
    <s v="ENN"/>
    <n v="1120"/>
    <n v="672"/>
    <n v="448"/>
    <n v="905.31999999999994"/>
    <n v="216"/>
    <n v="209"/>
    <n v="15.2"/>
    <n v="5.68"/>
    <n v="206.54403450000004"/>
    <n v="206.54403450000004"/>
    <n v="78.816774719999984"/>
    <n v="127.72725978000005"/>
    <n v="127.72725978000005"/>
    <n v="52.3"/>
    <n v="37.016774719999987"/>
    <n v="41.8"/>
    <n v="0.20237815195771239"/>
    <x v="20"/>
    <x v="2"/>
    <n v="21"/>
    <s v="na"/>
  </r>
  <r>
    <d v="2023-05-16T00:00:00"/>
    <x v="20"/>
    <x v="1"/>
    <n v="1180"/>
    <s v="ENN"/>
    <n v="1180"/>
    <n v="760"/>
    <n v="420"/>
    <n v="924"/>
    <n v="257"/>
    <n v="243"/>
    <n v="16.399999999999999"/>
    <n v="13"/>
    <n v="149.82617200000001"/>
    <n v="149.82617200000001"/>
    <n v="83.267133879999989"/>
    <n v="66.559038120000025"/>
    <n v="66.559038120000025"/>
    <n v="54.2"/>
    <n v="40.667133879999987"/>
    <n v="42.6"/>
    <n v="0.28432949618441827"/>
    <x v="20"/>
    <x v="2"/>
    <n v="21"/>
    <s v="na"/>
  </r>
  <r>
    <d v="2023-05-16T00:00:00"/>
    <x v="20"/>
    <x v="2"/>
    <n v="1080"/>
    <s v="ENN"/>
    <n v="1080"/>
    <n v="782"/>
    <n v="298"/>
    <n v="756.8"/>
    <n v="316"/>
    <n v="297"/>
    <n v="31"/>
    <n v="26.2"/>
    <n v="176.34395578000002"/>
    <n v="176.34395578000002"/>
    <n v="85.960274999999982"/>
    <n v="90.383680780000034"/>
    <n v="90.383680780000034"/>
    <n v="62.3"/>
    <n v="34.560274999999983"/>
    <n v="51.4"/>
    <n v="0.2914758250298336"/>
    <x v="20"/>
    <x v="2"/>
    <n v="21"/>
    <s v="na"/>
  </r>
  <r>
    <d v="2023-05-16T00:00:00"/>
    <x v="20"/>
    <x v="3"/>
    <n v="1260"/>
    <s v="ENN"/>
    <n v="1260"/>
    <n v="1050"/>
    <n v="210"/>
    <n v="657.6"/>
    <n v="625"/>
    <n v="589"/>
    <n v="13.3"/>
    <n v="13.4"/>
    <n v="188.43440777999999"/>
    <n v="188.43440777999999"/>
    <n v="118.36866411999999"/>
    <n v="70.065743659999995"/>
    <n v="70.065743659999995"/>
    <n v="95.2"/>
    <n v="40.368664119999991"/>
    <n v="78"/>
    <n v="0.413937140880694"/>
    <x v="20"/>
    <x v="2"/>
    <n v="21"/>
    <s v="na"/>
  </r>
  <r>
    <d v="2023-05-16T00:00:00"/>
    <x v="20"/>
    <x v="8"/>
    <n v="1200"/>
    <s v="ENN"/>
    <n v="1200"/>
    <n v="1100"/>
    <n v="100"/>
    <n v="538.94000000000005"/>
    <n v="705"/>
    <n v="653"/>
    <n v="9.74"/>
    <n v="8.06"/>
    <n v="173.55531257999999"/>
    <n v="173.55531257999999"/>
    <n v="58.598543679999992"/>
    <n v="114.9567689"/>
    <n v="114.9567689"/>
    <n v="107"/>
    <s v=""/>
    <n v="84.2"/>
    <n v="0.48514792631996312"/>
    <x v="20"/>
    <x v="2"/>
    <n v="21"/>
    <s v="na"/>
  </r>
  <r>
    <d v="2023-06-06T00:00:00"/>
    <x v="20"/>
    <x v="0"/>
    <n v="1101.9687277999999"/>
    <s v="ENN"/>
    <n v="1101.9687277999999"/>
    <n v="604.79966720000004"/>
    <n v="497.16906059999985"/>
    <n v="1077.2487277999999"/>
    <n v="1.46"/>
    <n v="6.62"/>
    <n v="10.6"/>
    <n v="18.100000000000001"/>
    <n v="114.32438399999997"/>
    <n v="114.32438399999997"/>
    <n v="20.937415361612999"/>
    <n v="93.386968638386975"/>
    <n v="93.386968638386975"/>
    <n v="12.6"/>
    <n v="13.567415361612998"/>
    <n v="7.37"/>
    <n v="6.4465687390014736E-2"/>
    <x v="20"/>
    <x v="2"/>
    <n v="21"/>
    <s v="na"/>
  </r>
  <r>
    <d v="2023-06-06T00:00:00"/>
    <x v="20"/>
    <x v="1"/>
    <n v="1121.5093599499999"/>
    <s v="ENN"/>
    <n v="1121.5093599499999"/>
    <n v="607.02699155000005"/>
    <n v="514.48236839999981"/>
    <n v="1101.4193599499999"/>
    <n v="4.09"/>
    <n v="5.69"/>
    <n v="5.95"/>
    <n v="14.4"/>
    <n v="127.04558403999997"/>
    <n v="127.04558403999997"/>
    <n v="20.593234230527997"/>
    <n v="106.45234980947197"/>
    <n v="106.45234980947197"/>
    <n v="14.4"/>
    <n v="12.723234230527996"/>
    <n v="7.87"/>
    <n v="6.1946269596605194E-2"/>
    <x v="20"/>
    <x v="2"/>
    <n v="21"/>
    <s v="na"/>
  </r>
  <r>
    <d v="2023-06-06T00:00:00"/>
    <x v="20"/>
    <x v="2"/>
    <n v="1056.2970279499998"/>
    <s v="ENN"/>
    <n v="1056.2970279499998"/>
    <n v="533.39640320000012"/>
    <n v="522.90062474999968"/>
    <n v="1039.4970279499998"/>
    <n v="4.43"/>
    <n v="10"/>
    <n v="7.51"/>
    <n v="6.8"/>
    <n v="128.79291587"/>
    <n v="128.79291587"/>
    <n v="23.690356588893003"/>
    <n v="105.10255928110701"/>
    <n v="105.10255928110701"/>
    <n v="15.3"/>
    <n v="15.750356588893002"/>
    <n v="7.94"/>
    <n v="6.1649353509586009E-2"/>
    <x v="20"/>
    <x v="2"/>
    <n v="21"/>
    <s v="na"/>
  </r>
  <r>
    <d v="2023-06-06T00:00:00"/>
    <x v="20"/>
    <x v="3"/>
    <n v="1164.8621979499997"/>
    <s v="ENN"/>
    <n v="1164.8621979499997"/>
    <n v="1136.6939597999999"/>
    <n v="28.168238149999752"/>
    <n v="561.66219794999961"/>
    <n v="585"/>
    <n v="567"/>
    <n v="30.6"/>
    <n v="36.200000000000003"/>
    <n v="155.44614518400002"/>
    <n v="155.44614518400002"/>
    <n v="112.51888255999998"/>
    <n v="42.927262624000036"/>
    <n v="42.927262624000036"/>
    <n v="88.4"/>
    <n v="32.618882559999975"/>
    <n v="79.900000000000006"/>
    <n v="0.51400438335362508"/>
    <x v="20"/>
    <x v="2"/>
    <n v="21"/>
    <s v="na"/>
  </r>
  <r>
    <d v="2023-06-06T00:00:00"/>
    <x v="20"/>
    <x v="4"/>
    <n v="1270.6639999999998"/>
    <s v="ENN"/>
    <n v="1270.6639999999998"/>
    <n v="1199.4741675499999"/>
    <n v="71.189832449999813"/>
    <n v="611.76399999999978"/>
    <n v="607"/>
    <n v="584"/>
    <n v="83.4"/>
    <n v="74.900000000000006"/>
    <n v="240.70499228100002"/>
    <n v="240.70499228100002"/>
    <n v="155.92857249600002"/>
    <n v="84.776419785000002"/>
    <n v="84.776419785000002"/>
    <n v="132"/>
    <n v="39.928572496000015"/>
    <n v="116"/>
    <n v="0.48191771554360252"/>
    <x v="20"/>
    <x v="2"/>
    <n v="21"/>
    <s v="na"/>
  </r>
  <r>
    <d v="2023-06-27T00:00:00"/>
    <x v="20"/>
    <x v="0"/>
    <n v="1080"/>
    <s v="ENN"/>
    <n v="1080"/>
    <n v="414.97317752000004"/>
    <n v="665.02682247999996"/>
    <n v="1069.78"/>
    <n v="5.88"/>
    <n v="1.86"/>
    <n v="11.6"/>
    <n v="8.36"/>
    <n v="114.80548997999999"/>
    <n v="114.80548997999999"/>
    <n v="66.894656879999985"/>
    <n v="47.910833100000005"/>
    <n v="47.910833100000005"/>
    <n v="11.8"/>
    <n v="60.244656879999987"/>
    <n v="6.65"/>
    <n v="5.7924059216667094E-2"/>
    <x v="20"/>
    <x v="2"/>
    <n v="21"/>
    <s v="na"/>
  </r>
  <r>
    <d v="2023-06-27T00:00:00"/>
    <x v="20"/>
    <x v="1"/>
    <n v="1043.5492233499999"/>
    <s v="ENN"/>
    <n v="1043.5492233499999"/>
    <n v="459.51125887999996"/>
    <n v="584.03796446999991"/>
    <n v="1030.69922335"/>
    <n v="4.1399999999999997"/>
    <n v="3.56"/>
    <n v="11.3"/>
    <n v="9.2899999999999991"/>
    <n v="115.60432152"/>
    <n v="115.60432152"/>
    <n v="64.366187580000002"/>
    <n v="51.238133939999997"/>
    <n v="51.238133939999997"/>
    <n v="11.4"/>
    <n v="59.606187580000004"/>
    <n v="4.76"/>
    <n v="4.1174931329677852E-2"/>
    <x v="20"/>
    <x v="2"/>
    <n v="21"/>
    <s v="na"/>
  </r>
  <r>
    <d v="2023-06-27T00:00:00"/>
    <x v="20"/>
    <x v="2"/>
    <n v="1050"/>
    <s v="ENN"/>
    <n v="1050"/>
    <n v="525.28519999999992"/>
    <n v="524.71480000000008"/>
    <n v="1038.98"/>
    <n v="2.96"/>
    <n v="2.92"/>
    <n v="11"/>
    <n v="8.1"/>
    <n v="200.11335538400002"/>
    <n v="200.11335538400002"/>
    <n v="76.37153862000001"/>
    <n v="123.74181676400001"/>
    <n v="123.74181676400001"/>
    <n v="10.5"/>
    <n v="68.301538620000002"/>
    <n v="8.07"/>
    <n v="4.0327143505811375E-2"/>
    <x v="20"/>
    <x v="2"/>
    <n v="21"/>
    <s v="na"/>
  </r>
  <r>
    <d v="2023-06-27T00:00:00"/>
    <x v="20"/>
    <x v="3"/>
    <n v="855"/>
    <s v="ENN"/>
    <n v="855"/>
    <n v="571.6672044799999"/>
    <n v="283.3327955200001"/>
    <n v="646.4"/>
    <n v="78.8"/>
    <n v="89.6"/>
    <n v="121"/>
    <n v="119"/>
    <n v="142.393107896"/>
    <n v="142.393107896"/>
    <n v="120.28375200000001"/>
    <n v="22.109355895999997"/>
    <n v="22.109355895999997"/>
    <n v="27.7"/>
    <n v="93.683751999999998"/>
    <n v="26.6"/>
    <n v="0.18680679418436394"/>
    <x v="20"/>
    <x v="2"/>
    <n v="21"/>
    <s v="na"/>
  </r>
  <r>
    <d v="2023-06-27T00:00:00"/>
    <x v="20"/>
    <x v="8"/>
    <n v="1220.8339446"/>
    <s v="ENN"/>
    <n v="1220.8339446"/>
    <n v="995"/>
    <n v="225.8339446"/>
    <n v="561.8339446"/>
    <n v="210"/>
    <n v="223"/>
    <n v="447"/>
    <n v="436"/>
    <n v="356.90076629999993"/>
    <n v="356.90076629999993"/>
    <n v="249.56880018400003"/>
    <n v="107.3319661159999"/>
    <n v="107.3319661159999"/>
    <n v="184"/>
    <n v="114.56880018400003"/>
    <n v="135"/>
    <n v="0.37825640275180328"/>
    <x v="20"/>
    <x v="2"/>
    <n v="21"/>
    <s v="na"/>
  </r>
  <r>
    <d v="2022-07-19T00:00:00"/>
    <x v="21"/>
    <x v="0"/>
    <n v="763.68906747999995"/>
    <s v="EMB"/>
    <n v="763.68906747999995"/>
    <n v="427.08732911999999"/>
    <n v="336.60173835999996"/>
    <n v="751.16906747999997"/>
    <n v="5.93"/>
    <n v="8.33"/>
    <n v="4.1399999999999997"/>
    <n v="4.1900000000000004"/>
    <n v="48.740648980000003"/>
    <n v="48.740648980000003"/>
    <n v="35.861364320000007"/>
    <n v="12.879284659999996"/>
    <n v="12.879284659999996"/>
    <n v="8.51"/>
    <n v="30.341364320000007"/>
    <n v="5.52"/>
    <n v="0.11325249284770601"/>
    <x v="20"/>
    <x v="2"/>
    <n v="22"/>
    <s v="na"/>
  </r>
  <r>
    <d v="2022-08-08T00:00:00"/>
    <x v="21"/>
    <x v="0"/>
    <n v="839"/>
    <s v="EMB"/>
    <n v="839"/>
    <n v="454"/>
    <n v="385"/>
    <n v="825.32"/>
    <n v="6.13"/>
    <n v="6.62"/>
    <n v="3.94"/>
    <n v="7.06"/>
    <n v="182.99160999999998"/>
    <n v="182.99160999999998"/>
    <n v="19.600000000000001"/>
    <n v="163.39160999999999"/>
    <n v="163.39160999999999"/>
    <n v="32.799999999999997"/>
    <n v="4.5000000000000018"/>
    <n v="15.1"/>
    <n v="8.2517444379007335E-2"/>
    <x v="20"/>
    <x v="2"/>
    <n v="22"/>
    <s v="na"/>
  </r>
  <r>
    <d v="2022-08-09T00:00:00"/>
    <x v="21"/>
    <x v="0"/>
    <n v="732.5"/>
    <s v="EMB"/>
    <n v="732.5"/>
    <n v="420.5"/>
    <n v="312"/>
    <n v="720.94500000000005"/>
    <n v="6.9950000000000001"/>
    <n v="8.1849999999999987"/>
    <n v="3.5149999999999997"/>
    <n v="3.37"/>
    <n v="110.12985154499998"/>
    <n v="110.12985154499998"/>
    <n v="53.241776300999987"/>
    <n v="56.888075243999992"/>
    <n v="56.888075243999992"/>
    <n v="14.45"/>
    <n v="43.181776300999985"/>
    <n v="10.059999999999999"/>
    <n v="9.1346713528342477E-2"/>
    <x v="20"/>
    <x v="2"/>
    <n v="22"/>
    <s v="na"/>
  </r>
  <r>
    <d v="2022-08-09T00:00:00"/>
    <x v="21"/>
    <x v="1"/>
    <n v="756"/>
    <s v="EMB"/>
    <n v="756"/>
    <n v="420"/>
    <n v="336"/>
    <n v="746.21"/>
    <n v="5.94"/>
    <n v="6.36"/>
    <n v="4.05"/>
    <n v="3.43"/>
    <n v="44.5"/>
    <n v="44.5"/>
    <n v="31.7"/>
    <n v="12.8"/>
    <n v="12.8"/>
    <n v="14.3"/>
    <n v="21.5"/>
    <n v="10.199999999999999"/>
    <n v="0.2292134831460674"/>
    <x v="20"/>
    <x v="2"/>
    <n v="22"/>
    <s v="na"/>
  </r>
  <r>
    <d v="2022-08-09T00:00:00"/>
    <x v="21"/>
    <x v="2"/>
    <n v="762"/>
    <s v="EMB"/>
    <n v="762"/>
    <n v="426"/>
    <n v="336"/>
    <n v="751.94"/>
    <n v="10.6"/>
    <n v="8.36"/>
    <n v="3.4"/>
    <n v="1.7"/>
    <n v="41.4"/>
    <n v="41.4"/>
    <n v="37.6"/>
    <n v="3.7999999999999972"/>
    <n v="3.7999999999999972"/>
    <n v="14.2"/>
    <n v="25.900000000000002"/>
    <n v="11.7"/>
    <n v="0.28260869565217389"/>
    <x v="20"/>
    <x v="2"/>
    <n v="22"/>
    <s v="na"/>
  </r>
  <r>
    <d v="2022-08-09T00:00:00"/>
    <x v="21"/>
    <x v="3"/>
    <n v="705"/>
    <s v="EMB"/>
    <n v="705"/>
    <n v="459"/>
    <n v="246"/>
    <n v="635.6"/>
    <n v="17.600000000000001"/>
    <n v="22.1"/>
    <n v="44.5"/>
    <n v="47.3"/>
    <n v="72.858976839999997"/>
    <n v="72.858976839999997"/>
    <n v="18.600000000000001"/>
    <n v="54.258976839999995"/>
    <n v="54.258976839999995"/>
    <n v="11.9"/>
    <n v="5.4000000000000021"/>
    <n v="13.2"/>
    <n v="0.18117191007207673"/>
    <x v="20"/>
    <x v="2"/>
    <n v="22"/>
    <s v="na"/>
  </r>
  <r>
    <d v="2022-08-09T00:00:00"/>
    <x v="21"/>
    <x v="9"/>
    <n v="3250"/>
    <s v="EMB"/>
    <n v="3250"/>
    <n v="2990"/>
    <n v="260"/>
    <n v="740.54"/>
    <n v="10.4"/>
    <n v="9.4600000000000009"/>
    <n v="2520"/>
    <n v="2500"/>
    <n v="810.64128000000005"/>
    <n v="810.64128000000005"/>
    <n v="778.87067999999999"/>
    <n v="31.770600000000059"/>
    <n v="31.770600000000059"/>
    <n v="781"/>
    <n v="22.870679999999993"/>
    <n v="756"/>
    <n v="0.93259499442219373"/>
    <x v="20"/>
    <x v="2"/>
    <n v="22"/>
    <s v="na"/>
  </r>
  <r>
    <d v="2022-08-29T00:00:00"/>
    <x v="21"/>
    <x v="0"/>
    <n v="660.88433375"/>
    <s v="EMB"/>
    <n v="660.88433375"/>
    <n v="414.10130614999991"/>
    <n v="246.78302760000008"/>
    <n v="652.47433375000003"/>
    <n v="6.69"/>
    <n v="5.27"/>
    <n v="2.68"/>
    <n v="3.14"/>
    <n v="53.635746492000003"/>
    <n v="102.13652004800001"/>
    <n v="91.136520048000008"/>
    <n v="-37.500773556000006"/>
    <n v="11"/>
    <n v="21.3"/>
    <n v="79.036520048000014"/>
    <n v="12.1"/>
    <n v="0.1184688884476727"/>
    <x v="20"/>
    <x v="2"/>
    <n v="22"/>
    <s v="na"/>
  </r>
  <r>
    <d v="2022-09-19T00:00:00"/>
    <x v="21"/>
    <x v="0"/>
    <n v="588.98724837999998"/>
    <s v="EMB"/>
    <n v="588.98724837999998"/>
    <n v="400.82384287999992"/>
    <n v="188.16340550000007"/>
    <n v="580.57724838000001"/>
    <n v="6.26"/>
    <n v="5.54"/>
    <n v="2.81"/>
    <n v="2.87"/>
    <n v="53.9"/>
    <n v="53.9"/>
    <n v="33.9"/>
    <n v="20"/>
    <n v="20"/>
    <n v="24.9"/>
    <n v="11.5"/>
    <n v="22.4"/>
    <n v="0.41558441558441556"/>
    <x v="20"/>
    <x v="2"/>
    <n v="22"/>
    <s v="na"/>
  </r>
  <r>
    <d v="2022-10-11T00:00:00"/>
    <x v="21"/>
    <x v="0"/>
    <n v="895.39136014000007"/>
    <s v="EMB"/>
    <n v="895.39136014000007"/>
    <n v="807.12919542000009"/>
    <n v="88.262164719999987"/>
    <n v="508.39136014000007"/>
    <n v="278.33333333333331"/>
    <n v="250.33333333333334"/>
    <n v="109.13333333333333"/>
    <n v="136.66666666666666"/>
    <n v="131.70588837"/>
    <n v="131.70588837"/>
    <n v="116.80203292266667"/>
    <n v="14.903855447333328"/>
    <n v="14.903855447333328"/>
    <n v="81.8"/>
    <n v="38.702032922666675"/>
    <n v="78.099999999999994"/>
    <n v="0.59298791395411621"/>
    <x v="20"/>
    <x v="2"/>
    <n v="22"/>
    <s v="na"/>
  </r>
  <r>
    <d v="2022-10-11T00:00:00"/>
    <x v="21"/>
    <x v="1"/>
    <n v="854.94069672000012"/>
    <s v="EMB"/>
    <n v="854.94069672000012"/>
    <n v="785.99500000000012"/>
    <n v="68.945696720000001"/>
    <n v="459.94069672000012"/>
    <n v="278"/>
    <n v="251"/>
    <n v="110"/>
    <n v="144"/>
    <n v="112.44166880000002"/>
    <n v="112.44166880000002"/>
    <n v="90.225644847999988"/>
    <n v="22.216023952000029"/>
    <n v="22.216023952000029"/>
    <n v="80.5"/>
    <n v="13.025644847999985"/>
    <n v="77.2"/>
    <n v="0.68657821272037178"/>
    <x v="20"/>
    <x v="2"/>
    <n v="22"/>
    <s v="na"/>
  </r>
  <r>
    <d v="2022-10-11T00:00:00"/>
    <x v="21"/>
    <x v="2"/>
    <n v="811.41036648000011"/>
    <s v="EMB"/>
    <n v="811.41036648000011"/>
    <n v="769.64772778000008"/>
    <n v="41.762638700000025"/>
    <n v="415.41036648000011"/>
    <n v="277"/>
    <n v="252"/>
    <n v="111"/>
    <n v="144"/>
    <n v="214.01441699"/>
    <n v="214.01441699"/>
    <n v="199.23947036000001"/>
    <n v="14.774946629999988"/>
    <n v="14.774946629999988"/>
    <n v="81.7"/>
    <n v="120.83947036000001"/>
    <n v="78.400000000000006"/>
    <n v="0.36633046082901655"/>
    <x v="20"/>
    <x v="2"/>
    <n v="22"/>
    <s v="na"/>
  </r>
  <r>
    <d v="2022-10-11T00:00:00"/>
    <x v="21"/>
    <x v="3"/>
    <n v="802.33536778000007"/>
    <s v="EMB"/>
    <n v="802.33536778000007"/>
    <n v="742.38693088000014"/>
    <n v="59.948436899999933"/>
    <n v="412.33536778000007"/>
    <n v="283"/>
    <n v="249"/>
    <n v="107"/>
    <n v="141"/>
    <n v="200.03101474999997"/>
    <n v="200.03101474999997"/>
    <n v="123.2895032"/>
    <n v="76.74151154999997"/>
    <n v="76.74151154999997"/>
    <n v="81.2"/>
    <n v="46.489503200000001"/>
    <n v="76.8"/>
    <n v="0.38394046091294953"/>
    <x v="20"/>
    <x v="2"/>
    <n v="22"/>
    <s v="na"/>
  </r>
  <r>
    <d v="2022-10-11T00:00:00"/>
    <x v="21"/>
    <x v="10"/>
    <n v="849.50209050000001"/>
    <s v="EMB"/>
    <n v="849.50209050000001"/>
    <n v="775.09758568000018"/>
    <n v="74.404504819999829"/>
    <n v="460.50209050000001"/>
    <n v="151"/>
    <n v="141"/>
    <n v="234"/>
    <n v="248"/>
    <n v="130.33321279999998"/>
    <n v="130.33321279999998"/>
    <n v="61.976253631999981"/>
    <n v="68.356959168000003"/>
    <n v="68.356959168000003"/>
    <n v="63.7"/>
    <n v="10.276253631999978"/>
    <n v="51.7"/>
    <n v="0.39667555866465998"/>
    <x v="20"/>
    <x v="2"/>
    <n v="22"/>
    <s v="na"/>
  </r>
  <r>
    <d v="2022-10-31T00:00:00"/>
    <x v="21"/>
    <x v="0"/>
    <n v="1087.7602499999998"/>
    <s v="EMB"/>
    <n v="1087.7602499999998"/>
    <n v="817.93223999999998"/>
    <n v="269.82800999999984"/>
    <n v="518.66024999999979"/>
    <n v="591"/>
    <n v="545"/>
    <n v="19.899999999999999"/>
    <n v="24.1"/>
    <n v="122.16405966799999"/>
    <n v="122.16405966799999"/>
    <n v="78.150641331999992"/>
    <n v="44.013418336000001"/>
    <n v="44.013418336000001"/>
    <n v="63.6"/>
    <n v="19.950641331999989"/>
    <n v="58.2"/>
    <n v="0.47640852930205202"/>
    <x v="20"/>
    <x v="2"/>
    <n v="22"/>
    <s v="na"/>
  </r>
  <r>
    <d v="2022-11-01T00:00:00"/>
    <x v="21"/>
    <x v="0"/>
    <n v="1016.3529000000002"/>
    <s v="EMB"/>
    <n v="1016.3529000000002"/>
    <n v="849.1551300000001"/>
    <n v="167.19777000000011"/>
    <n v="532.55790000000025"/>
    <n v="501.5"/>
    <n v="478"/>
    <n v="7.2200000000000006"/>
    <n v="5.7949999999999999"/>
    <n v="115.71652590249998"/>
    <n v="115.71652590249998"/>
    <n v="63.478497852999986"/>
    <n v="52.238028049499995"/>
    <n v="52.238028049499995"/>
    <n v="55.150000000000006"/>
    <n v="10.928497852999989"/>
    <n v="52.55"/>
    <n v="0.45412701072859196"/>
    <x v="20"/>
    <x v="2"/>
    <n v="22"/>
    <s v="na"/>
  </r>
  <r>
    <d v="2022-11-01T00:00:00"/>
    <x v="21"/>
    <x v="1"/>
    <n v="972.351"/>
    <s v="EMB"/>
    <n v="972.351"/>
    <n v="840.82401000000004"/>
    <n v="131.52698999999996"/>
    <n v="483.30099999999999"/>
    <n v="502"/>
    <n v="483"/>
    <n v="8.27"/>
    <n v="6.05"/>
    <n v="113.53923212800001"/>
    <n v="137.77145293299998"/>
    <n v="122.77145293299998"/>
    <n v="-9.2322208049999688"/>
    <n v="15"/>
    <n v="55.5"/>
    <n v="70.871452932999972"/>
    <n v="51.9"/>
    <n v="0.3767108417245163"/>
    <x v="20"/>
    <x v="2"/>
    <n v="22"/>
    <s v="na"/>
  </r>
  <r>
    <d v="2022-11-01T00:00:00"/>
    <x v="21"/>
    <x v="2"/>
    <n v="865.82168999999999"/>
    <s v="EMB"/>
    <n v="865.82168999999999"/>
    <n v="803.37609000000009"/>
    <n v="62.445599999999899"/>
    <n v="367.73169000000001"/>
    <n v="512"/>
    <n v="494"/>
    <n v="5.95"/>
    <n v="4.09"/>
    <n v="117.879954325"/>
    <n v="161.78505488000002"/>
    <n v="151.78505488000002"/>
    <n v="-33.905100555000018"/>
    <n v="10"/>
    <n v="56.7"/>
    <n v="92.785054880000018"/>
    <n v="59"/>
    <n v="0.36468139806709438"/>
    <x v="20"/>
    <x v="2"/>
    <n v="22"/>
    <s v="na"/>
  </r>
  <r>
    <d v="2022-11-01T00:00:00"/>
    <x v="21"/>
    <x v="3"/>
    <n v="905.45436000000018"/>
    <s v="EMB"/>
    <n v="905.45436000000018"/>
    <n v="788.82875999999999"/>
    <n v="116.62560000000019"/>
    <n v="397.0593600000002"/>
    <n v="503"/>
    <n v="500.5"/>
    <n v="4.26"/>
    <n v="7.8950000000000005"/>
    <n v="117.879954325"/>
    <n v="117.879954325"/>
    <n v="61.340881299999985"/>
    <n v="56.539073025000015"/>
    <n v="56.539073025000015"/>
    <n v="56.6"/>
    <n v="6.1408812999999824"/>
    <n v="55.2"/>
    <n v="0.46827300125864724"/>
    <x v="20"/>
    <x v="2"/>
    <n v="22"/>
    <s v="na"/>
  </r>
  <r>
    <d v="2022-11-01T00:00:00"/>
    <x v="21"/>
    <x v="11"/>
    <n v="953.51769000000002"/>
    <s v="EMB"/>
    <n v="953.51769000000002"/>
    <n v="828.33489000000009"/>
    <n v="125.18279999999993"/>
    <n v="404.11769000000004"/>
    <n v="509"/>
    <n v="513"/>
    <n v="38.200000000000003"/>
    <n v="36.4"/>
    <n v="139.57787500000001"/>
    <n v="139.57787500000001"/>
    <n v="115.40647431699998"/>
    <n v="24.17140068300003"/>
    <n v="24.17140068300003"/>
    <n v="51"/>
    <n v="77.50647431699997"/>
    <n v="37.9"/>
    <n v="0.27153300621606397"/>
    <x v="20"/>
    <x v="2"/>
    <n v="22"/>
    <s v="na"/>
  </r>
  <r>
    <d v="2022-11-14T00:00:00"/>
    <x v="21"/>
    <x v="0"/>
    <n v="1060"/>
    <s v="EMB"/>
    <n v="1060"/>
    <n v="925.21000656000001"/>
    <n v="134.78999343999999"/>
    <n v="474.70000000000005"/>
    <n v="575"/>
    <n v="567"/>
    <n v="13.7"/>
    <n v="18.3"/>
    <n v="67.426717859999982"/>
    <n v="273.80717184000002"/>
    <n v="259.80717184000002"/>
    <n v="-192.38045398000003"/>
    <n v="14"/>
    <n v="37.4"/>
    <n v="218.90717184000002"/>
    <n v="40.9"/>
    <n v="0.1493751961467979"/>
    <x v="20"/>
    <x v="2"/>
    <n v="22"/>
    <s v="na"/>
  </r>
  <r>
    <d v="2023-01-30T00:00:00"/>
    <x v="21"/>
    <x v="0"/>
    <n v="1480.74496729"/>
    <s v="EMB"/>
    <n v="1480.74496729"/>
    <n v="1292.6419932900001"/>
    <n v="188.1029739999999"/>
    <n v="740.44496729000002"/>
    <n v="1290"/>
    <n v="688"/>
    <n v="68.599999999999994"/>
    <n v="52.3"/>
    <n v="242.34289568"/>
    <n v="242.34289568"/>
    <n v="120.59299999999996"/>
    <n v="121.74989568000004"/>
    <n v="121.74989568000004"/>
    <n v="160"/>
    <n v="27.092999999999961"/>
    <n v="93.5"/>
    <n v="0.38581696293445888"/>
    <x v="20"/>
    <x v="2"/>
    <n v="22"/>
    <n v="4"/>
  </r>
  <r>
    <d v="2023-02-08T00:00:00"/>
    <x v="21"/>
    <x v="0"/>
    <n v="1364.6919992499998"/>
    <s v="EMB"/>
    <n v="1393.6763859999999"/>
    <n v="1376.6763859999999"/>
    <n v="-11.984386750000112"/>
    <n v="700.27638599999989"/>
    <n v="640.5"/>
    <n v="621.5"/>
    <n v="73.449999999999989"/>
    <n v="71.900000000000006"/>
    <n v="231.66267848000001"/>
    <n v="231.66267848000001"/>
    <n v="226.81746776000003"/>
    <n v="4.845210719999983"/>
    <n v="4.845210719999983"/>
    <n v="108"/>
    <n v="129.61746776000001"/>
    <n v="97.2"/>
    <n v="0.41957556839865129"/>
    <x v="20"/>
    <x v="2"/>
    <n v="22"/>
    <s v="na"/>
  </r>
  <r>
    <d v="2023-02-08T00:00:00"/>
    <x v="21"/>
    <x v="1"/>
    <n v="1290.7891711999998"/>
    <s v="EMB"/>
    <n v="1290.7891711999998"/>
    <n v="1158.9704999999999"/>
    <n v="131.81867119999993"/>
    <n v="607.18917119999981"/>
    <n v="633"/>
    <n v="614"/>
    <n v="76.3"/>
    <n v="69.599999999999994"/>
    <n v="242.96957632000004"/>
    <n v="242.96957632000004"/>
    <n v="189.55982847999996"/>
    <n v="53.40974784000008"/>
    <n v="53.40974784000008"/>
    <n v="108"/>
    <n v="95.259828479999967"/>
    <n v="94.3"/>
    <n v="0.3881144356765201"/>
    <x v="20"/>
    <x v="2"/>
    <n v="22"/>
    <s v="na"/>
  </r>
  <r>
    <d v="2023-02-08T00:00:00"/>
    <x v="21"/>
    <x v="2"/>
    <n v="1347.5494434499997"/>
    <s v="EMB"/>
    <n v="1347.5494434499997"/>
    <n v="1167.6898362499999"/>
    <n v="179.8596071999998"/>
    <n v="669.14944344999969"/>
    <n v="631"/>
    <n v="610"/>
    <n v="70.7"/>
    <n v="68.400000000000006"/>
    <n v="152.56913248000001"/>
    <n v="230.39181968000003"/>
    <n v="217.39181968000003"/>
    <n v="-64.822687200000018"/>
    <n v="13"/>
    <n v="108"/>
    <n v="119.69181968000002"/>
    <n v="97.7"/>
    <n v="0.42406019508721815"/>
    <x v="20"/>
    <x v="2"/>
    <n v="22"/>
    <s v="na"/>
  </r>
  <r>
    <d v="2023-02-08T00:00:00"/>
    <x v="21"/>
    <x v="3"/>
    <n v="1228.53962"/>
    <s v="EMB"/>
    <n v="1228.53962"/>
    <n v="1190.3290937999998"/>
    <n v="38.210526200000231"/>
    <n v="556.63962000000004"/>
    <n v="635"/>
    <n v="604"/>
    <n v="68.5"/>
    <n v="67.900000000000006"/>
    <n v="205.369912"/>
    <n v="205.369912"/>
    <n v="168.28431952"/>
    <n v="37.085592480000003"/>
    <n v="37.085592480000003"/>
    <n v="107"/>
    <n v="71.98431952"/>
    <n v="96.3"/>
    <n v="0.46890997353107888"/>
    <x v="20"/>
    <x v="2"/>
    <n v="22"/>
    <s v="na"/>
  </r>
  <r>
    <d v="2023-02-08T00:00:00"/>
    <x v="21"/>
    <x v="12"/>
    <n v="1409.1404862499999"/>
    <s v="EMB"/>
    <n v="1409.1404862499999"/>
    <n v="1254.5186862499997"/>
    <n v="154.62180000000012"/>
    <n v="597.14048624999987"/>
    <n v="722"/>
    <n v="683"/>
    <n v="128"/>
    <n v="129"/>
    <n v="256.15809654000003"/>
    <n v="256.15809654000003"/>
    <n v="196.78151967999997"/>
    <n v="59.376576860000057"/>
    <n v="59.376576860000057"/>
    <n v="98.3"/>
    <n v="115.38151967999997"/>
    <n v="81.400000000000006"/>
    <n v="0.31777250494711218"/>
    <x v="20"/>
    <x v="2"/>
    <n v="22"/>
    <s v="na"/>
  </r>
  <r>
    <d v="2023-02-21T00:00:00"/>
    <x v="21"/>
    <x v="0"/>
    <n v="1315"/>
    <s v="EMB"/>
    <n v="1315"/>
    <n v="1150"/>
    <n v="165"/>
    <n v="607.15"/>
    <n v="681"/>
    <n v="656.5"/>
    <n v="53.05"/>
    <n v="51.35"/>
    <n v="279.54623760000004"/>
    <n v="279.54623760000004"/>
    <n v="122.72112359999998"/>
    <n v="156.82511400000004"/>
    <n v="156.82511400000004"/>
    <n v="98.65"/>
    <n v="35.521123599999981"/>
    <n v="87.2"/>
    <n v="0.31193408556896274"/>
    <x v="20"/>
    <x v="2"/>
    <n v="22"/>
    <s v="na"/>
  </r>
  <r>
    <d v="2023-02-21T00:00:00"/>
    <x v="21"/>
    <x v="1"/>
    <n v="1220"/>
    <s v="EMB"/>
    <n v="1273"/>
    <n v="1250"/>
    <n v="-30"/>
    <n v="568.20000000000005"/>
    <n v="675"/>
    <n v="651"/>
    <n v="46.7"/>
    <n v="53.8"/>
    <n v="270.80540815999996"/>
    <n v="270.80540815999996"/>
    <n v="122.7218278"/>
    <n v="148.08358035999996"/>
    <n v="148.08358035999996"/>
    <n v="97.6"/>
    <n v="38.421827800000003"/>
    <n v="84.3"/>
    <n v="0.31129363542914562"/>
    <x v="20"/>
    <x v="2"/>
    <n v="22"/>
    <s v="na"/>
  </r>
  <r>
    <d v="2023-02-21T00:00:00"/>
    <x v="21"/>
    <x v="2"/>
    <n v="1230"/>
    <s v="EMB"/>
    <n v="1230"/>
    <n v="1150"/>
    <n v="80"/>
    <n v="514.5"/>
    <n v="686"/>
    <n v="668"/>
    <n v="47"/>
    <n v="47.5"/>
    <n v="261.27418255999999"/>
    <n v="261.27418255999999"/>
    <n v="122.7218278"/>
    <n v="138.55235475999999"/>
    <n v="138.55235475999999"/>
    <n v="98.7"/>
    <n v="33.521827799999997"/>
    <n v="89.2"/>
    <n v="0.34140380471582099"/>
    <x v="20"/>
    <x v="2"/>
    <n v="22"/>
    <s v="na"/>
  </r>
  <r>
    <d v="2023-02-21T00:00:00"/>
    <x v="21"/>
    <x v="3"/>
    <n v="1280"/>
    <s v="EMB"/>
    <n v="1280"/>
    <n v="1260"/>
    <n v="20"/>
    <n v="561.5"/>
    <n v="692"/>
    <n v="674"/>
    <n v="43.4"/>
    <n v="44.5"/>
    <n v="225.29476559"/>
    <n v="225.29476559"/>
    <n v="126.79320480000001"/>
    <n v="98.501560789999985"/>
    <n v="98.501560789999985"/>
    <n v="96.5"/>
    <n v="36.493204800000015"/>
    <n v="90.3"/>
    <n v="0.40080824675852161"/>
    <x v="20"/>
    <x v="2"/>
    <n v="22"/>
    <s v="na"/>
  </r>
  <r>
    <d v="2023-02-21T00:00:00"/>
    <x v="21"/>
    <x v="13"/>
    <n v="1240"/>
    <s v="EMB"/>
    <n v="1240"/>
    <n v="1200"/>
    <n v="40"/>
    <n v="499.79999999999995"/>
    <n v="723"/>
    <n v="690"/>
    <n v="43.1"/>
    <n v="50.2"/>
    <n v="241.08519455999999"/>
    <n v="241.08519455999999"/>
    <n v="120.26210080000001"/>
    <n v="120.82309375999998"/>
    <n v="120.82309375999998"/>
    <n v="92.1"/>
    <n v="34.862100800000007"/>
    <n v="85.4"/>
    <n v="0.35423162403590119"/>
    <x v="20"/>
    <x v="2"/>
    <n v="22"/>
    <s v="na"/>
  </r>
  <r>
    <d v="2023-02-22T00:00:00"/>
    <x v="21"/>
    <x v="0"/>
    <n v="1296.5734979999997"/>
    <s v="EMB"/>
    <n v="1296.5734979999997"/>
    <n v="1078.6098793800002"/>
    <n v="217.96361861999958"/>
    <n v="485.8734979999997"/>
    <n v="826"/>
    <n v="767"/>
    <n v="48.6"/>
    <n v="43.7"/>
    <n v="204.30236895999997"/>
    <n v="204.30236895999997"/>
    <n v="113.02321671999999"/>
    <n v="91.279152239999974"/>
    <n v="91.279152239999974"/>
    <n v="114"/>
    <n v="8.0232167199999935"/>
    <n v="105"/>
    <n v="0.51394411398410056"/>
    <x v="20"/>
    <x v="2"/>
    <n v="22"/>
    <s v="na"/>
  </r>
  <r>
    <d v="2023-03-13T00:00:00"/>
    <x v="21"/>
    <x v="0"/>
    <n v="1174.114548"/>
    <s v="EMB"/>
    <n v="1174.114548"/>
    <n v="1053.29987712"/>
    <n v="120.81467087999999"/>
    <n v="414.91454799999997"/>
    <n v="695"/>
    <n v="694"/>
    <n v="67.7"/>
    <n v="65.2"/>
    <n v="166.72279343000002"/>
    <n v="166.72279343000002"/>
    <n v="102.93872527999999"/>
    <n v="63.784068150000039"/>
    <n v="63.784068150000039"/>
    <n v="85.5"/>
    <n v="25.738725279999983"/>
    <n v="77.2"/>
    <n v="0.46304406501210094"/>
    <x v="20"/>
    <x v="2"/>
    <n v="22"/>
    <s v="na"/>
  </r>
  <r>
    <d v="2023-04-03T00:00:00"/>
    <x v="21"/>
    <x v="0"/>
    <n v="1360"/>
    <s v="EMB"/>
    <n v="1360"/>
    <n v="1291.1564796799998"/>
    <n v="68.843520320000152"/>
    <n v="623"/>
    <n v="794"/>
    <n v="737"/>
    <n v="111"/>
    <m/>
    <n v="271.25916735999999"/>
    <n v="271.25916735999999"/>
    <n v="126.35706703999998"/>
    <n v="144.90210032000002"/>
    <n v="144.90210032000002"/>
    <n v="171"/>
    <s v=""/>
    <n v="169"/>
    <n v="0.62302041860842494"/>
    <x v="20"/>
    <x v="2"/>
    <n v="22"/>
    <n v="4"/>
  </r>
  <r>
    <d v="2023-04-04T00:00:00"/>
    <x v="21"/>
    <x v="0"/>
    <n v="1233.0914779999998"/>
    <s v="EMB"/>
    <n v="1330"/>
    <n v="1310"/>
    <n v="-76.908522000000175"/>
    <n v="657.05"/>
    <n v="517.5"/>
    <n v="580"/>
    <n v="103"/>
    <n v="92.95"/>
    <n v="213.75540624999999"/>
    <n v="213.75540624999999"/>
    <n v="109.61277644505"/>
    <n v="104.14262980494999"/>
    <n v="104.14262980494999"/>
    <n v="151"/>
    <n v="0.61277644505000239"/>
    <n v="109"/>
    <n v="0.50992862315032095"/>
    <x v="20"/>
    <x v="2"/>
    <n v="22"/>
    <s v="na"/>
  </r>
  <r>
    <d v="2023-04-04T00:00:00"/>
    <x v="21"/>
    <x v="1"/>
    <n v="1250"/>
    <s v="EMB"/>
    <n v="1250"/>
    <n v="1180"/>
    <n v="70"/>
    <n v="576.1"/>
    <n v="512"/>
    <n v="582"/>
    <n v="107"/>
    <n v="91.9"/>
    <m/>
    <n v="124.71944225959999"/>
    <n v="109.71944225959999"/>
    <n v="-109.71944225959999"/>
    <n v="15"/>
    <n v="151"/>
    <n v="2.7194422595999868"/>
    <n v="107"/>
    <n v="0.85792558130016749"/>
    <x v="20"/>
    <x v="2"/>
    <n v="22"/>
    <s v="na"/>
  </r>
  <r>
    <d v="2023-04-04T00:00:00"/>
    <x v="21"/>
    <x v="2"/>
    <n v="1240"/>
    <s v="EMB"/>
    <n v="1240"/>
    <n v="1220"/>
    <n v="20"/>
    <n v="601.9"/>
    <n v="517"/>
    <n v="548"/>
    <n v="108"/>
    <n v="90.1"/>
    <n v="198.84038115999999"/>
    <n v="198.84038115999999"/>
    <n v="118.89188622250001"/>
    <n v="79.948494937499987"/>
    <n v="79.948494937499987"/>
    <n v="150"/>
    <n v="8.8918862225000055"/>
    <n v="110"/>
    <n v="0.55320754948405981"/>
    <x v="20"/>
    <x v="2"/>
    <n v="22"/>
    <s v="na"/>
  </r>
  <r>
    <d v="2023-04-04T00:00:00"/>
    <x v="21"/>
    <x v="3"/>
    <n v="1242.2675811199997"/>
    <s v="EMB"/>
    <n v="1298"/>
    <n v="1280"/>
    <n v="-37.732418880000296"/>
    <n v="579.4"/>
    <n v="584"/>
    <n v="664"/>
    <n v="60.8"/>
    <n v="54.6"/>
    <n v="175.39695841"/>
    <n v="175.39695841"/>
    <n v="102.25273755609999"/>
    <n v="73.144220853900009"/>
    <n v="73.144220853900009"/>
    <n v="134"/>
    <n v="0.25273755609998716"/>
    <n v="102"/>
    <n v="0.58153802052581449"/>
    <x v="20"/>
    <x v="2"/>
    <n v="22"/>
    <s v="na"/>
  </r>
  <r>
    <d v="2023-04-04T00:00:00"/>
    <x v="21"/>
    <x v="14"/>
    <n v="1320"/>
    <s v="EMB"/>
    <n v="1320"/>
    <n v="1150"/>
    <n v="170"/>
    <n v="525.5"/>
    <n v="631"/>
    <n v="698"/>
    <n v="97.2"/>
    <n v="96.5"/>
    <n v="143.84424155560001"/>
    <n v="143.84424155560001"/>
    <n v="80.275325158399994"/>
    <n v="63.568916397200013"/>
    <n v="63.568916397200013"/>
    <n v="113"/>
    <s v=""/>
    <n v="84.1"/>
    <n v="0.58466017888865496"/>
    <x v="20"/>
    <x v="2"/>
    <n v="22"/>
    <s v="na"/>
  </r>
  <r>
    <d v="2023-04-24T00:00:00"/>
    <x v="21"/>
    <x v="0"/>
    <n v="1335.3299437500002"/>
    <s v="EMB"/>
    <n v="1335.3299437500002"/>
    <n v="1224.3391000000001"/>
    <n v="110.99084375000007"/>
    <n v="574.52994375000026"/>
    <n v="682"/>
    <n v="744"/>
    <n v="18.3"/>
    <n v="16.8"/>
    <n v="228.22858979999995"/>
    <n v="228.22858979999995"/>
    <n v="201.33325120000001"/>
    <n v="26.895338599999945"/>
    <n v="26.895338599999945"/>
    <n v="102"/>
    <n v="81.333251200000007"/>
    <n v="120"/>
    <n v="0.52578864070078934"/>
    <x v="20"/>
    <x v="2"/>
    <n v="22"/>
    <n v="4"/>
  </r>
  <r>
    <d v="2023-04-25T00:00:00"/>
    <x v="21"/>
    <x v="0"/>
    <n v="1428.7083843750002"/>
    <s v="EMB"/>
    <n v="1428.7083843750002"/>
    <n v="1367.8110875000002"/>
    <n v="60.897296874999938"/>
    <n v="774.9083843750002"/>
    <n v="685"/>
    <n v="628"/>
    <n v="38.450000000000003"/>
    <n v="25.8"/>
    <n v="236.29372999999998"/>
    <n v="236.29372999999998"/>
    <n v="152.04377519299999"/>
    <n v="84.249954806999995"/>
    <n v="84.249954806999995"/>
    <n v="100.85"/>
    <n v="61.893775192999982"/>
    <n v="90.15"/>
    <n v="0.3815166826474829"/>
    <x v="20"/>
    <x v="2"/>
    <n v="22"/>
    <s v="na"/>
  </r>
  <r>
    <d v="2023-04-25T00:00:00"/>
    <x v="21"/>
    <x v="1"/>
    <n v="1351.57074375"/>
    <s v="EMB"/>
    <n v="1351.57074375"/>
    <n v="1250"/>
    <n v="101.57074375000002"/>
    <n v="713.17074375000004"/>
    <n v="674"/>
    <n v="626"/>
    <n v="21.6"/>
    <n v="12.4"/>
    <n v="244.32062500000001"/>
    <n v="244.32062500000001"/>
    <n v="183.24860104999999"/>
    <n v="61.072023950000016"/>
    <n v="61.072023950000016"/>
    <n v="109"/>
    <n v="90.548601049999988"/>
    <n v="92.7"/>
    <n v="0.37941946161933732"/>
    <x v="20"/>
    <x v="2"/>
    <n v="22"/>
    <s v="na"/>
  </r>
  <r>
    <d v="2023-04-25T00:00:00"/>
    <x v="21"/>
    <x v="2"/>
    <n v="1365.1044000000002"/>
    <s v="EMB"/>
    <n v="1420.70349375"/>
    <n v="1405.70349375"/>
    <n v="-40.599093749999838"/>
    <n v="746.70349375000001"/>
    <n v="686"/>
    <n v="650"/>
    <n v="16.7"/>
    <n v="24"/>
    <n v="240.33039780000001"/>
    <n v="240.33039780000001"/>
    <n v="201.33325120000001"/>
    <n v="38.997146600000008"/>
    <n v="38.997146600000008"/>
    <n v="111"/>
    <n v="108.6332512"/>
    <n v="92.7"/>
    <n v="0.38571899704981888"/>
    <x v="20"/>
    <x v="2"/>
    <n v="22"/>
    <s v="na"/>
  </r>
  <r>
    <d v="2023-04-25T00:00:00"/>
    <x v="21"/>
    <x v="3"/>
    <n v="1413.822975"/>
    <s v="EMB"/>
    <n v="1413.822975"/>
    <n v="1400.2904437500001"/>
    <n v="13.53253124999992"/>
    <n v="739.122975"/>
    <n v="706"/>
    <n v="651"/>
    <n v="20.100000000000001"/>
    <n v="23.7"/>
    <n v="254.20058"/>
    <n v="254.20058"/>
    <n v="226.19249919999999"/>
    <n v="28.008080800000016"/>
    <n v="28.008080800000016"/>
    <n v="126"/>
    <n v="111.19249919999999"/>
    <n v="115"/>
    <n v="0.45239865306365545"/>
    <x v="20"/>
    <x v="2"/>
    <n v="22"/>
    <s v="na"/>
  </r>
  <r>
    <d v="2023-04-25T00:00:00"/>
    <x v="21"/>
    <x v="15"/>
    <n v="1427.3551937500001"/>
    <s v="EMB"/>
    <n v="1427.3551937500001"/>
    <n v="1375.9311000000002"/>
    <n v="51.424093749999884"/>
    <n v="634.62519375000011"/>
    <n v="842"/>
    <n v="785"/>
    <n v="4.54"/>
    <n v="7.73"/>
    <n v="242.32824320000003"/>
    <n v="242.32824320000003"/>
    <n v="142.52335780000001"/>
    <n v="99.804885400000018"/>
    <n v="99.804885400000018"/>
    <n v="113"/>
    <n v="44.323357800000011"/>
    <n v="98.2"/>
    <n v="0.4052354719501387"/>
    <x v="20"/>
    <x v="2"/>
    <n v="22"/>
    <s v="na"/>
  </r>
  <r>
    <d v="2023-05-15T00:00:00"/>
    <x v="21"/>
    <x v="0"/>
    <n v="1150"/>
    <s v="EMB"/>
    <n v="1150"/>
    <n v="666"/>
    <n v="484"/>
    <n v="1009.9"/>
    <n v="119"/>
    <n v="126"/>
    <n v="14.9"/>
    <n v="14.1"/>
    <n v="155.63926799999999"/>
    <n v="155.63926799999999"/>
    <n v="61.218802999999994"/>
    <n v="94.420464999999993"/>
    <n v="94.420464999999993"/>
    <n v="50.3"/>
    <n v="30.918802999999993"/>
    <n v="30.3"/>
    <n v="0.19468094645626324"/>
    <x v="20"/>
    <x v="2"/>
    <n v="22"/>
    <n v="4"/>
  </r>
  <r>
    <d v="2023-05-16T00:00:00"/>
    <x v="21"/>
    <x v="0"/>
    <n v="1165"/>
    <s v="EMB"/>
    <n v="1165"/>
    <n v="688.5"/>
    <n v="476.5"/>
    <n v="991.5"/>
    <n v="165.5"/>
    <n v="154"/>
    <n v="35.15"/>
    <n v="19.5"/>
    <n v="170.89208145000003"/>
    <n v="170.89208145000003"/>
    <n v="102.40971949999999"/>
    <n v="68.48236195000004"/>
    <n v="68.48236195000004"/>
    <n v="36.799999999999997"/>
    <n v="75.609719499999997"/>
    <n v="26.799999999999997"/>
    <n v="0.15682411831259249"/>
    <x v="20"/>
    <x v="2"/>
    <n v="22"/>
    <s v="na"/>
  </r>
  <r>
    <d v="2023-05-16T00:00:00"/>
    <x v="21"/>
    <x v="1"/>
    <n v="1030"/>
    <s v="EMB"/>
    <n v="1030"/>
    <n v="651"/>
    <n v="379"/>
    <n v="856.1"/>
    <n v="160"/>
    <n v="153"/>
    <n v="38.1"/>
    <n v="20.9"/>
    <n v="169.907478"/>
    <n v="169.907478"/>
    <n v="159.09810288"/>
    <n v="10.809375119999999"/>
    <n v="10.809375119999999"/>
    <n v="34.9"/>
    <n v="132.99810288"/>
    <n v="26.1"/>
    <n v="0.15361301519642356"/>
    <x v="20"/>
    <x v="2"/>
    <n v="22"/>
    <s v="na"/>
  </r>
  <r>
    <d v="2023-05-16T00:00:00"/>
    <x v="21"/>
    <x v="2"/>
    <n v="948"/>
    <s v="EMB"/>
    <n v="948"/>
    <n v="757"/>
    <n v="191"/>
    <n v="651.70000000000005"/>
    <n v="270"/>
    <n v="265"/>
    <n v="35.700000000000003"/>
    <n v="31.3"/>
    <n v="134.74406511999999"/>
    <n v="134.74406511999999"/>
    <n v="97.019022519999993"/>
    <n v="37.725042599999995"/>
    <n v="37.725042599999995"/>
    <n v="48.3"/>
    <n v="57.119022519999994"/>
    <n v="39.9"/>
    <n v="0.296116938170642"/>
    <x v="20"/>
    <x v="2"/>
    <n v="22"/>
    <s v="na"/>
  </r>
  <r>
    <d v="2023-05-16T00:00:00"/>
    <x v="21"/>
    <x v="3"/>
    <n v="1260"/>
    <s v="EMB"/>
    <n v="1324"/>
    <n v="1300"/>
    <n v="-40"/>
    <n v="587"/>
    <n v="751"/>
    <n v="709"/>
    <n v="23"/>
    <n v="28"/>
    <n v="217.38021258000001"/>
    <n v="217.38021258000001"/>
    <n v="62.333638879999995"/>
    <n v="155.04657370000001"/>
    <n v="155.04657370000001"/>
    <n v="117"/>
    <s v=""/>
    <n v="97.8"/>
    <n v="0.44990295500795757"/>
    <x v="20"/>
    <x v="2"/>
    <n v="22"/>
    <s v="na"/>
  </r>
  <r>
    <d v="2023-05-30T00:00:00"/>
    <x v="21"/>
    <x v="0"/>
    <n v="1130"/>
    <s v="EMB"/>
    <n v="1130"/>
    <n v="469.59311356000006"/>
    <n v="660.40688643999988"/>
    <n v="1120.27"/>
    <n v="4.5199999999999996"/>
    <n v="5.81"/>
    <n v="6.22"/>
    <n v="3.92"/>
    <n v="95.716763999999998"/>
    <n v="95.716763999999998"/>
    <n v="47.697282365600003"/>
    <n v="48.019481634399995"/>
    <n v="48.019481634399995"/>
    <n v="13.5"/>
    <n v="39.367282365600005"/>
    <n v="8.33"/>
    <n v="8.7027597380956181E-2"/>
    <x v="20"/>
    <x v="2"/>
    <n v="22"/>
    <s v="na"/>
  </r>
  <r>
    <d v="2023-06-06T00:00:00"/>
    <x v="21"/>
    <x v="0"/>
    <n v="1274.9699917999999"/>
    <s v="EMB"/>
    <n v="1274.9699917999999"/>
    <n v="807.5891491750001"/>
    <n v="467.38084262499979"/>
    <n v="1252.9199917999999"/>
    <n v="2.5"/>
    <n v="4.55"/>
    <n v="13.600000000000001"/>
    <n v="17.5"/>
    <n v="82.468110899999985"/>
    <n v="82.468110899999985"/>
    <n v="32.132259113800004"/>
    <n v="50.335851786199981"/>
    <n v="50.335851786199981"/>
    <n v="13.55"/>
    <n v="21.832259113800003"/>
    <n v="10.3"/>
    <n v="0.12489676176152112"/>
    <x v="20"/>
    <x v="2"/>
    <n v="22"/>
    <s v="na"/>
  </r>
  <r>
    <d v="2023-06-06T00:00:00"/>
    <x v="21"/>
    <x v="1"/>
    <n v="1080.2337247999999"/>
    <s v="EMB"/>
    <n v="1080.2337247999999"/>
    <n v="598.11622955000007"/>
    <n v="482.11749524999982"/>
    <n v="1064.8037247999998"/>
    <n v="3.84"/>
    <n v="3.73"/>
    <n v="9.52"/>
    <n v="11.7"/>
    <n v="71.264748159999982"/>
    <n v="71.264748159999982"/>
    <n v="22.703989772367997"/>
    <n v="48.560758387631985"/>
    <n v="48.560758387631985"/>
    <n v="12.2"/>
    <n v="11.603989772367997"/>
    <n v="11.1"/>
    <n v="0.15575723322671184"/>
    <x v="20"/>
    <x v="2"/>
    <n v="22"/>
    <s v="na"/>
  </r>
  <r>
    <d v="2023-06-06T00:00:00"/>
    <x v="21"/>
    <x v="2"/>
    <n v="817.5097088"/>
    <s v="EMB"/>
    <n v="817.5097088"/>
    <n v="609.25407180000002"/>
    <n v="208.25563699999998"/>
    <n v="746.0097088"/>
    <n v="56.8"/>
    <n v="59"/>
    <n v="3.59"/>
    <n v="12.5"/>
    <n v="87.295970559999986"/>
    <n v="87.295970559999986"/>
    <n v="20.409665192768003"/>
    <n v="66.886305367231984"/>
    <n v="66.886305367231984"/>
    <n v="8.8000000000000007"/>
    <n v="13.349665192768004"/>
    <n v="7.06"/>
    <n v="8.0874294136492164E-2"/>
    <x v="20"/>
    <x v="2"/>
    <n v="22"/>
    <s v="na"/>
  </r>
  <r>
    <d v="2023-06-06T00:00:00"/>
    <x v="21"/>
    <x v="3"/>
    <n v="1121.5093599499999"/>
    <s v="EMB"/>
    <n v="1275.4302687999998"/>
    <n v="1253.4302687999998"/>
    <n v="-131.92090884999993"/>
    <n v="690.73026879999975"/>
    <n v="586"/>
    <n v="559"/>
    <n v="16.600000000000001"/>
    <n v="25.7"/>
    <n v="132.12016703999998"/>
    <n v="132.12016703999998"/>
    <n v="113.19820099999998"/>
    <n v="18.921966040000001"/>
    <n v="18.921966040000001"/>
    <n v="78.2"/>
    <n v="36.898200999999986"/>
    <n v="76.3"/>
    <n v="0.5775045680717299"/>
    <x v="20"/>
    <x v="2"/>
    <n v="22"/>
    <s v="na"/>
  </r>
  <r>
    <d v="2023-06-06T00:00:00"/>
    <x v="21"/>
    <x v="16"/>
    <n v="1268.51063795"/>
    <s v="EMB"/>
    <n v="1268.51063795"/>
    <n v="1242.6512535499999"/>
    <n v="25.859384400000181"/>
    <n v="562.51063795000005"/>
    <n v="551"/>
    <n v="535"/>
    <n v="162"/>
    <n v="171"/>
    <n v="341.98189559999997"/>
    <n v="341.98189559999997"/>
    <n v="228.22647560400003"/>
    <n v="113.75541999599994"/>
    <n v="113.75541999599994"/>
    <n v="205"/>
    <n v="55.226475604000029"/>
    <n v="173"/>
    <n v="0.50587473262722049"/>
    <x v="20"/>
    <x v="2"/>
    <n v="22"/>
    <s v="na"/>
  </r>
  <r>
    <d v="2023-06-12T00:00:00"/>
    <x v="21"/>
    <x v="0"/>
    <n v="933"/>
    <s v="EMB"/>
    <n v="933"/>
    <n v="413"/>
    <n v="520"/>
    <n v="903.79"/>
    <n v="16.899999999999999"/>
    <n v="19.899999999999999"/>
    <n v="45.6"/>
    <n v="9.31"/>
    <n v="50.2"/>
    <n v="50.2"/>
    <n v="9.15"/>
    <n v="41.050000000000004"/>
    <n v="41.050000000000004"/>
    <n v="86.5"/>
    <n v="2.5900000000000007"/>
    <n v="6.56"/>
    <n v="0.13067729083665336"/>
    <x v="20"/>
    <x v="2"/>
    <n v="22"/>
    <s v="na"/>
  </r>
  <r>
    <d v="2023-06-20T00:00:00"/>
    <x v="21"/>
    <x v="0"/>
    <n v="909"/>
    <s v="EMB"/>
    <n v="909"/>
    <n v="532"/>
    <n v="377"/>
    <n v="892.46"/>
    <n v="1.63"/>
    <n v="10.7"/>
    <n v="4.51"/>
    <n v="5.84"/>
    <n v="44.2"/>
    <n v="44.2"/>
    <n v="13.3"/>
    <n v="30.900000000000002"/>
    <n v="30.900000000000002"/>
    <n v="11"/>
    <n v="4.2700000000000014"/>
    <n v="9.0299999999999994"/>
    <n v="0.20429864253393662"/>
    <x v="20"/>
    <x v="2"/>
    <n v="22"/>
    <s v="na"/>
  </r>
  <r>
    <d v="2023-06-27T00:00:00"/>
    <x v="21"/>
    <x v="0"/>
    <n v="848.5"/>
    <s v="EMB"/>
    <n v="848.5"/>
    <n v="472.09167211999994"/>
    <n v="376.40832788000006"/>
    <n v="829.73500000000001"/>
    <n v="3.87"/>
    <n v="5.8650000000000002"/>
    <n v="7.4250000000000007"/>
    <n v="12.9"/>
    <n v="132.4822566"/>
    <n v="132.4822566"/>
    <n v="79.084570859999999"/>
    <n v="53.39768574"/>
    <n v="53.39768574"/>
    <n v="8.6549999999999994"/>
    <n v="54.134570859999997"/>
    <n v="24.95"/>
    <n v="0.18832710613717007"/>
    <x v="20"/>
    <x v="2"/>
    <n v="22"/>
    <s v="na"/>
  </r>
  <r>
    <d v="2023-06-27T00:00:00"/>
    <x v="21"/>
    <x v="1"/>
    <n v="868.21512934999998"/>
    <s v="EMB"/>
    <n v="868.21512934999998"/>
    <n v="459.51125887999996"/>
    <n v="408.70387047000003"/>
    <n v="843.01512934999994"/>
    <n v="1.06"/>
    <n v="13"/>
    <n v="7.95"/>
    <n v="12.2"/>
    <n v="131.13063749999998"/>
    <n v="131.13063749999998"/>
    <n v="53.196424380000011"/>
    <n v="77.934213119999967"/>
    <n v="77.934213119999967"/>
    <n v="8.16"/>
    <n v="45.80642438000001"/>
    <n v="7.39"/>
    <n v="5.6356013673768655E-2"/>
    <x v="20"/>
    <x v="2"/>
    <n v="22"/>
    <s v="na"/>
  </r>
  <r>
    <d v="2023-06-27T00:00:00"/>
    <x v="21"/>
    <x v="2"/>
    <n v="805"/>
    <s v="EMB"/>
    <n v="805"/>
    <n v="420.78450368"/>
    <n v="384.21549632"/>
    <n v="792.35"/>
    <n v="4.6399999999999997"/>
    <n v="4.3"/>
    <n v="6.52"/>
    <n v="8.35"/>
    <n v="70.455684480000002"/>
    <n v="94.427719420000003"/>
    <n v="84.427719420000003"/>
    <n v="-13.97203494"/>
    <n v="10"/>
    <n v="6.72"/>
    <n v="79.427719420000003"/>
    <n v="5"/>
    <n v="5.2950553404353305E-2"/>
    <x v="20"/>
    <x v="2"/>
    <n v="22"/>
    <s v="na"/>
  </r>
  <r>
    <d v="2023-06-27T00:00:00"/>
    <x v="21"/>
    <x v="3"/>
    <n v="776"/>
    <s v="EMB"/>
    <n v="776"/>
    <n v="612.2197819999999"/>
    <n v="163.7802180000001"/>
    <n v="529.70000000000005"/>
    <n v="169"/>
    <n v="177"/>
    <n v="62.5"/>
    <n v="69.3"/>
    <n v="86.712247680000004"/>
    <n v="117.23425472000001"/>
    <n v="106.23425472000001"/>
    <n v="-19.522007040000005"/>
    <n v="11"/>
    <n v="21.8"/>
    <n v="83.634254720000001"/>
    <n v="22.6"/>
    <n v="0.19277642062874367"/>
    <x v="20"/>
    <x v="2"/>
    <n v="22"/>
    <s v="na"/>
  </r>
  <r>
    <d v="2023-06-27T00:00:00"/>
    <x v="21"/>
    <x v="14"/>
    <n v="1210"/>
    <s v="EMB"/>
    <n v="1210"/>
    <n v="1082.5126853500001"/>
    <n v="127.48731464999992"/>
    <n v="452"/>
    <n v="349"/>
    <n v="397"/>
    <n v="336"/>
    <n v="361"/>
    <n v="408.93381749999992"/>
    <n v="408.93381749999992"/>
    <n v="252.79796925400004"/>
    <n v="156.13584824599988"/>
    <n v="156.13584824599988"/>
    <n v="211"/>
    <n v="65.797969254000037"/>
    <n v="187"/>
    <n v="0.45728670996988413"/>
    <x v="20"/>
    <x v="2"/>
    <n v="22"/>
    <s v="na"/>
  </r>
  <r>
    <d v="2022-07-19T00:00:00"/>
    <x v="22"/>
    <x v="0"/>
    <n v="890.62647791999984"/>
    <s v="EFL"/>
    <n v="890.62647791999984"/>
    <n v="383.10783552000004"/>
    <n v="507.51864239999981"/>
    <n v="884.49647791999985"/>
    <n v="4.79"/>
    <n v="3.27"/>
    <n v="4.45"/>
    <n v="2.86"/>
    <n v="64.808801576200011"/>
    <n v="64.808801576200011"/>
    <n v="16.100000000000001"/>
    <n v="48.70880157620001"/>
    <n v="48.70880157620001"/>
    <n v="9.85"/>
    <n v="10.490000000000002"/>
    <n v="5.61"/>
    <n v="8.6562316592198527E-2"/>
    <x v="20"/>
    <x v="2"/>
    <n v="23"/>
    <s v="na"/>
  </r>
  <r>
    <d v="2022-08-09T00:00:00"/>
    <x v="22"/>
    <x v="0"/>
    <n v="737"/>
    <s v="EFL"/>
    <n v="737"/>
    <n v="448"/>
    <n v="289"/>
    <n v="727.05"/>
    <n v="9.4700000000000006"/>
    <n v="7.39"/>
    <n v="6.1"/>
    <n v="2.56"/>
    <n v="91.521411089999987"/>
    <n v="91.521411089999987"/>
    <n v="76.624634689999993"/>
    <n v="14.896776399999993"/>
    <n v="14.896776399999993"/>
    <n v="17.3"/>
    <n v="64.524634689999999"/>
    <n v="12.1"/>
    <n v="0.13220950000542656"/>
    <x v="20"/>
    <x v="2"/>
    <n v="23"/>
    <s v="na"/>
  </r>
  <r>
    <d v="2022-08-09T00:00:00"/>
    <x v="22"/>
    <x v="1"/>
    <n v="722"/>
    <s v="EFL"/>
    <n v="722"/>
    <n v="422"/>
    <n v="300"/>
    <n v="704.86"/>
    <n v="9.2899999999999991"/>
    <n v="10.9"/>
    <n v="3.74"/>
    <n v="6.24"/>
    <n v="68.318294559999998"/>
    <n v="68.318294559999998"/>
    <n v="44.4"/>
    <n v="23.91829456"/>
    <n v="23.91829456"/>
    <n v="14.1"/>
    <n v="32.200000000000003"/>
    <n v="12.2"/>
    <n v="0.1785758862772174"/>
    <x v="20"/>
    <x v="2"/>
    <n v="23"/>
    <s v="na"/>
  </r>
  <r>
    <d v="2022-08-09T00:00:00"/>
    <x v="22"/>
    <x v="2"/>
    <n v="691"/>
    <s v="EFL"/>
    <n v="691"/>
    <n v="465"/>
    <n v="226"/>
    <n v="635.1"/>
    <n v="7.26"/>
    <n v="32"/>
    <n v="3.46"/>
    <n v="23.9"/>
    <n v="66.799426440000005"/>
    <n v="66.799426440000005"/>
    <n v="17.899999999999999"/>
    <n v="48.899426440000006"/>
    <n v="48.899426440000006"/>
    <n v="14.3"/>
    <n v="5.3999999999999986"/>
    <n v="12.5"/>
    <n v="0.18712735522104582"/>
    <x v="20"/>
    <x v="2"/>
    <n v="23"/>
    <s v="na"/>
  </r>
  <r>
    <d v="2022-08-09T00:00:00"/>
    <x v="22"/>
    <x v="3"/>
    <n v="806"/>
    <s v="EFL"/>
    <n v="806"/>
    <n v="545"/>
    <n v="261"/>
    <n v="650.35"/>
    <n v="8.5350000000000001"/>
    <n v="7.65"/>
    <n v="152"/>
    <n v="148"/>
    <n v="89.291870279999998"/>
    <n v="89.291870279999998"/>
    <n v="46.465008451449997"/>
    <n v="42.826861828550001"/>
    <n v="42.826861828550001"/>
    <n v="26.35"/>
    <n v="25.015008451449997"/>
    <n v="21.45"/>
    <n v="0.24022343728199932"/>
    <x v="20"/>
    <x v="2"/>
    <n v="23"/>
    <s v="na"/>
  </r>
  <r>
    <d v="2022-08-09T00:00:00"/>
    <x v="22"/>
    <x v="17"/>
    <n v="1560"/>
    <s v="EFL"/>
    <n v="1560"/>
    <n v="1325"/>
    <n v="235"/>
    <n v="613.45000000000005"/>
    <n v="95.4"/>
    <n v="91.050000000000011"/>
    <n v="874"/>
    <n v="855.5"/>
    <n v="286.36626820000004"/>
    <n v="286.36626820000004"/>
    <n v="233.49016224999994"/>
    <n v="52.876105950000095"/>
    <n v="52.876105950000095"/>
    <n v="203.5"/>
    <n v="39.490162249999941"/>
    <n v="194"/>
    <n v="0.67745409129160827"/>
    <x v="20"/>
    <x v="2"/>
    <n v="23"/>
    <s v="na"/>
  </r>
  <r>
    <d v="2022-10-11T00:00:00"/>
    <x v="22"/>
    <x v="0"/>
    <n v="999.68719912000017"/>
    <s v="EFL"/>
    <n v="999.68719912000017"/>
    <n v="950.89624378000019"/>
    <n v="48.790955339999982"/>
    <n v="613.68719912000017"/>
    <n v="272"/>
    <n v="239"/>
    <n v="113"/>
    <n v="147"/>
    <n v="110.70211520000001"/>
    <n v="110.70211520000001"/>
    <n v="87.467136367999998"/>
    <n v="23.23497883200001"/>
    <n v="23.23497883200001"/>
    <n v="80.7"/>
    <n v="11.667136368000001"/>
    <n v="75.8"/>
    <n v="0.68472043070772315"/>
    <x v="20"/>
    <x v="2"/>
    <n v="23"/>
    <s v="na"/>
  </r>
  <r>
    <d v="2022-10-11T00:00:00"/>
    <x v="22"/>
    <x v="1"/>
    <n v="827.73999402000015"/>
    <s v="EFL"/>
    <n v="827.73999402000015"/>
    <n v="758.74571050000009"/>
    <n v="68.994283520000067"/>
    <n v="456.73999402000015"/>
    <n v="269"/>
    <n v="237"/>
    <n v="105"/>
    <n v="134"/>
    <n v="125.67979999999999"/>
    <n v="125.67979999999999"/>
    <n v="104.0109812"/>
    <n v="21.668818799999983"/>
    <n v="21.668818799999983"/>
    <n v="78.7"/>
    <n v="30.910981200000009"/>
    <n v="73.099999999999994"/>
    <n v="0.58163682628393742"/>
    <x v="20"/>
    <x v="2"/>
    <n v="23"/>
    <s v="na"/>
  </r>
  <r>
    <d v="2022-10-11T00:00:00"/>
    <x v="22"/>
    <x v="2"/>
    <n v="894.80036800000005"/>
    <s v="EFL"/>
    <n v="894.80036800000005"/>
    <n v="769.64772778000008"/>
    <n v="125.15264021999997"/>
    <n v="514.80036800000005"/>
    <n v="276"/>
    <n v="245"/>
    <n v="101"/>
    <n v="135"/>
    <n v="136.99538000000001"/>
    <n v="136.99538000000001"/>
    <n v="132.59632880000001"/>
    <n v="4.3990512000000024"/>
    <n v="4.3990512000000024"/>
    <n v="77.7"/>
    <n v="58.696328800000003"/>
    <n v="73.900000000000006"/>
    <n v="0.53943424953454633"/>
    <x v="20"/>
    <x v="2"/>
    <n v="23"/>
    <s v="na"/>
  </r>
  <r>
    <d v="2022-10-11T00:00:00"/>
    <x v="22"/>
    <x v="3"/>
    <n v="866.71607525000013"/>
    <s v="EFL"/>
    <n v="866.71607525000013"/>
    <n v="799.59454157000016"/>
    <n v="67.12153367999997"/>
    <n v="491.21607525000013"/>
    <n v="279"/>
    <n v="243"/>
    <n v="97.949999999999989"/>
    <n v="132.5"/>
    <n v="156.70092557999999"/>
    <n v="194.83048249500001"/>
    <n v="181.83048249500001"/>
    <n v="-25.129556915000023"/>
    <n v="13"/>
    <n v="78.45"/>
    <n v="107.38048249500001"/>
    <n v="74.45"/>
    <n v="0.38212706269877783"/>
    <x v="20"/>
    <x v="2"/>
    <n v="23"/>
    <s v="na"/>
  </r>
  <r>
    <d v="2022-10-11T00:00:00"/>
    <x v="22"/>
    <x v="18"/>
    <n v="817.76158697000005"/>
    <s v="EFL"/>
    <n v="817.76158697000005"/>
    <n v="716.92621672000007"/>
    <n v="100.83537024999998"/>
    <n v="443.26158697000005"/>
    <n v="279.5"/>
    <n v="246.5"/>
    <n v="99.1"/>
    <n v="128"/>
    <n v="108.94372"/>
    <n v="136.6902412"/>
    <n v="123.69024119999999"/>
    <n v="-14.746521199999989"/>
    <n v="13.000000000000014"/>
    <n v="79.349999999999994"/>
    <n v="49.9902412"/>
    <n v="73.699999999999989"/>
    <n v="0.5391752867870423"/>
    <x v="20"/>
    <x v="2"/>
    <n v="23"/>
    <s v="na"/>
  </r>
  <r>
    <d v="2022-11-01T00:00:00"/>
    <x v="22"/>
    <x v="0"/>
    <n v="897.10524000000021"/>
    <s v="EFL"/>
    <n v="897.10524000000021"/>
    <n v="840.82401000000004"/>
    <n v="56.281230000000164"/>
    <n v="419.40524000000022"/>
    <n v="495"/>
    <n v="470"/>
    <n v="6.24"/>
    <n v="7.7"/>
    <n v="118.49543571199999"/>
    <n v="159.75242075"/>
    <n v="149.75242075"/>
    <n v="-31.25698503800001"/>
    <n v="10"/>
    <n v="54"/>
    <n v="97.952420750000002"/>
    <n v="51.8"/>
    <n v="0.32425173751240322"/>
    <x v="20"/>
    <x v="2"/>
    <n v="23"/>
    <s v="na"/>
  </r>
  <r>
    <d v="2022-11-01T00:00:00"/>
    <x v="22"/>
    <x v="1"/>
    <n v="890.84528999999998"/>
    <s v="EFL"/>
    <n v="890.84528999999998"/>
    <n v="776.36664000000019"/>
    <n v="114.47864999999979"/>
    <n v="410.63529"/>
    <n v="493"/>
    <n v="466.5"/>
    <n v="8.4600000000000009"/>
    <n v="13.709999999999999"/>
    <n v="117.879954325"/>
    <n v="133.33494719699999"/>
    <n v="120.33494719699999"/>
    <n v="-2.4549928719999912"/>
    <n v="13"/>
    <n v="53.6"/>
    <n v="68.684947196999985"/>
    <n v="51.65"/>
    <n v="0.38737031127846816"/>
    <x v="20"/>
    <x v="2"/>
    <n v="23"/>
    <s v="na"/>
  </r>
  <r>
    <d v="2022-11-01T00:00:00"/>
    <x v="22"/>
    <x v="2"/>
    <n v="874.16001000000006"/>
    <s v="EFL"/>
    <n v="874.16001000000006"/>
    <n v="776.36664000000019"/>
    <n v="97.793369999999868"/>
    <n v="385.70001000000008"/>
    <n v="495"/>
    <n v="482.5"/>
    <n v="6.92"/>
    <n v="5.96"/>
    <n v="109.77355070799999"/>
    <n v="144.82326563000004"/>
    <n v="134.82326563000004"/>
    <n v="-25.049714922000049"/>
    <n v="10"/>
    <n v="55.5"/>
    <n v="75.673265630000031"/>
    <n v="59.15"/>
    <n v="0.40842885114273458"/>
    <x v="20"/>
    <x v="2"/>
    <n v="23"/>
    <s v="na"/>
  </r>
  <r>
    <d v="2022-11-01T00:00:00"/>
    <x v="22"/>
    <x v="3"/>
    <n v="883.56046500000002"/>
    <s v="EFL"/>
    <n v="883.56046500000002"/>
    <n v="775.32898499999999"/>
    <n v="108.23148000000003"/>
    <n v="389.30379833333336"/>
    <n v="503"/>
    <n v="488.33333333333331"/>
    <n v="14.965"/>
    <n v="5.9233333333333347"/>
    <n v="115.09468956249999"/>
    <n v="143.27054502649997"/>
    <n v="129.27054502649997"/>
    <n v="-14.17585546399998"/>
    <n v="14"/>
    <n v="56.95"/>
    <n v="77.303878359833305"/>
    <n v="51.966666666666669"/>
    <n v="0.36271703061543231"/>
    <x v="20"/>
    <x v="2"/>
    <n v="23"/>
    <s v="na"/>
  </r>
  <r>
    <d v="2022-11-01T00:00:00"/>
    <x v="22"/>
    <x v="19"/>
    <n v="1014.2564400000001"/>
    <s v="EFL"/>
    <n v="1014.2564400000001"/>
    <n v="897.10533000000009"/>
    <n v="117.15111000000002"/>
    <n v="472.75644000000011"/>
    <n v="516.5"/>
    <n v="505.5"/>
    <n v="25.95"/>
    <n v="36"/>
    <n v="120.0289396725"/>
    <n v="120.0289396725"/>
    <n v="119.72062125599999"/>
    <n v="0.30831841650001479"/>
    <n v="0.30831841650001479"/>
    <n v="53.3"/>
    <n v="73.42062125599999"/>
    <n v="46.3"/>
    <n v="0.38574030668212139"/>
    <x v="20"/>
    <x v="2"/>
    <n v="23"/>
    <s v="na"/>
  </r>
  <r>
    <d v="2023-02-08T00:00:00"/>
    <x v="22"/>
    <x v="0"/>
    <n v="1245.8656249999997"/>
    <s v="EFL"/>
    <n v="1245.8656249999997"/>
    <n v="1160.7148974499999"/>
    <n v="85.150727549999829"/>
    <n v="572.36562499999968"/>
    <n v="630"/>
    <n v="605"/>
    <n v="64.7"/>
    <n v="68.5"/>
    <n v="220.89532608000002"/>
    <n v="220.89532608000002"/>
    <n v="124.48851360000002"/>
    <n v="96.406812479999999"/>
    <n v="96.406812479999999"/>
    <n v="105"/>
    <n v="29.188513600000022"/>
    <n v="95.3"/>
    <n v="0.43142605908051629"/>
    <x v="20"/>
    <x v="2"/>
    <n v="23"/>
    <s v="na"/>
  </r>
  <r>
    <d v="2023-02-08T00:00:00"/>
    <x v="22"/>
    <x v="1"/>
    <n v="1252.7886042"/>
    <s v="EFL"/>
    <n v="1252.7886042"/>
    <n v="1143.2589934499999"/>
    <n v="109.52961075000007"/>
    <n v="575.68860419999999"/>
    <n v="630"/>
    <n v="610"/>
    <n v="66.400000000000006"/>
    <n v="67.099999999999994"/>
    <n v="198.93655792000004"/>
    <n v="198.93655792000004"/>
    <n v="189.55982847999996"/>
    <n v="9.3767294400000765"/>
    <n v="9.3767294400000765"/>
    <n v="106"/>
    <n v="92.859828479999962"/>
    <n v="96.7"/>
    <n v="0.48608461416572185"/>
    <x v="20"/>
    <x v="2"/>
    <n v="23"/>
    <s v="na"/>
  </r>
  <r>
    <d v="2023-02-08T00:00:00"/>
    <x v="22"/>
    <x v="2"/>
    <n v="1225.0712377999998"/>
    <s v="EFL"/>
    <n v="1225.0712377999998"/>
    <n v="1094.2414290499999"/>
    <n v="130.82980874999998"/>
    <n v="575.77123779999988"/>
    <n v="629"/>
    <n v="585"/>
    <n v="71.7"/>
    <n v="64.3"/>
    <n v="247.04144800000006"/>
    <n v="247.04144800000006"/>
    <n v="188.83442448"/>
    <n v="58.207023520000064"/>
    <n v="58.207023520000064"/>
    <n v="107"/>
    <n v="96.534424479999998"/>
    <n v="92.3"/>
    <n v="0.37362151471845312"/>
    <x v="20"/>
    <x v="2"/>
    <n v="23"/>
    <s v="na"/>
  </r>
  <r>
    <d v="2023-02-08T00:00:00"/>
    <x v="22"/>
    <x v="3"/>
    <n v="1207.7101070499998"/>
    <s v="EFL"/>
    <n v="1207.7101070499998"/>
    <n v="1200.7543879999998"/>
    <n v="6.9557190499999706"/>
    <n v="552.41010704999985"/>
    <n v="631.5"/>
    <n v="589.5"/>
    <n v="67.650000000000006"/>
    <n v="65.800000000000011"/>
    <n v="243.22246146999998"/>
    <n v="243.22246146999998"/>
    <n v="183.9425564"/>
    <n v="59.279905069999984"/>
    <n v="59.279905069999984"/>
    <n v="108"/>
    <n v="88.892556399999989"/>
    <n v="95.050000000000011"/>
    <n v="0.39079449909984509"/>
    <x v="20"/>
    <x v="2"/>
    <n v="23"/>
    <s v="na"/>
  </r>
  <r>
    <d v="2023-02-08T00:00:00"/>
    <x v="22"/>
    <x v="20"/>
    <n v="1243.2675858249997"/>
    <s v="EFL"/>
    <n v="1243.2675858249997"/>
    <n v="1238.9384041999997"/>
    <n v="4.3291816250000466"/>
    <n v="555.16758582499972"/>
    <n v="628.5"/>
    <n v="602"/>
    <n v="87.55"/>
    <n v="86.1"/>
    <n v="256.15809654000003"/>
    <n v="256.15809654000003"/>
    <n v="184.46935503999998"/>
    <n v="71.688741500000049"/>
    <n v="71.688741500000049"/>
    <n v="107"/>
    <n v="90.019355039999994"/>
    <n v="94.449999999999989"/>
    <n v="0.36871760555595506"/>
    <x v="20"/>
    <x v="2"/>
    <n v="23"/>
    <s v="na"/>
  </r>
  <r>
    <d v="2023-02-21T00:00:00"/>
    <x v="22"/>
    <x v="0"/>
    <n v="1330"/>
    <s v="EFL"/>
    <n v="1330"/>
    <n v="1270"/>
    <n v="60"/>
    <n v="643.29999999999995"/>
    <n v="652"/>
    <n v="627"/>
    <n v="62.9"/>
    <n v="59.7"/>
    <n v="204.60260815999999"/>
    <n v="204.60260815999999"/>
    <n v="167.65679975"/>
    <n v="36.945808409999984"/>
    <n v="36.945808409999984"/>
    <n v="101"/>
    <n v="77.256799749999999"/>
    <n v="90.4"/>
    <n v="0.44183209985919081"/>
    <x v="20"/>
    <x v="2"/>
    <n v="23"/>
    <s v="na"/>
  </r>
  <r>
    <d v="2023-02-21T00:00:00"/>
    <x v="22"/>
    <x v="1"/>
    <n v="1230"/>
    <s v="EFL"/>
    <n v="1230"/>
    <n v="1190"/>
    <n v="40"/>
    <n v="552.70000000000005"/>
    <n v="652"/>
    <n v="624"/>
    <n v="64"/>
    <n v="53.3"/>
    <n v="204.60260815999999"/>
    <n v="204.60260815999999"/>
    <n v="130.82937179999999"/>
    <n v="73.773236359999999"/>
    <n v="73.773236359999999"/>
    <n v="109"/>
    <n v="40.729371799999996"/>
    <n v="90.1"/>
    <n v="0.44036584289063152"/>
    <x v="20"/>
    <x v="2"/>
    <n v="23"/>
    <s v="na"/>
  </r>
  <r>
    <d v="2023-02-21T00:00:00"/>
    <x v="22"/>
    <x v="2"/>
    <n v="1220"/>
    <s v="EFL"/>
    <n v="1220"/>
    <n v="1130"/>
    <n v="90"/>
    <n v="536.6"/>
    <n v="651"/>
    <n v="630"/>
    <n v="54"/>
    <n v="53.4"/>
    <n v="217.54875644000003"/>
    <n v="217.54875644000003"/>
    <n v="197.26501436000001"/>
    <n v="20.283742080000025"/>
    <n v="20.283742080000025"/>
    <n v="103"/>
    <n v="107.76501436000001"/>
    <n v="89.5"/>
    <n v="0.4114020298924766"/>
    <x v="20"/>
    <x v="2"/>
    <n v="23"/>
    <s v="na"/>
  </r>
  <r>
    <d v="2023-02-21T00:00:00"/>
    <x v="22"/>
    <x v="3"/>
    <n v="1245"/>
    <s v="EFL"/>
    <n v="1245"/>
    <n v="1140"/>
    <n v="105"/>
    <n v="568.45000000000005"/>
    <n v="646.5"/>
    <n v="621.5"/>
    <n v="57.6"/>
    <n v="55.05"/>
    <n v="214.23464531499999"/>
    <n v="214.23464531499999"/>
    <n v="125.97892939999998"/>
    <n v="88.25571591500001"/>
    <n v="88.25571591500001"/>
    <n v="106.5"/>
    <n v="36.228929399999984"/>
    <n v="89.75"/>
    <n v="0.41893317426803706"/>
    <x v="20"/>
    <x v="2"/>
    <n v="23"/>
    <s v="na"/>
  </r>
  <r>
    <d v="2023-02-21T00:00:00"/>
    <x v="22"/>
    <x v="17"/>
    <n v="1180"/>
    <s v="EFL"/>
    <n v="1180"/>
    <n v="1140"/>
    <n v="40"/>
    <n v="469.35"/>
    <n v="673.5"/>
    <n v="659.5"/>
    <n v="49.35"/>
    <n v="51.150000000000006"/>
    <n v="183.03715886000001"/>
    <n v="183.03715886000001"/>
    <n v="141.777387215"/>
    <n v="41.259771645000001"/>
    <n v="41.259771645000001"/>
    <n v="100.1"/>
    <n v="55.877387214999999"/>
    <n v="85.9"/>
    <n v="0.46930361318437264"/>
    <x v="20"/>
    <x v="2"/>
    <n v="23"/>
    <s v="na"/>
  </r>
  <r>
    <d v="2023-04-04T00:00:00"/>
    <x v="22"/>
    <x v="0"/>
    <n v="1205.5452924799997"/>
    <s v="EFL"/>
    <n v="1205.5452924799997"/>
    <n v="1080"/>
    <n v="125.54529247999972"/>
    <n v="498.34529247999967"/>
    <n v="595"/>
    <n v="676"/>
    <n v="33.4"/>
    <n v="31.2"/>
    <n v="150.24105055359996"/>
    <n v="150.24105055359996"/>
    <n v="91.798202195599998"/>
    <n v="58.442848357999964"/>
    <n v="58.442848357999964"/>
    <n v="118"/>
    <n v="1.3982021955999926"/>
    <n v="90.4"/>
    <n v="0.60169973297510271"/>
    <x v="20"/>
    <x v="2"/>
    <n v="23"/>
    <s v="na"/>
  </r>
  <r>
    <d v="2023-04-04T00:00:00"/>
    <x v="22"/>
    <x v="1"/>
    <n v="1153.4404488799998"/>
    <s v="EFL"/>
    <n v="1153.4404488799998"/>
    <n v="1110"/>
    <n v="43.440448879999849"/>
    <n v="440.7404488799998"/>
    <n v="597"/>
    <n v="676"/>
    <n v="36.200000000000003"/>
    <n v="36.700000000000003"/>
    <n v="146.1897965201"/>
    <n v="146.1897965201"/>
    <n v="90.944711568399981"/>
    <n v="55.245084951700022"/>
    <n v="55.245084951700022"/>
    <n v="121"/>
    <n v="0.74471156839997832"/>
    <n v="90.2"/>
    <n v="0.61700612592068405"/>
    <x v="20"/>
    <x v="2"/>
    <n v="23"/>
    <s v="na"/>
  </r>
  <r>
    <d v="2023-04-04T00:00:00"/>
    <x v="22"/>
    <x v="2"/>
    <n v="1171.841318"/>
    <s v="EFL"/>
    <n v="1171.841318"/>
    <n v="1170"/>
    <n v="1.8413180000000011"/>
    <n v="471.341318"/>
    <n v="582"/>
    <n v="660"/>
    <n v="48.8"/>
    <n v="40.5"/>
    <n v="156.42415504489998"/>
    <n v="156.42415504489998"/>
    <n v="102.25273755609999"/>
    <n v="54.171417488799989"/>
    <n v="54.171417488799989"/>
    <n v="128"/>
    <n v="5.1527375560999928"/>
    <n v="97.1"/>
    <n v="0.62074811893424275"/>
    <x v="20"/>
    <x v="2"/>
    <n v="23"/>
    <s v="na"/>
  </r>
  <r>
    <d v="2023-04-04T00:00:00"/>
    <x v="22"/>
    <x v="3"/>
    <n v="1181.6469681599999"/>
    <s v="EFL"/>
    <n v="1226"/>
    <n v="1205"/>
    <n v="-23.353031840000085"/>
    <n v="522.65"/>
    <n v="573.5"/>
    <n v="647.5"/>
    <n v="63.55"/>
    <n v="55.849999999999994"/>
    <n v="166.8703749"/>
    <n v="166.8703749"/>
    <n v="98.945827136249974"/>
    <n v="67.924547763750027"/>
    <n v="67.924547763750027"/>
    <n v="134"/>
    <s v=""/>
    <n v="102"/>
    <n v="0.61125289651398751"/>
    <x v="20"/>
    <x v="2"/>
    <n v="23"/>
    <s v="na"/>
  </r>
  <r>
    <d v="2023-04-04T00:00:00"/>
    <x v="22"/>
    <x v="21"/>
    <n v="1153.4404488799998"/>
    <s v="EFL"/>
    <n v="1216"/>
    <n v="1200"/>
    <n v="-46.559551120000151"/>
    <n v="480.54999999999995"/>
    <n v="617"/>
    <n v="703"/>
    <n v="33.25"/>
    <n v="32.450000000000003"/>
    <n v="140.64564419850001"/>
    <n v="140.64564419850001"/>
    <n v="89.877835445799988"/>
    <n v="50.76780875270002"/>
    <n v="50.76780875270002"/>
    <n v="118.5"/>
    <s v=""/>
    <n v="92.45"/>
    <n v="0.65732572470940398"/>
    <x v="20"/>
    <x v="2"/>
    <n v="23"/>
    <s v="na"/>
  </r>
  <r>
    <d v="2023-04-25T00:00:00"/>
    <x v="22"/>
    <x v="0"/>
    <n v="1310"/>
    <s v="EFL"/>
    <n v="1502.4809437500001"/>
    <n v="1481.4809437500001"/>
    <n v="-171.48094375000005"/>
    <n v="853.28094375000001"/>
    <n v="703"/>
    <n v="645"/>
    <n v="10"/>
    <n v="4.2"/>
    <n v="248.28899779999995"/>
    <n v="248.28899779999995"/>
    <n v="157.931426122"/>
    <n v="90.357571677999942"/>
    <n v="90.357571677999942"/>
    <n v="118"/>
    <n v="49.931426122000005"/>
    <n v="108"/>
    <n v="0.43497698632218662"/>
    <x v="20"/>
    <x v="2"/>
    <n v="23"/>
    <s v="na"/>
  </r>
  <r>
    <d v="2023-04-25T00:00:00"/>
    <x v="22"/>
    <x v="1"/>
    <n v="1313.67484375"/>
    <s v="EFL"/>
    <n v="1313.67484375"/>
    <n v="1250"/>
    <n v="63.674843750000036"/>
    <n v="661.08484375"/>
    <n v="687"/>
    <n v="644"/>
    <n v="7.05"/>
    <n v="8.59"/>
    <n v="220.05144579999995"/>
    <n v="220.05144579999995"/>
    <n v="184.53811332200002"/>
    <n v="35.513332477999938"/>
    <n v="35.513332477999938"/>
    <n v="109"/>
    <n v="88.638113322000009"/>
    <n v="95.9"/>
    <n v="0.43580717977723021"/>
    <x v="20"/>
    <x v="2"/>
    <n v="23"/>
    <s v="na"/>
  </r>
  <r>
    <d v="2023-04-25T00:00:00"/>
    <x v="22"/>
    <x v="2"/>
    <n v="1310"/>
    <s v="EFL"/>
    <n v="1310"/>
    <n v="1260"/>
    <n v="50"/>
    <n v="657.9"/>
    <n v="685"/>
    <n v="642"/>
    <n v="8.89"/>
    <n v="10.1"/>
    <n v="230.25921679999993"/>
    <n v="230.25921679999993"/>
    <n v="189.03591696800001"/>
    <n v="41.223299831999924"/>
    <n v="41.223299831999924"/>
    <n v="113"/>
    <n v="90.535916968000009"/>
    <n v="98.5"/>
    <n v="0.42777875026629564"/>
    <x v="20"/>
    <x v="2"/>
    <n v="23"/>
    <s v="na"/>
  </r>
  <r>
    <d v="2023-04-25T00:00:00"/>
    <x v="22"/>
    <x v="3"/>
    <n v="1322.7769874999999"/>
    <s v="EFL"/>
    <n v="1322.7769874999999"/>
    <n v="1252.7653218750002"/>
    <n v="70.01166562499975"/>
    <n v="673.57698749999986"/>
    <n v="676"/>
    <n v="642"/>
    <n v="9.2200000000000006"/>
    <n v="7.2"/>
    <n v="231.23901689999997"/>
    <n v="231.23901689999997"/>
    <n v="213.79292499999997"/>
    <n v="17.446091899999999"/>
    <n v="17.446091899999999"/>
    <n v="112"/>
    <n v="115.04292499999997"/>
    <n v="98.75"/>
    <n v="0.42704730941969343"/>
    <x v="20"/>
    <x v="2"/>
    <n v="23"/>
    <s v="na"/>
  </r>
  <r>
    <d v="2023-04-25T00:00:00"/>
    <x v="22"/>
    <x v="17"/>
    <n v="1420"/>
    <s v="EFL"/>
    <n v="1420"/>
    <n v="1296.079484375"/>
    <n v="123.92051562500001"/>
    <n v="688.06500000000005"/>
    <n v="766.5"/>
    <n v="729.5"/>
    <n v="11.85"/>
    <n v="2.4350000000000001"/>
    <n v="235.31119809999998"/>
    <n v="235.31119809999998"/>
    <n v="176.22939052499999"/>
    <n v="59.081807574999999"/>
    <n v="59.081807574999999"/>
    <n v="114"/>
    <n v="82.429390524999974"/>
    <n v="93.800000000000011"/>
    <n v="0.3986210633296674"/>
    <x v="20"/>
    <x v="2"/>
    <n v="23"/>
    <s v="na"/>
  </r>
  <r>
    <d v="2023-05-16T00:00:00"/>
    <x v="22"/>
    <x v="0"/>
    <n v="978"/>
    <s v="EFL"/>
    <n v="978"/>
    <n v="674"/>
    <n v="304"/>
    <n v="770.3"/>
    <n v="197"/>
    <n v="189"/>
    <n v="15.7"/>
    <n v="18.7"/>
    <n v="135.95153292000001"/>
    <n v="135.95153292000001"/>
    <n v="83.943672119999988"/>
    <n v="52.007860800000017"/>
    <n v="52.007860800000017"/>
    <n v="38.700000000000003"/>
    <n v="53.143672119999991"/>
    <n v="30.8"/>
    <n v="0.2265513255972193"/>
    <x v="20"/>
    <x v="2"/>
    <n v="23"/>
    <s v="na"/>
  </r>
  <r>
    <d v="2023-05-16T00:00:00"/>
    <x v="22"/>
    <x v="1"/>
    <n v="952"/>
    <s v="EFL"/>
    <n v="952"/>
    <n v="657"/>
    <n v="295"/>
    <n v="741.2"/>
    <n v="204"/>
    <n v="196"/>
    <n v="17.399999999999999"/>
    <n v="14.8"/>
    <n v="207.06608938000002"/>
    <n v="207.06608938000002"/>
    <n v="136.43072491999999"/>
    <n v="70.635364460000034"/>
    <n v="70.635364460000034"/>
    <n v="35.700000000000003"/>
    <n v="107.43072491999999"/>
    <n v="29"/>
    <n v="0.14005190365468426"/>
    <x v="20"/>
    <x v="2"/>
    <n v="23"/>
    <s v="na"/>
  </r>
  <r>
    <d v="2023-05-16T00:00:00"/>
    <x v="22"/>
    <x v="2"/>
    <n v="954"/>
    <s v="EFL"/>
    <n v="954"/>
    <n v="812"/>
    <n v="142"/>
    <n v="609.9"/>
    <n v="336"/>
    <n v="316"/>
    <n v="27"/>
    <n v="28.1"/>
    <n v="214.31137050000001"/>
    <n v="214.31137050000001"/>
    <n v="66.744188000000008"/>
    <n v="147.5671825"/>
    <n v="147.5671825"/>
    <n v="49.2"/>
    <n v="26.744188000000008"/>
    <n v="40"/>
    <n v="0.18664431992888589"/>
    <x v="20"/>
    <x v="2"/>
    <n v="23"/>
    <s v="na"/>
  </r>
  <r>
    <d v="2023-05-16T00:00:00"/>
    <x v="22"/>
    <x v="3"/>
    <n v="1100"/>
    <s v="EFL"/>
    <n v="1100"/>
    <n v="1056"/>
    <n v="44"/>
    <n v="512.85"/>
    <n v="604"/>
    <n v="571.5"/>
    <n v="16.350000000000001"/>
    <n v="15.65"/>
    <n v="221.827774538"/>
    <n v="221.827774538"/>
    <n v="103.00102247999999"/>
    <n v="118.82675205800001"/>
    <n v="118.82675205800001"/>
    <n v="90.25"/>
    <n v="27.851022479999983"/>
    <n v="75.150000000000006"/>
    <n v="0.33877633292997089"/>
    <x v="20"/>
    <x v="2"/>
    <n v="23"/>
    <s v="na"/>
  </r>
  <r>
    <d v="2023-05-16T00:00:00"/>
    <x v="22"/>
    <x v="20"/>
    <n v="1195"/>
    <s v="EFL"/>
    <n v="1195"/>
    <n v="1125"/>
    <n v="70"/>
    <n v="494.35"/>
    <n v="728"/>
    <n v="686.5"/>
    <n v="20.350000000000001"/>
    <n v="14.149999999999999"/>
    <n v="213.02014001999999"/>
    <n v="213.02014001999999"/>
    <n v="127.29769101999999"/>
    <n v="85.722448999999997"/>
    <n v="85.722448999999997"/>
    <n v="113"/>
    <n v="37.947691019999994"/>
    <n v="89.35"/>
    <n v="0.41944390794039998"/>
    <x v="20"/>
    <x v="2"/>
    <n v="23"/>
    <s v="na"/>
  </r>
  <r>
    <d v="2023-06-06T00:00:00"/>
    <x v="22"/>
    <x v="0"/>
    <n v="1065.00469875"/>
    <s v="EFL"/>
    <n v="1065.00469875"/>
    <n v="669.29296875000011"/>
    <n v="395.71172999999987"/>
    <n v="1052.4046987500001"/>
    <n v="0.98599999999999999"/>
    <n v="1.3"/>
    <n v="8.43"/>
    <n v="11.3"/>
    <n v="91.13462115999998"/>
    <n v="91.13462115999998"/>
    <n v="18.940968443711999"/>
    <n v="72.193652716287986"/>
    <n v="72.193652716287986"/>
    <n v="12.1"/>
    <n v="12.970968443712"/>
    <n v="5.97"/>
    <n v="6.5507486880521548E-2"/>
    <x v="20"/>
    <x v="2"/>
    <n v="23"/>
    <s v="na"/>
  </r>
  <r>
    <d v="2023-06-06T00:00:00"/>
    <x v="22"/>
    <x v="1"/>
    <n v="1021.42728875"/>
    <s v="EFL"/>
    <n v="1021.42728875"/>
    <n v="566.89780595000002"/>
    <n v="454.52948279999998"/>
    <n v="1009.9972887500001"/>
    <n v="3.48"/>
    <n v="3.29"/>
    <n v="10"/>
    <n v="8.14"/>
    <n v="101.76375503999998"/>
    <n v="101.76375503999998"/>
    <n v="43.057772839999991"/>
    <n v="58.705982199999987"/>
    <n v="58.705982199999987"/>
    <n v="11.1"/>
    <n v="28.357772839999992"/>
    <n v="14.7"/>
    <n v="0.14445221674673772"/>
    <x v="20"/>
    <x v="2"/>
    <n v="23"/>
    <s v="na"/>
  </r>
  <r>
    <d v="2023-06-06T00:00:00"/>
    <x v="22"/>
    <x v="2"/>
    <n v="977.75223874999995"/>
    <s v="EFL"/>
    <n v="977.75223874999995"/>
    <n v="517.74361954999995"/>
    <n v="460.0086192"/>
    <n v="955.87223874999995"/>
    <n v="11.2"/>
    <n v="13.1"/>
    <n v="32.1"/>
    <n v="8.7799999999999994"/>
    <n v="70.434768999999989"/>
    <n v="70.434768999999989"/>
    <n v="18.918018019453001"/>
    <n v="51.516750980546988"/>
    <n v="51.516750980546988"/>
    <n v="11.2"/>
    <n v="12.808018019453002"/>
    <n v="6.11"/>
    <n v="8.6746930340610637E-2"/>
    <x v="20"/>
    <x v="2"/>
    <n v="23"/>
    <s v="na"/>
  </r>
  <r>
    <d v="2023-06-06T00:00:00"/>
    <x v="22"/>
    <x v="3"/>
    <n v="1130.896316975"/>
    <s v="EFL"/>
    <n v="1130.896316975"/>
    <n v="1054.9212023749999"/>
    <n v="75.975114600000097"/>
    <n v="616.89631697499999"/>
    <n v="515"/>
    <n v="489.5"/>
    <n v="13.25"/>
    <n v="24.5"/>
    <n v="126.88126623799999"/>
    <n v="126.88126623799999"/>
    <n v="104.34103961999998"/>
    <n v="22.54022661800002"/>
    <n v="22.54022661800002"/>
    <n v="70"/>
    <n v="41.291039619999971"/>
    <n v="63.050000000000004"/>
    <n v="0.49692127032948069"/>
    <x v="20"/>
    <x v="2"/>
    <n v="23"/>
    <s v="na"/>
  </r>
  <r>
    <d v="2023-06-06T00:00:00"/>
    <x v="22"/>
    <x v="18"/>
    <n v="1285.7306995500001"/>
    <s v="EFL"/>
    <n v="1285.7306995500001"/>
    <n v="1225.39213595"/>
    <n v="60.338563600000043"/>
    <n v="572.9306995500001"/>
    <n v="703.5"/>
    <n v="678"/>
    <n v="35.049999999999997"/>
    <n v="34.799999999999997"/>
    <n v="193.68094706000002"/>
    <n v="193.68094706000002"/>
    <n v="143.91206425800002"/>
    <n v="49.768882802000007"/>
    <n v="49.768882802000007"/>
    <n v="130"/>
    <n v="31.912064258000015"/>
    <n v="112"/>
    <n v="0.57827061308877092"/>
    <x v="20"/>
    <x v="2"/>
    <n v="23"/>
    <s v="na"/>
  </r>
  <r>
    <d v="2023-06-27T00:00:00"/>
    <x v="22"/>
    <x v="0"/>
    <n v="1030"/>
    <s v="EFL"/>
    <n v="1030"/>
    <n v="546.54841207999993"/>
    <n v="483.45158792000007"/>
    <n v="1017.43"/>
    <n v="3.41"/>
    <n v="3.41"/>
    <n v="8.6"/>
    <n v="9.16"/>
    <n v="91.192980720000008"/>
    <n v="113.80115288"/>
    <n v="99.801152880000004"/>
    <n v="-8.6081721599999952"/>
    <n v="14"/>
    <n v="9.09"/>
    <n v="94.191152880000004"/>
    <n v="5.61"/>
    <n v="4.9296512891355164E-2"/>
    <x v="20"/>
    <x v="2"/>
    <n v="23"/>
    <s v="na"/>
  </r>
  <r>
    <d v="2023-06-27T00:00:00"/>
    <x v="22"/>
    <x v="1"/>
    <n v="880"/>
    <s v="EFL"/>
    <n v="880"/>
    <n v="451.76805311999999"/>
    <n v="428.23194688000001"/>
    <n v="861.36"/>
    <n v="1.94"/>
    <n v="5.54"/>
    <n v="12.5"/>
    <n v="13.1"/>
    <n v="77.056105500000001"/>
    <n v="109.9962"/>
    <n v="97.996200000000002"/>
    <n v="-20.940094500000001"/>
    <n v="12"/>
    <n v="9.85"/>
    <n v="92.666200000000003"/>
    <n v="5.33"/>
    <n v="4.8456219396670067E-2"/>
    <x v="20"/>
    <x v="2"/>
    <n v="23"/>
    <s v="na"/>
  </r>
  <r>
    <d v="2023-06-27T00:00:00"/>
    <x v="22"/>
    <x v="2"/>
    <n v="889.64472160000003"/>
    <s v="EFL"/>
    <n v="889.64472160000003"/>
    <n v="422.72147832000002"/>
    <n v="466.92324328000001"/>
    <n v="879.21472160000008"/>
    <n v="8.6300000000000008"/>
    <n v="2.88"/>
    <n v="7.58"/>
    <n v="7.55"/>
    <n v="97.996200000000002"/>
    <n v="97.996200000000002"/>
    <n v="63.273545279999993"/>
    <n v="34.722654720000008"/>
    <n v="34.722654720000008"/>
    <n v="7.06"/>
    <n v="57.513545279999995"/>
    <n v="5.76"/>
    <n v="5.8777789342852063E-2"/>
    <x v="20"/>
    <x v="2"/>
    <n v="23"/>
    <s v="na"/>
  </r>
  <r>
    <d v="2023-06-27T00:00:00"/>
    <x v="22"/>
    <x v="3"/>
    <n v="788.58573000000001"/>
    <s v="EFL"/>
    <n v="788.58573000000001"/>
    <n v="579.39375079999991"/>
    <n v="209.19197920000011"/>
    <n v="576.33573000000001"/>
    <n v="137.5"/>
    <n v="156.5"/>
    <n v="51.6"/>
    <n v="55.75"/>
    <n v="84.174269999999993"/>
    <n v="103.94300075999999"/>
    <n v="88.94300075999999"/>
    <n v="-4.7687307599999968"/>
    <n v="15"/>
    <n v="14.65"/>
    <n v="73.243000759999987"/>
    <n v="15.7"/>
    <n v="0.15104432126459999"/>
    <x v="20"/>
    <x v="2"/>
    <n v="23"/>
    <s v="na"/>
  </r>
  <r>
    <d v="2023-06-27T00:00:00"/>
    <x v="22"/>
    <x v="22"/>
    <n v="1157.5176884749999"/>
    <s v="EFL"/>
    <n v="1157.5176884749999"/>
    <n v="1003.5"/>
    <n v="154.01768847499989"/>
    <n v="398.01768847499989"/>
    <n v="606"/>
    <n v="674"/>
    <n v="81.150000000000006"/>
    <n v="85.5"/>
    <n v="329.86571429999998"/>
    <n v="329.86571429999998"/>
    <n v="239.10605249499997"/>
    <n v="90.759661805000007"/>
    <n v="90.759661805000007"/>
    <n v="180"/>
    <n v="70.606052494999972"/>
    <n v="168.5"/>
    <n v="0.51081392425875405"/>
    <x v="20"/>
    <x v="2"/>
    <n v="23"/>
    <s v="na"/>
  </r>
  <r>
    <d v="2022-08-08T00:00:00"/>
    <x v="23"/>
    <x v="0"/>
    <n v="1110"/>
    <s v="DWT"/>
    <n v="1110"/>
    <n v="975"/>
    <n v="135"/>
    <n v="451"/>
    <n v="11.7"/>
    <n v="17"/>
    <n v="577"/>
    <n v="642"/>
    <n v="152.6978125"/>
    <n v="152.6978125"/>
    <n v="102.51984564"/>
    <n v="50.177966859999998"/>
    <n v="50.177966859999998"/>
    <n v="129"/>
    <s v=""/>
    <n v="109"/>
    <n v="0.71382816960786521"/>
    <x v="20"/>
    <x v="2"/>
    <n v="24"/>
    <n v="4"/>
  </r>
  <r>
    <d v="2022-08-29T00:00:00"/>
    <x v="23"/>
    <x v="0"/>
    <n v="780.01811214999998"/>
    <s v="DWT"/>
    <n v="780.01811214999998"/>
    <m/>
    <n v="780.01811214999998"/>
    <n v="497.10811214999995"/>
    <n v="5.64"/>
    <n v="5.91"/>
    <n v="327"/>
    <n v="277"/>
    <n v="110.0534988"/>
    <n v="110.0534988"/>
    <n v="64.371557148000008"/>
    <n v="45.681941651999992"/>
    <n v="45.681941651999992"/>
    <n v="104"/>
    <s v=""/>
    <n v="71.8"/>
    <n v="0.65240997135840262"/>
    <x v="20"/>
    <x v="2"/>
    <n v="24"/>
    <s v="na"/>
  </r>
  <r>
    <d v="2022-09-19T00:00:00"/>
    <x v="23"/>
    <x v="0"/>
    <n v="427.30403798000003"/>
    <s v="DWT"/>
    <n v="490.08140517999999"/>
    <n v="466.08140517999999"/>
    <n v="-38.777367199999958"/>
    <n v="414.11140518000002"/>
    <n v="12"/>
    <n v="5.57"/>
    <n v="69.400000000000006"/>
    <n v="70.400000000000006"/>
    <n v="100.7"/>
    <n v="100.7"/>
    <n v="59.7"/>
    <n v="41"/>
    <n v="41"/>
    <n v="47.9"/>
    <n v="5.9000000000000057"/>
    <n v="53.8"/>
    <n v="0.53426017874875864"/>
    <x v="20"/>
    <x v="2"/>
    <n v="24"/>
    <s v="na"/>
  </r>
  <r>
    <d v="2022-10-11T00:00:00"/>
    <x v="23"/>
    <x v="0"/>
    <n v="656.84557258000007"/>
    <s v="DWT"/>
    <n v="656.84557258000007"/>
    <n v="633.15195328000016"/>
    <n v="23.693619299999909"/>
    <n v="368.84557258000007"/>
    <n v="185"/>
    <n v="186"/>
    <n v="92.3"/>
    <n v="102"/>
    <n v="120.85681279999999"/>
    <n v="143.0922952"/>
    <n v="131.0922952"/>
    <n v="-10.235482400000009"/>
    <n v="12"/>
    <n v="72.3"/>
    <n v="63.992295200000001"/>
    <n v="67.099999999999994"/>
    <n v="0.4689281131888644"/>
    <x v="20"/>
    <x v="2"/>
    <n v="24"/>
    <s v="na"/>
  </r>
  <r>
    <d v="2022-10-31T00:00:00"/>
    <x v="23"/>
    <x v="0"/>
    <n v="920.07225000000005"/>
    <s v="DWT"/>
    <n v="920.07225000000005"/>
    <n v="834.57863999999995"/>
    <n v="85.493610000000103"/>
    <n v="374.72225000000003"/>
    <n v="670"/>
    <n v="536"/>
    <n v="2.56"/>
    <n v="9.35"/>
    <n v="94.294864467999986"/>
    <n v="94.294864467999986"/>
    <n v="76.085817876999982"/>
    <n v="18.209046591000003"/>
    <n v="18.209046591000003"/>
    <n v="57.8"/>
    <n v="27.485817876999981"/>
    <n v="48.6"/>
    <n v="0.51540452679151949"/>
    <x v="20"/>
    <x v="2"/>
    <n v="24"/>
    <s v="na"/>
  </r>
  <r>
    <d v="2022-11-14T00:00:00"/>
    <x v="23"/>
    <x v="0"/>
    <n v="1070"/>
    <s v="DWT"/>
    <n v="1070"/>
    <n v="1015.9810144400001"/>
    <n v="54.018985559999919"/>
    <n v="423.5"/>
    <n v="643"/>
    <n v="634"/>
    <n v="11.9"/>
    <n v="12.5"/>
    <n v="120.15462296000001"/>
    <n v="120.15462296000001"/>
    <n v="108.23718985999997"/>
    <n v="11.917433100000039"/>
    <n v="11.917433100000039"/>
    <n v="32.799999999999997"/>
    <n v="75.137189859999978"/>
    <n v="33.1"/>
    <n v="0.27547837265503411"/>
    <x v="20"/>
    <x v="2"/>
    <n v="24"/>
    <s v="na"/>
  </r>
  <r>
    <d v="2023-01-30T00:00:00"/>
    <x v="23"/>
    <x v="0"/>
    <n v="1258.55323761"/>
    <s v="DWT"/>
    <n v="1362.5293402499999"/>
    <n v="1345.5293402499999"/>
    <n v="-86.976102639999908"/>
    <n v="577.01934024999991"/>
    <n v="1170"/>
    <n v="783"/>
    <n v="3.23"/>
    <n v="2.5099999999999998"/>
    <n v="193.80856752"/>
    <n v="193.80856752"/>
    <n v="124.84458999999998"/>
    <n v="68.963977520000014"/>
    <n v="68.963977520000014"/>
    <n v="147"/>
    <n v="21.844589999999982"/>
    <n v="103"/>
    <n v="0.53145225372645588"/>
    <x v="20"/>
    <x v="2"/>
    <n v="24"/>
    <n v="4"/>
  </r>
  <r>
    <d v="2023-02-22T00:00:00"/>
    <x v="23"/>
    <x v="0"/>
    <n v="1169.6841136799999"/>
    <s v="DWT"/>
    <n v="1198.33361952"/>
    <n v="1180.33361952"/>
    <n v="-10.649505840000074"/>
    <n v="271.16361952"/>
    <n v="761"/>
    <n v="925"/>
    <n v="8.09"/>
    <n v="2.17"/>
    <n v="136.31442599999997"/>
    <n v="178.63152543999996"/>
    <n v="168.63152543999996"/>
    <n v="-32.317099439999993"/>
    <n v="10"/>
    <n v="67.7"/>
    <n v="67.631525439999962"/>
    <n v="101"/>
    <n v="0.5654097156211354"/>
    <x v="20"/>
    <x v="2"/>
    <n v="24"/>
    <s v="na"/>
  </r>
  <r>
    <d v="2023-03-13T00:00:00"/>
    <x v="23"/>
    <x v="0"/>
    <n v="1063.3692345300003"/>
    <s v="DWT"/>
    <n v="1063.3692345300003"/>
    <m/>
    <n v="1063.3692345300003"/>
    <n v="319.96923453000034"/>
    <n v="700"/>
    <n v="714"/>
    <n v="6.19"/>
    <n v="29.4"/>
    <n v="128.1868485343"/>
    <n v="128.1868485343"/>
    <n v="104.47786942719999"/>
    <n v="23.708979107100006"/>
    <n v="23.708979107100006"/>
    <n v="7.86"/>
    <n v="21.577869427199985"/>
    <n v="82.9"/>
    <n v="0.64671220915317051"/>
    <x v="20"/>
    <x v="2"/>
    <n v="24"/>
    <s v="na"/>
  </r>
  <r>
    <d v="2023-04-03T00:00:00"/>
    <x v="23"/>
    <x v="0"/>
    <n v="1180"/>
    <s v="DWT"/>
    <n v="1276.4407048800001"/>
    <n v="1251.4407048800001"/>
    <n v="-71.440704880000112"/>
    <n v="62.340704880000203"/>
    <n v="1570"/>
    <n v="1200"/>
    <n v="4.6500000000000004"/>
    <n v="14.1"/>
    <m/>
    <n v="167.14493056249998"/>
    <n v="155.14493056249998"/>
    <n v="-155.14493056249998"/>
    <n v="12"/>
    <n v="187"/>
    <n v="0.14493056249997949"/>
    <n v="155"/>
    <n v="0.92733892364172743"/>
    <x v="20"/>
    <x v="2"/>
    <n v="24"/>
    <n v="4"/>
  </r>
  <r>
    <d v="2023-04-24T00:00:00"/>
    <x v="23"/>
    <x v="0"/>
    <n v="1310"/>
    <s v="DWT"/>
    <n v="1310"/>
    <n v="1283.8977749999999"/>
    <n v="26.102225000000089"/>
    <n v="595.20000000000005"/>
    <n v="564"/>
    <n v="702"/>
    <n v="14.4"/>
    <n v="12.8"/>
    <n v="238.32708879999996"/>
    <n v="238.32708879999996"/>
    <n v="185.82565869799996"/>
    <n v="52.501430102"/>
    <n v="52.501430102"/>
    <n v="105"/>
    <n v="88.125658697999953"/>
    <n v="97.7"/>
    <n v="0.40994081072331723"/>
    <x v="20"/>
    <x v="2"/>
    <n v="24"/>
    <n v="4"/>
  </r>
  <r>
    <d v="2023-05-15T00:00:00"/>
    <x v="23"/>
    <x v="0"/>
    <n v="1280"/>
    <s v="DWT"/>
    <n v="1280"/>
    <n v="1160"/>
    <n v="120"/>
    <n v="516.95000000000005"/>
    <n v="707"/>
    <n v="759"/>
    <n v="8.1199999999999992"/>
    <n v="4.05"/>
    <n v="200.23221401999999"/>
    <n v="200.23221401999999"/>
    <n v="142.91170571999999"/>
    <n v="57.3205083"/>
    <n v="57.3205083"/>
    <n v="102"/>
    <n v="49.411705719999986"/>
    <n v="93.5"/>
    <n v="0.46695782922652423"/>
    <x v="20"/>
    <x v="2"/>
    <n v="24"/>
    <n v="4"/>
  </r>
  <r>
    <d v="2023-06-12T00:00:00"/>
    <x v="23"/>
    <x v="0"/>
    <n v="1930"/>
    <s v="DWT"/>
    <n v="1930"/>
    <n v="1000"/>
    <n v="930"/>
    <n v="979.82"/>
    <n v="723"/>
    <n v="941"/>
    <n v="11"/>
    <n v="9.18"/>
    <n v="393.60570000000007"/>
    <n v="393.60570000000007"/>
    <n v="92.8"/>
    <n v="300.80570000000006"/>
    <n v="300.80570000000006"/>
    <n v="102"/>
    <s v=""/>
    <n v="101"/>
    <n v="0.25660197502221127"/>
    <x v="20"/>
    <x v="2"/>
    <n v="24"/>
    <s v="na"/>
  </r>
  <r>
    <d v="2022-07-18T00:00:00"/>
    <x v="24"/>
    <x v="0"/>
    <n v="904.94779968"/>
    <s v="DAM"/>
    <n v="904.94779968"/>
    <n v="787.69898267999997"/>
    <n v="117.24881700000003"/>
    <n v="425.94779968"/>
    <n v="129"/>
    <n v="277"/>
    <n v="159"/>
    <n v="202"/>
    <n v="119.18022512000002"/>
    <n v="119.18022512000002"/>
    <n v="88.654942420000012"/>
    <n v="30.525282700000005"/>
    <n v="30.525282700000005"/>
    <n v="51.3"/>
    <n v="19.554942420000017"/>
    <n v="69.099999999999994"/>
    <n v="0.57979417248477827"/>
    <x v="20"/>
    <x v="2"/>
    <n v="25"/>
    <n v="4"/>
  </r>
  <r>
    <d v="2022-08-08T00:00:00"/>
    <x v="24"/>
    <x v="0"/>
    <n v="1923.3333333333333"/>
    <s v="DAM"/>
    <n v="1923.3333333333333"/>
    <n v="1880"/>
    <n v="43.333333333333258"/>
    <n v="1507.3333333333333"/>
    <n v="91"/>
    <n v="382"/>
    <n v="1475"/>
    <n v="34"/>
    <n v="552.87201240000002"/>
    <n v="552.87201240000002"/>
    <n v="454.92700369999994"/>
    <n v="97.945008700000074"/>
    <n v="97.945008700000074"/>
    <n v="314"/>
    <n v="376.42700369999994"/>
    <n v="78.5"/>
    <n v="0.14198584525780925"/>
    <x v="20"/>
    <x v="2"/>
    <n v="25"/>
    <n v="4"/>
  </r>
  <r>
    <d v="2022-08-29T00:00:00"/>
    <x v="24"/>
    <x v="0"/>
    <n v="1075.2320733666666"/>
    <s v="DAM"/>
    <n v="1075.2320733666666"/>
    <n v="830.20879705000004"/>
    <n v="245.02327631666651"/>
    <n v="468.23207336666655"/>
    <n v="158.13333333333333"/>
    <n v="145.66666666666666"/>
    <n v="463"/>
    <n v="461.33333333333331"/>
    <n v="252.94770354333332"/>
    <n v="252.94770354333332"/>
    <n v="197.99310287"/>
    <n v="54.954600673333317"/>
    <n v="54.954600673333317"/>
    <n v="158.86666666666667"/>
    <n v="41.326436203333344"/>
    <n v="156.66666666666666"/>
    <n v="0.61936386245873776"/>
    <x v="20"/>
    <x v="2"/>
    <n v="25"/>
    <n v="4"/>
  </r>
  <r>
    <d v="2022-09-19T00:00:00"/>
    <x v="24"/>
    <x v="0"/>
    <n v="1202.2594310400002"/>
    <s v="DAM"/>
    <n v="1202.2594310400002"/>
    <n v="1159.1802223333334"/>
    <n v="43.079208706666805"/>
    <n v="312.92609770666695"/>
    <n v="199"/>
    <n v="210.66666666666666"/>
    <n v="689.66666666666663"/>
    <n v="678.66666666666663"/>
    <n v="382.12950022333331"/>
    <n v="382.12950022333331"/>
    <n v="362.12950022333331"/>
    <n v="20"/>
    <n v="20"/>
    <n v="215.33333333333334"/>
    <n v="165.79616688999997"/>
    <n v="196.33333333333334"/>
    <n v="0.5137874286559595"/>
    <x v="20"/>
    <x v="2"/>
    <n v="25"/>
    <n v="4"/>
  </r>
  <r>
    <d v="2022-10-11T00:00:00"/>
    <x v="24"/>
    <x v="0"/>
    <n v="988.8490266"/>
    <s v="DAM"/>
    <n v="988.8490266"/>
    <n v="917.1269469800003"/>
    <n v="71.722079619999704"/>
    <n v="416.8490266"/>
    <n v="228.66666666666666"/>
    <n v="216.33333333333334"/>
    <n v="350.33333333333331"/>
    <n v="355.66666666666669"/>
    <n v="167.29770315333329"/>
    <n v="210.43287106333332"/>
    <n v="196.43287106333332"/>
    <n v="-29.135167910000035"/>
    <n v="14"/>
    <n v="119"/>
    <n v="84.766204396666652"/>
    <n v="111.66666666666667"/>
    <n v="0.53065220325325835"/>
    <x v="20"/>
    <x v="2"/>
    <n v="25"/>
    <n v="4"/>
  </r>
  <r>
    <d v="2022-10-31T00:00:00"/>
    <x v="24"/>
    <x v="0"/>
    <n v="1057.63158"/>
    <s v="DAM"/>
    <n v="1057.63158"/>
    <n v="878.33030999999994"/>
    <n v="179.30127000000005"/>
    <n v="533.43491333333338"/>
    <n v="622"/>
    <n v="514.66666666666663"/>
    <n v="9.1566666666666663"/>
    <n v="9.5300000000000011"/>
    <n v="113.52729251933333"/>
    <n v="113.52729251933333"/>
    <n v="65.755675817999986"/>
    <n v="47.771616701333343"/>
    <n v="47.771616701333343"/>
    <n v="59.400000000000006"/>
    <n v="17.022342484666659"/>
    <n v="48.733333333333327"/>
    <n v="0.42926535330730448"/>
    <x v="20"/>
    <x v="2"/>
    <n v="25"/>
    <n v="4"/>
  </r>
  <r>
    <d v="2022-11-14T00:00:00"/>
    <x v="24"/>
    <x v="0"/>
    <n v="1031.8488925866666"/>
    <s v="DAM"/>
    <n v="1031.8488925866666"/>
    <n v="921.31280272333333"/>
    <n v="110.53608986333325"/>
    <n v="445.54889258666651"/>
    <n v="577"/>
    <n v="571.33333333333337"/>
    <n v="22.766666666666666"/>
    <n v="14.966666666666669"/>
    <n v="105.84532904666666"/>
    <n v="105.84532904666666"/>
    <n v="92.586087846666672"/>
    <n v="13.259241199999991"/>
    <n v="13.259241199999991"/>
    <n v="42.766666666666673"/>
    <n v="58.352754513333338"/>
    <n v="34.233333333333334"/>
    <n v="0.32342790788850051"/>
    <x v="20"/>
    <x v="2"/>
    <n v="25"/>
    <n v="4"/>
  </r>
  <r>
    <d v="2023-01-30T00:00:00"/>
    <x v="24"/>
    <x v="0"/>
    <n v="1349.2898100099999"/>
    <s v="DAM"/>
    <n v="1349.2898100099999"/>
    <n v="1342.7310321766665"/>
    <n v="6.5587778333333517"/>
    <n v="613.85647667666649"/>
    <n v="751.33333333333337"/>
    <n v="666"/>
    <n v="266.73333333333335"/>
    <n v="69.433333333333337"/>
    <n v="234.52444119333336"/>
    <n v="234.52444119333336"/>
    <n v="191.86134951999998"/>
    <n v="42.663091673333383"/>
    <n v="42.663091673333383"/>
    <n v="126.76666666666667"/>
    <n v="86.32801618666663"/>
    <n v="105.53333333333335"/>
    <n v="0.4499886357104057"/>
    <x v="20"/>
    <x v="2"/>
    <n v="25"/>
    <n v="4"/>
  </r>
  <r>
    <d v="2023-02-06T00:00:00"/>
    <x v="24"/>
    <x v="0"/>
    <n v="1385.2280464999999"/>
    <s v="DAM"/>
    <n v="1385.2280464999999"/>
    <n v="1316.6245532499997"/>
    <n v="68.603493250000156"/>
    <n v="490.22804649999989"/>
    <n v="657.5"/>
    <n v="736.5"/>
    <n v="89.35"/>
    <n v="158.5"/>
    <n v="273.58450303999996"/>
    <n v="273.58450303999996"/>
    <n v="206.43684424"/>
    <n v="67.147658799999959"/>
    <n v="67.147658799999959"/>
    <n v="100.8"/>
    <n v="19.436844239999999"/>
    <n v="187"/>
    <n v="0.68351824727681776"/>
    <x v="20"/>
    <x v="2"/>
    <n v="25"/>
    <n v="4"/>
  </r>
  <r>
    <d v="2023-02-22T00:00:00"/>
    <x v="24"/>
    <x v="0"/>
    <n v="1202.1773734733333"/>
    <s v="DAM"/>
    <n v="1202.1773734733333"/>
    <n v="1156.0395415133332"/>
    <n v="46.137831960000085"/>
    <n v="388.61070680666671"/>
    <n v="857"/>
    <n v="790.66666666666663"/>
    <n v="28.166666666666668"/>
    <n v="22.899999999999995"/>
    <n v="214.54962371333332"/>
    <n v="214.54962371333332"/>
    <n v="170.42879077333336"/>
    <n v="44.120832939999957"/>
    <n v="44.120832939999957"/>
    <n v="99.7"/>
    <n v="78.962124106666707"/>
    <n v="91.466666666666654"/>
    <n v="0.42631939913760103"/>
    <x v="20"/>
    <x v="2"/>
    <n v="25"/>
    <n v="4"/>
  </r>
  <r>
    <d v="2023-03-13T00:00:00"/>
    <x v="24"/>
    <x v="0"/>
    <n v="1126.9717821500001"/>
    <s v="DAM"/>
    <n v="1126.9717821500001"/>
    <n v="1041.1230781766669"/>
    <n v="85.848703973333159"/>
    <n v="402.5051154833335"/>
    <n v="558.66666666666663"/>
    <n v="698.66666666666663"/>
    <n v="22.403333333333336"/>
    <n v="25.8"/>
    <n v="154.5190826933333"/>
    <n v="154.5190826933333"/>
    <n v="139.9760650524"/>
    <n v="14.5430176409333"/>
    <n v="14.5430176409333"/>
    <n v="15.246666666666668"/>
    <n v="63.509398385733334"/>
    <n v="76.466666666666669"/>
    <n v="0.49486875882137121"/>
    <x v="20"/>
    <x v="2"/>
    <n v="25"/>
    <n v="4"/>
  </r>
  <r>
    <d v="2023-03-20T00:00:00"/>
    <x v="24"/>
    <x v="0"/>
    <n v="1415"/>
    <s v="DAM"/>
    <n v="1415"/>
    <n v="1081.3121164700001"/>
    <n v="333.68788352999991"/>
    <n v="579"/>
    <n v="826.5"/>
    <n v="836"/>
    <m/>
    <m/>
    <n v="136.76240368000003"/>
    <n v="136.76240368000003"/>
    <n v="97.548728664000024"/>
    <n v="39.21367501600001"/>
    <n v="39.21367501600001"/>
    <m/>
    <n v="97.548728664000024"/>
    <m/>
    <n v="0"/>
    <x v="20"/>
    <x v="2"/>
    <n v="25"/>
    <n v="4"/>
  </r>
  <r>
    <d v="2023-04-03T00:00:00"/>
    <x v="24"/>
    <x v="0"/>
    <n v="1400"/>
    <s v="DAM"/>
    <n v="1400"/>
    <n v="1300"/>
    <n v="100"/>
    <n v="742.66666666666663"/>
    <n v="928.66666666666663"/>
    <n v="657.33333333333337"/>
    <n v="16.333333333333332"/>
    <m/>
    <n v="188.46384155346666"/>
    <n v="188.46384155346666"/>
    <n v="126.4988207266"/>
    <n v="61.965020826866663"/>
    <n v="61.965020826866663"/>
    <n v="125.06666666666666"/>
    <n v="26.165487393266673"/>
    <n v="100.33333333333333"/>
    <n v="0.53237444650553323"/>
    <x v="20"/>
    <x v="2"/>
    <n v="25"/>
    <n v="4"/>
  </r>
  <r>
    <d v="2023-04-24T00:00:00"/>
    <x v="24"/>
    <x v="0"/>
    <n v="1278.4778125"/>
    <s v="DAM"/>
    <n v="1337.6747645833334"/>
    <n v="1313.6747645833334"/>
    <n v="-35.196952083333372"/>
    <n v="540.7614312500001"/>
    <n v="835"/>
    <n v="786"/>
    <n v="10.199999999999999"/>
    <n v="10.913333333333332"/>
    <n v="233.57621073333334"/>
    <n v="233.57621073333334"/>
    <n v="210.29654286666664"/>
    <n v="23.279667866666699"/>
    <n v="23.279667866666699"/>
    <n v="108"/>
    <n v="103.06320953333331"/>
    <n v="107.23333333333333"/>
    <n v="0.45909355664545087"/>
    <x v="20"/>
    <x v="2"/>
    <n v="25"/>
    <n v="4"/>
  </r>
  <r>
    <d v="2023-05-15T00:00:00"/>
    <x v="24"/>
    <x v="0"/>
    <n v="1153.3333333333333"/>
    <s v="DAM"/>
    <n v="1153.3333333333333"/>
    <n v="801"/>
    <n v="352.33333333333326"/>
    <n v="831.8"/>
    <n v="294.66666666666669"/>
    <n v="302"/>
    <n v="24.633333333333336"/>
    <n v="19.533333333333331"/>
    <n v="161.72602986666666"/>
    <n v="161.72602986666666"/>
    <n v="97.08258433333333"/>
    <n v="64.643445533333335"/>
    <n v="64.643445533333335"/>
    <n v="60.733333333333327"/>
    <n v="53.715917666666662"/>
    <n v="43.366666666666667"/>
    <n v="0.26814895970932978"/>
    <x v="20"/>
    <x v="2"/>
    <n v="25"/>
    <n v="4"/>
  </r>
  <r>
    <d v="2023-06-05T00:00:00"/>
    <x v="24"/>
    <x v="0"/>
    <n v="952.75594268999998"/>
    <s v="DAM"/>
    <n v="1073.2970279499998"/>
    <n v="1056.2970279499998"/>
    <n v="-103.54108525999982"/>
    <n v="616.89702794999982"/>
    <n v="416"/>
    <n v="421"/>
    <n v="29.7"/>
    <n v="35.4"/>
    <n v="122.42447876"/>
    <n v="122.42447876"/>
    <n v="121.35392895999999"/>
    <n v="1.0705498000000091"/>
    <n v="1.0705498000000091"/>
    <n v="67.400000000000006"/>
    <n v="57.553928959999993"/>
    <n v="63.8"/>
    <n v="0.52113760782329344"/>
    <x v="20"/>
    <x v="2"/>
    <n v="25"/>
    <m/>
  </r>
  <r>
    <d v="2023-06-12T00:00:00"/>
    <x v="24"/>
    <x v="0"/>
    <n v="1020"/>
    <s v="DAM"/>
    <n v="1020"/>
    <n v="803"/>
    <n v="217"/>
    <n v="402.6"/>
    <n v="361"/>
    <n v="588"/>
    <n v="18.899999999999999"/>
    <n v="29.4"/>
    <n v="86.4"/>
    <n v="86.4"/>
    <n v="53.5"/>
    <n v="32.900000000000006"/>
    <n v="32.900000000000006"/>
    <n v="53.2"/>
    <s v=""/>
    <n v="57.8"/>
    <n v="0.6689814814814814"/>
    <x v="20"/>
    <x v="2"/>
    <n v="25"/>
    <n v="4"/>
  </r>
  <r>
    <d v="2023-06-26T00:00:00"/>
    <x v="24"/>
    <x v="0"/>
    <n v="869"/>
    <s v="DAM"/>
    <n v="869"/>
    <n v="720.21545047999984"/>
    <n v="148.78454952000016"/>
    <n v="552.29999999999995"/>
    <n v="266"/>
    <n v="248"/>
    <n v="63.3"/>
    <n v="68.7"/>
    <n v="153.91828653400003"/>
    <n v="153.91828653400003"/>
    <n v="84.098954880000008"/>
    <n v="69.819331654000024"/>
    <n v="69.819331654000024"/>
    <n v="43.1"/>
    <n v="50.798954880000011"/>
    <n v="33.299999999999997"/>
    <n v="0.21634856227849275"/>
    <x v="20"/>
    <x v="2"/>
    <n v="25"/>
    <m/>
  </r>
  <r>
    <d v="2022-07-25T00:00:00"/>
    <x v="25"/>
    <x v="0"/>
    <n v="1700"/>
    <s v="SHC"/>
    <n v="1765"/>
    <n v="1740"/>
    <n v="-40"/>
    <n v="605.79999999999995"/>
    <n v="1150"/>
    <n v="1110"/>
    <n v="51.6"/>
    <n v="49.2"/>
    <n v="133.21021116999998"/>
    <n v="133.21021116999998"/>
    <n v="69.745865790400003"/>
    <n v="63.464345379599976"/>
    <n v="63.464345379599976"/>
    <n v="40.1"/>
    <n v="28.545865790400001"/>
    <n v="41.2"/>
    <n v="0.30928559934059002"/>
    <x v="21"/>
    <x v="6"/>
    <n v="26"/>
    <n v="4"/>
  </r>
  <r>
    <d v="2022-08-15T00:00:00"/>
    <x v="25"/>
    <x v="0"/>
    <n v="1350.2651760000001"/>
    <s v="SHC"/>
    <n v="1350.2651760000001"/>
    <n v="1203.3307185000001"/>
    <n v="146.93445750000001"/>
    <m/>
    <n v="1580"/>
    <n v="2030"/>
    <n v="28.9"/>
    <n v="31"/>
    <n v="64.121343750000008"/>
    <n v="112.66473404"/>
    <n v="101.66473404"/>
    <n v="-37.543390289999991"/>
    <n v="11"/>
    <n v="75.7"/>
    <n v="29.264734039999993"/>
    <n v="72.400000000000006"/>
    <n v="0.64261457337923877"/>
    <x v="21"/>
    <x v="6"/>
    <n v="26"/>
    <n v="4"/>
  </r>
  <r>
    <d v="2022-09-26T00:00:00"/>
    <x v="25"/>
    <x v="0"/>
    <n v="1270.5789119999999"/>
    <s v="SHC"/>
    <n v="1270.5789119999999"/>
    <n v="1233.4745229800001"/>
    <n v="37.104389019999871"/>
    <m/>
    <n v="1760"/>
    <n v="1440"/>
    <n v="12.5"/>
    <n v="18"/>
    <n v="58.3"/>
    <n v="76.099999999999994"/>
    <n v="64.099999999999994"/>
    <n v="-5.7999999999999972"/>
    <n v="12"/>
    <n v="53.2"/>
    <n v="22.699999999999996"/>
    <n v="41.4"/>
    <n v="0.54402102496714855"/>
    <x v="21"/>
    <x v="6"/>
    <n v="26"/>
    <n v="4"/>
  </r>
  <r>
    <d v="2022-11-28T00:00:00"/>
    <x v="25"/>
    <x v="0"/>
    <n v="1071.5175353000002"/>
    <s v="SHC"/>
    <n v="1071.5175353000002"/>
    <n v="1067.6682857000001"/>
    <n v="3.8492496000001211"/>
    <n v="260.04753530000016"/>
    <n v="793"/>
    <n v="802"/>
    <n v="6.92"/>
    <n v="9.4700000000000006"/>
    <n v="108.163416"/>
    <n v="153.18057216"/>
    <n v="138.18057216"/>
    <n v="-30.017156159999999"/>
    <n v="15"/>
    <n v="31.8"/>
    <n v="100.88057216"/>
    <n v="37.299999999999997"/>
    <n v="0.24350346440173526"/>
    <x v="21"/>
    <x v="6"/>
    <n v="26"/>
    <n v="4"/>
  </r>
  <r>
    <d v="2023-01-17T00:00:00"/>
    <x v="25"/>
    <x v="0"/>
    <n v="1322.9736955200001"/>
    <s v="SHC"/>
    <n v="1427.7500083200002"/>
    <n v="1410.7500083200002"/>
    <n v="-87.776312800000142"/>
    <n v="191.25000832000023"/>
    <n v="1290"/>
    <n v="1220"/>
    <n v="11.1"/>
    <n v="16.5"/>
    <n v="140.30527680000003"/>
    <n v="140.30527680000003"/>
    <n v="80.762803000000005"/>
    <n v="59.542473800000025"/>
    <n v="59.542473800000025"/>
    <n v="13.2"/>
    <n v="64.962803000000008"/>
    <n v="15.8"/>
    <n v="0.1126115878201952"/>
    <x v="21"/>
    <x v="6"/>
    <n v="26"/>
    <n v="4"/>
  </r>
  <r>
    <d v="2023-02-06T00:00:00"/>
    <x v="25"/>
    <x v="0"/>
    <n v="960.14607904999991"/>
    <s v="SHC"/>
    <n v="960.14607904999991"/>
    <n v="956.59657624999988"/>
    <n v="3.5495028000000275"/>
    <m/>
    <n v="1360"/>
    <n v="1200"/>
    <n v="0.45900000000000002"/>
    <n v="1.34"/>
    <n v="34.200000000000003"/>
    <n v="34.200000000000003"/>
    <n v="22.5"/>
    <n v="11.700000000000003"/>
    <n v="11.700000000000003"/>
    <n v="15.7"/>
    <n v="11.1"/>
    <n v="11.4"/>
    <n v="0.33333333333333331"/>
    <x v="21"/>
    <x v="6"/>
    <n v="26"/>
    <n v="4"/>
  </r>
  <r>
    <d v="2023-02-27T00:00:00"/>
    <x v="25"/>
    <x v="0"/>
    <n v="993.80183199999999"/>
    <s v="SHC"/>
    <n v="993.80183199999999"/>
    <n v="944.70193617999996"/>
    <n v="49.099895820000029"/>
    <n v="56.98183199999994"/>
    <n v="1340"/>
    <n v="934"/>
    <n v="1.66"/>
    <n v="2.82"/>
    <n v="100.75968352000001"/>
    <n v="100.75968352000001"/>
    <n v="90.178237420000016"/>
    <n v="10.581446099999994"/>
    <n v="10.581446099999994"/>
    <n v="10.4"/>
    <n v="81.888237420000024"/>
    <n v="8.2899999999999991"/>
    <n v="8.2274970607212145E-2"/>
    <x v="21"/>
    <x v="6"/>
    <n v="26"/>
    <n v="4"/>
  </r>
  <r>
    <d v="2023-03-20T00:00:00"/>
    <x v="25"/>
    <x v="0"/>
    <n v="818.30778048000013"/>
    <s v="SHC"/>
    <n v="844.33804375000011"/>
    <n v="828.33804375000011"/>
    <n v="-10.030263269999978"/>
    <n v="6.1380437500000653"/>
    <n v="879"/>
    <n v="802"/>
    <m/>
    <n v="36.200000000000003"/>
    <n v="22.663699207199997"/>
    <n v="22.663699207199997"/>
    <n v="17.498786119200005"/>
    <n v="5.1649130879999916"/>
    <n v="5.1649130879999916"/>
    <m/>
    <n v="2.3987861192000057"/>
    <n v="15.1"/>
    <n v="0.66626369605200653"/>
    <x v="21"/>
    <x v="6"/>
    <n v="26"/>
    <n v="4"/>
  </r>
  <r>
    <d v="2023-04-10T00:00:00"/>
    <x v="25"/>
    <x v="0"/>
    <n v="957"/>
    <s v="SHC"/>
    <n v="1075"/>
    <n v="1060"/>
    <n v="-103"/>
    <n v="131.89999999999998"/>
    <n v="1060"/>
    <n v="933"/>
    <n v="6.4"/>
    <n v="10.1"/>
    <n v="79.64430860799996"/>
    <n v="79.64430860799996"/>
    <n v="18.687546677300002"/>
    <n v="60.956761930699955"/>
    <n v="60.956761930699955"/>
    <n v="16"/>
    <s v=""/>
    <n v="21.9"/>
    <n v="0.27497256718981961"/>
    <x v="21"/>
    <x v="6"/>
    <n v="26"/>
    <n v="4"/>
  </r>
  <r>
    <d v="2023-05-01T00:00:00"/>
    <x v="25"/>
    <x v="0"/>
    <n v="894"/>
    <s v="SHC"/>
    <n v="894"/>
    <n v="810"/>
    <n v="84"/>
    <n v="5.2999999999999545"/>
    <n v="652"/>
    <n v="838"/>
    <n v="50.2"/>
    <n v="50.7"/>
    <n v="111.84291536799999"/>
    <n v="111.84291536799999"/>
    <n v="96.54529005800002"/>
    <n v="15.297625309999972"/>
    <n v="15.297625309999972"/>
    <n v="19.8"/>
    <n v="77.945290058000012"/>
    <n v="18.600000000000001"/>
    <n v="0.16630467775987312"/>
    <x v="21"/>
    <x v="6"/>
    <n v="26"/>
    <n v="4"/>
  </r>
  <r>
    <d v="2023-05-22T00:00:00"/>
    <x v="25"/>
    <x v="0"/>
    <n v="1438.3325724799997"/>
    <s v="SHC"/>
    <n v="1438.3325724799997"/>
    <n v="1357.4876799199997"/>
    <n v="80.844892560000062"/>
    <n v="726.2325724799997"/>
    <n v="1160"/>
    <n v="698"/>
    <n v="50.5"/>
    <n v="14.1"/>
    <n v="55.9"/>
    <n v="55.9"/>
    <n v="27.5"/>
    <n v="28.4"/>
    <n v="28.4"/>
    <n v="33.6"/>
    <n v="5.1000000000000014"/>
    <n v="22.4"/>
    <n v="0.40071556350626114"/>
    <x v="21"/>
    <x v="6"/>
    <n v="26"/>
    <n v="4"/>
  </r>
  <r>
    <d v="2023-05-30T00:00:00"/>
    <x v="25"/>
    <x v="0"/>
    <n v="1890"/>
    <s v="SHC"/>
    <n v="1890"/>
    <n v="1830"/>
    <n v="60"/>
    <n v="156.59999999999991"/>
    <n v="1643.3333333333333"/>
    <n v="1676.6666666666667"/>
    <n v="45.9"/>
    <n v="56.733333333333327"/>
    <n v="80.797740963333339"/>
    <n v="96.056272249999992"/>
    <n v="86.056272249999992"/>
    <n v="-5.2585312866666527"/>
    <n v="10"/>
    <n v="53.933333333333337"/>
    <n v="32.522938916666661"/>
    <n v="53.533333333333331"/>
    <n v="0.55731220959736272"/>
    <x v="21"/>
    <x v="6"/>
    <n v="26"/>
    <n v="4"/>
  </r>
  <r>
    <d v="2023-06-12T00:00:00"/>
    <x v="25"/>
    <x v="0"/>
    <n v="1296.6666666666667"/>
    <s v="SHC"/>
    <n v="1296.6666666666667"/>
    <n v="1216.6666666666667"/>
    <n v="80"/>
    <m/>
    <n v="1265.6666666666667"/>
    <n v="1441.6666666666667"/>
    <n v="36.800000000000004"/>
    <n v="37.800000000000004"/>
    <n v="40.633333333333333"/>
    <n v="40.633333333333333"/>
    <n v="30.166666666666668"/>
    <n v="10.466666666666665"/>
    <n v="10.466666666666665"/>
    <n v="32.666666666666664"/>
    <s v=""/>
    <n v="37.866666666666667"/>
    <n v="0.93191140278917151"/>
    <x v="21"/>
    <x v="6"/>
    <n v="26"/>
    <n v="4"/>
  </r>
  <r>
    <d v="2023-06-20T00:00:00"/>
    <x v="25"/>
    <x v="0"/>
    <n v="791"/>
    <s v="SHC"/>
    <n v="791"/>
    <n v="747.33333333333337"/>
    <n v="43.666666666666629"/>
    <n v="169.03333333333342"/>
    <n v="594"/>
    <n v="596.66666666666663"/>
    <n v="17.866666666666671"/>
    <n v="25.3"/>
    <n v="38.533333333333331"/>
    <n v="58.666666666666664"/>
    <n v="47.666666666666664"/>
    <n v="-9.1333333333333329"/>
    <n v="11"/>
    <n v="40.133333333333333"/>
    <n v="9.1333333333333329"/>
    <n v="38.533333333333331"/>
    <n v="0.65681818181818186"/>
    <x v="21"/>
    <x v="6"/>
    <n v="26"/>
    <n v="4"/>
  </r>
  <r>
    <d v="2022-07-25T00:00:00"/>
    <x v="26"/>
    <x v="0"/>
    <n v="606"/>
    <s v="SLT"/>
    <n v="606"/>
    <n v="384.57877400000001"/>
    <n v="221.42122599999999"/>
    <n v="368.6"/>
    <n v="220"/>
    <n v="219"/>
    <n v="21.6"/>
    <n v="18.399999999999999"/>
    <n v="290.40927984000001"/>
    <n v="290.40927984000001"/>
    <n v="96.677483249999995"/>
    <n v="193.73179659000002"/>
    <n v="193.73179659000002"/>
    <n v="31.4"/>
    <n v="65.177483249999995"/>
    <n v="31.5"/>
    <n v="0.10846760825740423"/>
    <x v="22"/>
    <x v="6"/>
    <n v="27"/>
    <n v="4"/>
  </r>
  <r>
    <d v="2022-08-15T00:00:00"/>
    <x v="26"/>
    <x v="0"/>
    <n v="549"/>
    <s v="SLT"/>
    <n v="549"/>
    <n v="523.38802855999995"/>
    <n v="25.611971440000048"/>
    <m/>
    <n v="587"/>
    <n v="663"/>
    <n v="15.7"/>
    <n v="15.6"/>
    <n v="89.154089990000003"/>
    <n v="89.154089990000003"/>
    <n v="22.256211897500005"/>
    <n v="66.897878092499994"/>
    <n v="66.897878092499994"/>
    <n v="65.099999999999994"/>
    <s v=""/>
    <n v="54.9"/>
    <n v="0.61578778950194968"/>
    <x v="22"/>
    <x v="6"/>
    <n v="27"/>
    <n v="4"/>
  </r>
  <r>
    <d v="2022-09-26T00:00:00"/>
    <x v="26"/>
    <x v="0"/>
    <n v="436.93392682000001"/>
    <s v="SLT"/>
    <n v="436.93392682000001"/>
    <n v="378.35819898000005"/>
    <n v="58.575727839999956"/>
    <n v="164.73392682000002"/>
    <n v="272"/>
    <n v="249"/>
    <n v="23.2"/>
    <n v="23.2"/>
    <n v="90.4"/>
    <n v="90.4"/>
    <n v="46.9"/>
    <n v="43.500000000000007"/>
    <n v="43.500000000000007"/>
    <n v="35.6"/>
    <n v="14.899999999999999"/>
    <n v="32"/>
    <n v="0.35398230088495575"/>
    <x v="22"/>
    <x v="6"/>
    <n v="27"/>
    <n v="4"/>
  </r>
  <r>
    <d v="2022-11-28T00:00:00"/>
    <x v="26"/>
    <x v="0"/>
    <n v="629.20337120000011"/>
    <s v="SLT"/>
    <n v="629.20337120000011"/>
    <n v="518.61375530000009"/>
    <n v="110.58961590000001"/>
    <n v="373.44337120000012"/>
    <n v="293"/>
    <n v="249"/>
    <n v="4.68"/>
    <n v="6.76"/>
    <n v="56.708159999999985"/>
    <n v="56.708159999999985"/>
    <n v="35.700000000000003"/>
    <n v="21.008159999999982"/>
    <n v="21.008159999999982"/>
    <n v="26.5"/>
    <n v="15.900000000000002"/>
    <n v="19.8"/>
    <n v="0.3491561002860965"/>
    <x v="22"/>
    <x v="6"/>
    <n v="27"/>
    <n v="4"/>
  </r>
  <r>
    <d v="2023-01-17T00:00:00"/>
    <x v="26"/>
    <x v="0"/>
    <n v="796.96066687999996"/>
    <s v="SLT"/>
    <n v="796.96066687999996"/>
    <n v="769.49081200000001"/>
    <n v="27.469854879999957"/>
    <n v="163.16066688000001"/>
    <n v="734"/>
    <n v="607"/>
    <n v="27.3"/>
    <n v="26.8"/>
    <n v="153.88715520000002"/>
    <n v="153.88715520000002"/>
    <n v="73.479022720000003"/>
    <n v="80.40813248000002"/>
    <n v="80.40813248000002"/>
    <n v="16.5"/>
    <n v="59.679022720000006"/>
    <n v="13.8"/>
    <n v="8.9676100530059047E-2"/>
    <x v="22"/>
    <x v="6"/>
    <n v="27"/>
    <n v="4"/>
  </r>
  <r>
    <d v="2023-02-06T00:00:00"/>
    <x v="26"/>
    <x v="0"/>
    <n v="546.83766179999998"/>
    <s v="SLT"/>
    <n v="546.83766179999998"/>
    <n v="521.11896319999994"/>
    <n v="25.718698600000039"/>
    <m/>
    <n v="457"/>
    <n v="550"/>
    <n v="13.1"/>
    <n v="12.6"/>
    <n v="94.00339000000001"/>
    <n v="94.00339000000001"/>
    <n v="22.1"/>
    <n v="71.903390000000002"/>
    <n v="71.903390000000002"/>
    <n v="14.2"/>
    <n v="7.4000000000000021"/>
    <n v="14.7"/>
    <n v="0.15637733915766228"/>
    <x v="22"/>
    <x v="6"/>
    <n v="27"/>
    <n v="4"/>
  </r>
  <r>
    <d v="2023-02-27T00:00:00"/>
    <x v="26"/>
    <x v="0"/>
    <n v="560.95005698000011"/>
    <s v="SLT"/>
    <n v="560.95005698000011"/>
    <n v="499.88818049999992"/>
    <n v="61.061876480000194"/>
    <n v="209.45005698000011"/>
    <n v="539"/>
    <n v="341"/>
    <n v="8.5500000000000007"/>
    <n v="10.5"/>
    <n v="83.671478080000014"/>
    <n v="102.32084191999999"/>
    <n v="92.320841919999992"/>
    <n v="-8.6493638399999782"/>
    <n v="10"/>
    <n v="13"/>
    <n v="82.460841919999993"/>
    <n v="9.86"/>
    <n v="9.6363554237650667E-2"/>
    <x v="22"/>
    <x v="6"/>
    <n v="27"/>
    <n v="4"/>
  </r>
  <r>
    <d v="2023-03-20T00:00:00"/>
    <x v="26"/>
    <x v="0"/>
    <n v="315.89085863000003"/>
    <s v="SLT"/>
    <n v="341.08877372000001"/>
    <n v="326.08877372000001"/>
    <n v="-10.197915089999981"/>
    <n v="151.18877372"/>
    <n v="164"/>
    <n v="175"/>
    <m/>
    <n v="14.9"/>
    <n v="25.592726243200005"/>
    <n v="25.592726243200005"/>
    <n v="17.670868479999996"/>
    <n v="7.9218577632000091"/>
    <n v="7.9218577632000091"/>
    <m/>
    <n v="5.7708684799999954"/>
    <n v="11.9"/>
    <n v="0.4649758641153689"/>
    <x v="22"/>
    <x v="6"/>
    <n v="27"/>
    <n v="4"/>
  </r>
  <r>
    <d v="2023-04-10T00:00:00"/>
    <x v="26"/>
    <x v="0"/>
    <n v="498"/>
    <s v="SLT"/>
    <n v="589"/>
    <n v="566"/>
    <n v="-68"/>
    <n v="200.5"/>
    <n v="413"/>
    <n v="378"/>
    <n v="7.6"/>
    <n v="10.5"/>
    <n v="85.391493507999968"/>
    <n v="101.21443270799998"/>
    <n v="87.214432707999975"/>
    <n v="-1.8229392000000075"/>
    <n v="14"/>
    <n v="15.2"/>
    <n v="74.714432707999975"/>
    <n v="12.5"/>
    <n v="0.12350017349859632"/>
    <x v="22"/>
    <x v="6"/>
    <n v="27"/>
    <n v="4"/>
  </r>
  <r>
    <d v="2023-05-01T00:00:00"/>
    <x v="26"/>
    <x v="0"/>
    <n v="562.26302112000008"/>
    <s v="SLT"/>
    <n v="562.26302112000008"/>
    <n v="547.70828217999997"/>
    <n v="14.554738940000107"/>
    <n v="121.3630211200001"/>
    <n v="372"/>
    <n v="429"/>
    <n v="10.4"/>
    <n v="11.9"/>
    <n v="32.560504399999999"/>
    <n v="112.24285100199999"/>
    <n v="98.242851001999995"/>
    <n v="-65.682346601999996"/>
    <n v="14"/>
    <n v="14.3"/>
    <n v="84.342851001999989"/>
    <n v="13.9"/>
    <n v="0.12383862202281662"/>
    <x v="22"/>
    <x v="6"/>
    <n v="27"/>
    <n v="4"/>
  </r>
  <r>
    <d v="2023-05-22T00:00:00"/>
    <x v="26"/>
    <x v="0"/>
    <n v="736.51884727999993"/>
    <s v="SLT"/>
    <n v="736.51884727999993"/>
    <n v="704.16395"/>
    <n v="32.354897279999932"/>
    <m/>
    <n v="517"/>
    <n v="1850"/>
    <n v="44.6"/>
    <n v="62.4"/>
    <n v="65.900000000000006"/>
    <n v="65.900000000000006"/>
    <n v="45.2"/>
    <n v="20.700000000000003"/>
    <n v="20.700000000000003"/>
    <n v="33.700000000000003"/>
    <n v="11.100000000000001"/>
    <n v="34.1"/>
    <n v="0.51745068285280726"/>
    <x v="22"/>
    <x v="6"/>
    <n v="27"/>
    <n v="4"/>
  </r>
  <r>
    <d v="2023-05-30T00:00:00"/>
    <x v="26"/>
    <x v="0"/>
    <n v="789"/>
    <s v="SLT"/>
    <n v="789"/>
    <n v="779"/>
    <n v="10"/>
    <n v="276.70000000000005"/>
    <n v="439"/>
    <n v="434"/>
    <n v="74.8"/>
    <n v="78.3"/>
    <n v="74.990454760000006"/>
    <n v="74.990454760000006"/>
    <n v="52.827727330600005"/>
    <n v="22.1627274294"/>
    <n v="22.1627274294"/>
    <n v="50.6"/>
    <n v="12.327727330600005"/>
    <n v="40.5"/>
    <n v="0.54006873447582748"/>
    <x v="22"/>
    <x v="6"/>
    <n v="27"/>
    <n v="4"/>
  </r>
  <r>
    <d v="2023-06-12T00:00:00"/>
    <x v="26"/>
    <x v="0"/>
    <n v="791"/>
    <s v="SLT"/>
    <n v="791"/>
    <n v="675"/>
    <n v="116"/>
    <n v="116.5"/>
    <n v="531"/>
    <n v="640"/>
    <n v="28.8"/>
    <n v="34.5"/>
    <n v="45.7"/>
    <n v="45.7"/>
    <n v="30.8"/>
    <n v="14.900000000000002"/>
    <n v="14.900000000000002"/>
    <n v="37.799999999999997"/>
    <s v=""/>
    <n v="36.4"/>
    <n v="0.79649890590809624"/>
    <x v="22"/>
    <x v="6"/>
    <n v="27"/>
    <n v="4"/>
  </r>
  <r>
    <d v="2023-06-20T00:00:00"/>
    <x v="26"/>
    <x v="0"/>
    <n v="653"/>
    <s v="SLT"/>
    <n v="653"/>
    <n v="651"/>
    <n v="2"/>
    <n v="174.7"/>
    <n v="425"/>
    <n v="454"/>
    <n v="19.7"/>
    <n v="24.3"/>
    <n v="39.9"/>
    <n v="39.9"/>
    <n v="32"/>
    <n v="7.8999999999999986"/>
    <n v="7.8999999999999986"/>
    <n v="46.1"/>
    <s v=""/>
    <n v="40.799999999999997"/>
    <n v="1.0225563909774436"/>
    <x v="22"/>
    <x v="6"/>
    <n v="27"/>
    <n v="4"/>
  </r>
  <r>
    <d v="2022-07-18T00:00:00"/>
    <x v="27"/>
    <x v="0"/>
    <n v="794.89656431999992"/>
    <s v="HST"/>
    <n v="794.89656431999992"/>
    <n v="773.29635227999995"/>
    <n v="21.600212039999974"/>
    <m/>
    <n v="678"/>
    <n v="964"/>
    <n v="6.36"/>
    <n v="4.9000000000000004"/>
    <n v="184.82380945999998"/>
    <n v="184.82380945999998"/>
    <n v="121.03649042000001"/>
    <n v="63.787319039999971"/>
    <n v="63.787319039999971"/>
    <n v="77.900000000000006"/>
    <n v="31.636490420000001"/>
    <n v="89.4"/>
    <n v="0.48370391380417993"/>
    <x v="23"/>
    <x v="7"/>
    <n v="28"/>
    <n v="4"/>
  </r>
  <r>
    <d v="2022-07-19T00:00:00"/>
    <x v="27"/>
    <x v="0"/>
    <n v="553.63364783999998"/>
    <s v="HST"/>
    <n v="599.51988181999991"/>
    <n v="581.51988181999991"/>
    <n v="-27.886233979999929"/>
    <n v="119.91988181999989"/>
    <n v="471"/>
    <n v="468"/>
    <n v="6.585"/>
    <n v="11.600000000000001"/>
    <n v="75.19334661000002"/>
    <n v="89.595510650000008"/>
    <n v="76.595510650000008"/>
    <n v="-1.4021640399999882"/>
    <n v="13"/>
    <n v="41.3"/>
    <n v="38.395510650000006"/>
    <n v="38.200000000000003"/>
    <n v="0.42636064823857334"/>
    <x v="23"/>
    <x v="7"/>
    <n v="28"/>
    <m/>
  </r>
  <r>
    <d v="2022-07-25T00:00:00"/>
    <x v="27"/>
    <x v="0"/>
    <n v="397.42372664000004"/>
    <s v="HST"/>
    <n v="461"/>
    <n v="441"/>
    <n v="-43.576273359999959"/>
    <n v="131.44999999999999"/>
    <n v="321"/>
    <n v="320"/>
    <n v="5.93"/>
    <n v="9.5500000000000007"/>
    <n v="68.890505803100012"/>
    <n v="68.890505803100012"/>
    <n v="68.853808889600003"/>
    <n v="3.6696913500009032E-2"/>
    <n v="3.6696913500009032E-2"/>
    <n v="34.1"/>
    <n v="34.253808889600002"/>
    <n v="34.6"/>
    <n v="0.50224627612536754"/>
    <x v="23"/>
    <x v="7"/>
    <n v="28"/>
    <n v="4"/>
  </r>
  <r>
    <d v="2022-08-01T00:00:00"/>
    <x v="27"/>
    <x v="0"/>
    <n v="486"/>
    <s v="HST"/>
    <n v="486"/>
    <n v="452"/>
    <n v="34"/>
    <n v="143.37"/>
    <n v="432"/>
    <n v="339"/>
    <n v="2.14"/>
    <n v="3.63"/>
    <n v="44.1"/>
    <n v="106.13279999999999"/>
    <n v="95.132799999999989"/>
    <n v="-51.032799999999988"/>
    <n v="11"/>
    <n v="39.700000000000003"/>
    <n v="54.332799999999992"/>
    <n v="40.799999999999997"/>
    <n v="0.38442404233187105"/>
    <x v="23"/>
    <x v="7"/>
    <n v="28"/>
    <n v="4"/>
  </r>
  <r>
    <d v="2022-08-08T00:00:00"/>
    <x v="27"/>
    <x v="0"/>
    <n v="386.25556668000002"/>
    <s v="HST"/>
    <n v="416.00294652000002"/>
    <n v="391.00294652000002"/>
    <n v="-4.7473798400000078"/>
    <m/>
    <n v="588"/>
    <n v="602"/>
    <n v="8.89"/>
    <n v="15.2"/>
    <n v="56.016104706900009"/>
    <n v="56.016104706900009"/>
    <n v="52.546854920400008"/>
    <n v="3.4692497865000007"/>
    <n v="3.4692497865000007"/>
    <n v="73"/>
    <s v=""/>
    <n v="76.7"/>
    <n v="1.3692490829436801"/>
    <x v="23"/>
    <x v="7"/>
    <n v="28"/>
    <n v="4"/>
  </r>
  <r>
    <d v="2022-08-09T00:00:00"/>
    <x v="27"/>
    <x v="0"/>
    <n v="388.75431149999997"/>
    <s v="HST"/>
    <n v="415.1884"/>
    <n v="397.1884"/>
    <n v="-8.4340885000000299"/>
    <n v="60.298400000000015"/>
    <n v="343"/>
    <n v="345.5"/>
    <n v="4.3000000000000007"/>
    <n v="9.39"/>
    <n v="150.63429159999998"/>
    <n v="150.63429159999998"/>
    <n v="65.277572929999991"/>
    <n v="85.356718669999992"/>
    <n v="85.356718669999992"/>
    <n v="75.050000000000011"/>
    <s v=""/>
    <n v="75.75"/>
    <n v="0.50287354356967684"/>
    <x v="23"/>
    <x v="7"/>
    <n v="28"/>
    <m/>
  </r>
  <r>
    <d v="2022-08-15T00:00:00"/>
    <x v="27"/>
    <x v="0"/>
    <n v="433.23598656000001"/>
    <s v="HST"/>
    <n v="459"/>
    <n v="444"/>
    <n v="-10.764013439999985"/>
    <m/>
    <n v="552"/>
    <n v="555"/>
    <n v="3.69"/>
    <n v="6.11"/>
    <n v="114.82970684000001"/>
    <n v="114.82970684000001"/>
    <n v="114.82970684000001"/>
    <n v="0"/>
    <n v="0"/>
    <n v="67.400000000000006"/>
    <n v="50.429706840000009"/>
    <n v="64.400000000000006"/>
    <n v="0.56083048343694608"/>
    <x v="23"/>
    <x v="7"/>
    <n v="28"/>
    <n v="4"/>
  </r>
  <r>
    <d v="2022-08-22T00:00:00"/>
    <x v="27"/>
    <x v="0"/>
    <n v="546.95046778999995"/>
    <s v="HST"/>
    <n v="739.30595775999996"/>
    <n v="716.30595775999996"/>
    <n v="-169.35548997000001"/>
    <n v="422.61595775999996"/>
    <n v="330"/>
    <n v="314"/>
    <n v="4.34"/>
    <n v="2.69"/>
    <n v="65.125435150000015"/>
    <n v="94.8888216"/>
    <n v="80.8888216"/>
    <n v="-15.763386449999985"/>
    <n v="14"/>
    <n v="63.6"/>
    <n v="21.188821599999997"/>
    <n v="59.7"/>
    <n v="0.62915735482165591"/>
    <x v="23"/>
    <x v="7"/>
    <n v="28"/>
    <n v="4"/>
  </r>
  <r>
    <d v="2022-08-29T00:00:00"/>
    <x v="27"/>
    <x v="0"/>
    <n v="295.20960334999995"/>
    <s v="HST"/>
    <n v="295.20960334999995"/>
    <n v="266.39603739999995"/>
    <n v="28.813565949999997"/>
    <m/>
    <n v="393"/>
    <n v="350"/>
    <n v="2.89"/>
    <n v="4.18"/>
    <n v="157.58155968"/>
    <n v="157.58155968"/>
    <n v="129.19129720000001"/>
    <n v="28.39026247999999"/>
    <n v="28.39026247999999"/>
    <n v="57.4"/>
    <n v="80.691297200000008"/>
    <n v="48.5"/>
    <n v="0.30777712886259462"/>
    <x v="23"/>
    <x v="7"/>
    <n v="28"/>
    <n v="4"/>
  </r>
  <r>
    <d v="2022-08-30T00:00:00"/>
    <x v="27"/>
    <x v="0"/>
    <n v="1355.0015374999998"/>
    <s v="HST"/>
    <n v="1355.0015374999998"/>
    <n v="1128.1227001749999"/>
    <n v="226.87883732499995"/>
    <n v="636.12653749999981"/>
    <n v="740"/>
    <n v="717"/>
    <n v="35.849999999999994"/>
    <n v="1.875"/>
    <n v="370.26933757499995"/>
    <n v="370.26933757499995"/>
    <n v="175.09365543000001"/>
    <n v="195.17568214499994"/>
    <n v="195.17568214499994"/>
    <n v="216.5"/>
    <s v=""/>
    <n v="176.5"/>
    <n v="0.47668003285378452"/>
    <x v="23"/>
    <x v="7"/>
    <n v="28"/>
    <m/>
  </r>
  <r>
    <d v="2022-09-13T00:00:00"/>
    <x v="27"/>
    <x v="0"/>
    <n v="256.03620779999994"/>
    <s v="HST"/>
    <n v="306.98858380000001"/>
    <n v="287.98858380000001"/>
    <n v="-31.952376000000072"/>
    <n v="28.438583800000004"/>
    <n v="280"/>
    <n v="272"/>
    <n v="1.75"/>
    <n v="6.55"/>
    <n v="75.199999999999989"/>
    <n v="91.949999999999989"/>
    <n v="79.949999999999989"/>
    <n v="-4.75"/>
    <n v="12"/>
    <n v="70.05"/>
    <n v="7.4499999999999886"/>
    <n v="72.5"/>
    <n v="0.78847199564980974"/>
    <x v="23"/>
    <x v="7"/>
    <n v="28"/>
    <m/>
  </r>
  <r>
    <d v="2022-09-19T00:00:00"/>
    <x v="27"/>
    <x v="0"/>
    <n v="269.70071800000005"/>
    <s v="HST"/>
    <n v="301.69142677999997"/>
    <n v="285.69142677999997"/>
    <n v="-15.99070877999992"/>
    <m/>
    <n v="274"/>
    <n v="332"/>
    <n v="1.98"/>
    <n v="1.86"/>
    <n v="57.1"/>
    <n v="142"/>
    <n v="128"/>
    <n v="-70.900000000000006"/>
    <n v="14"/>
    <n v="43.6"/>
    <n v="82.8"/>
    <n v="45.2"/>
    <n v="0.3183098591549296"/>
    <x v="23"/>
    <x v="7"/>
    <n v="28"/>
    <n v="4"/>
  </r>
  <r>
    <d v="2022-09-20T00:00:00"/>
    <x v="27"/>
    <x v="0"/>
    <n v="302.55600034999998"/>
    <s v="HST"/>
    <n v="348.81878331999997"/>
    <n v="331.81878331999997"/>
    <n v="-29.262782969999989"/>
    <n v="123.38878331999996"/>
    <n v="243"/>
    <n v="220.5"/>
    <n v="2.2349999999999999"/>
    <n v="4.93"/>
    <n v="83.65"/>
    <n v="83.65"/>
    <n v="78.900000000000006"/>
    <n v="4.75"/>
    <n v="4.75"/>
    <n v="44.75"/>
    <n v="42"/>
    <n v="36.900000000000006"/>
    <n v="0.44112372982665876"/>
    <x v="23"/>
    <x v="7"/>
    <n v="28"/>
    <m/>
  </r>
  <r>
    <d v="2022-09-26T00:00:00"/>
    <x v="27"/>
    <x v="0"/>
    <n v="218.04997322000003"/>
    <s v="HST"/>
    <n v="256.25313001999996"/>
    <n v="239.25313001999996"/>
    <n v="-21.203156799999931"/>
    <m/>
    <n v="423"/>
    <n v="361"/>
    <n v="3.63"/>
    <n v="1.95"/>
    <n v="60"/>
    <n v="156"/>
    <n v="144"/>
    <n v="-84"/>
    <n v="12"/>
    <n v="52.8"/>
    <n v="103.8"/>
    <n v="40.200000000000003"/>
    <n v="0.25769230769230772"/>
    <x v="23"/>
    <x v="7"/>
    <n v="28"/>
    <n v="4"/>
  </r>
  <r>
    <d v="2022-10-03T00:00:00"/>
    <x v="27"/>
    <x v="0"/>
    <n v="162.76580921999999"/>
    <s v="HST"/>
    <n v="253.89568200000002"/>
    <n v="232.89568200000002"/>
    <n v="-70.129872780000028"/>
    <n v="72.175682000000023"/>
    <n v="207"/>
    <n v="176"/>
    <n v="3.18"/>
    <n v="5.72"/>
    <n v="72.099999999999994"/>
    <n v="72.099999999999994"/>
    <n v="56.5"/>
    <n v="15.599999999999994"/>
    <n v="15.599999999999994"/>
    <n v="60.2"/>
    <n v="4.7000000000000028"/>
    <n v="51.8"/>
    <n v="0.71844660194174759"/>
    <x v="23"/>
    <x v="7"/>
    <n v="28"/>
    <n v="4"/>
  </r>
  <r>
    <d v="2022-10-18T00:00:00"/>
    <x v="27"/>
    <x v="0"/>
    <n v="98.5442680938"/>
    <s v="HST"/>
    <n v="160.17542312500001"/>
    <n v="139.17542312500001"/>
    <n v="-40.631155031200009"/>
    <n v="102.430423125"/>
    <n v="55"/>
    <n v="56"/>
    <n v="1.7250000000000001"/>
    <n v="1.7450000000000001"/>
    <n v="158.31951871999999"/>
    <n v="158.31951871999999"/>
    <n v="70.648970924999986"/>
    <n v="87.670547795000004"/>
    <n v="87.670547795000004"/>
    <n v="57.5"/>
    <n v="17.098970924999989"/>
    <n v="53.55"/>
    <n v="0.33824003782317713"/>
    <x v="23"/>
    <x v="7"/>
    <n v="28"/>
    <m/>
  </r>
  <r>
    <d v="2022-10-24T00:00:00"/>
    <x v="27"/>
    <x v="0"/>
    <n v="97.279609403199998"/>
    <s v="HST"/>
    <n v="119.89338617119995"/>
    <n v="101.89338617119995"/>
    <n v="-4.6137767679999513"/>
    <n v="101.67338617119995"/>
    <n v="10.6"/>
    <n v="12.7"/>
    <n v="1.01"/>
    <n v="5.52"/>
    <n v="128.40662772000002"/>
    <n v="128.40662772000002"/>
    <n v="89.396613000000002"/>
    <n v="39.010014720000015"/>
    <n v="39.010014720000015"/>
    <n v="97.9"/>
    <s v=""/>
    <n v="99.8"/>
    <n v="0.77721844870516454"/>
    <x v="23"/>
    <x v="7"/>
    <n v="28"/>
    <n v="4"/>
  </r>
  <r>
    <d v="2022-10-31T00:00:00"/>
    <x v="27"/>
    <x v="0"/>
    <n v="287"/>
    <s v="HST"/>
    <n v="287"/>
    <n v="259"/>
    <n v="28"/>
    <n v="197.22"/>
    <n v="112"/>
    <n v="86.7"/>
    <n v="1.0900000000000001"/>
    <n v="3.08"/>
    <n v="276.32733292"/>
    <n v="276.32733292"/>
    <n v="249.12492802999998"/>
    <n v="27.202404890000025"/>
    <n v="27.202404890000025"/>
    <n v="268"/>
    <n v="25.124928029999978"/>
    <n v="224"/>
    <n v="0.81063280144223238"/>
    <x v="23"/>
    <x v="7"/>
    <n v="28"/>
    <n v="4"/>
  </r>
  <r>
    <d v="2022-11-01T00:00:00"/>
    <x v="27"/>
    <x v="0"/>
    <n v="152"/>
    <s v="HST"/>
    <n v="177"/>
    <n v="154"/>
    <n v="-2"/>
    <n v="133.905"/>
    <n v="42.3"/>
    <n v="40.85"/>
    <n v="2.415"/>
    <n v="2.2450000000000001"/>
    <n v="106.92184780049998"/>
    <n v="257.80058462"/>
    <n v="243.80058462000002"/>
    <n v="-136.87873681950003"/>
    <n v="13.999999999999972"/>
    <n v="103"/>
    <n v="147.80058462000002"/>
    <n v="96"/>
    <n v="0.37238084677544359"/>
    <x v="23"/>
    <x v="7"/>
    <n v="28"/>
    <m/>
  </r>
  <r>
    <d v="2022-11-14T00:00:00"/>
    <x v="27"/>
    <x v="0"/>
    <n v="247.24021055999992"/>
    <s v="HST"/>
    <n v="278.95557944000001"/>
    <n v="258.95557944000001"/>
    <n v="-11.715368880000085"/>
    <n v="105.75557944000002"/>
    <n v="153"/>
    <n v="161"/>
    <n v="2.41"/>
    <n v="12.2"/>
    <n v="168.22993267999999"/>
    <n v="168.22993267999999"/>
    <n v="161.53045624999999"/>
    <n v="6.6994764300000043"/>
    <n v="6.6994764300000043"/>
    <n v="61.9"/>
    <n v="116.23045624999999"/>
    <n v="45.3"/>
    <n v="0.26927431568416416"/>
    <x v="23"/>
    <x v="7"/>
    <n v="28"/>
    <n v="4"/>
  </r>
  <r>
    <d v="2022-11-21T00:00:00"/>
    <x v="27"/>
    <x v="0"/>
    <n v="243.33542263999999"/>
    <s v="HST"/>
    <n v="268.24021055999992"/>
    <n v="247.24021055999992"/>
    <n v="-3.9047879199999329"/>
    <n v="24.260210559999933"/>
    <n v="243"/>
    <n v="240"/>
    <n v="3.11"/>
    <n v="3.98"/>
    <n v="89.400442720000001"/>
    <n v="149.89341907999997"/>
    <n v="137.89341907999997"/>
    <n v="-48.492976359999972"/>
    <n v="12"/>
    <n v="29.9"/>
    <n v="112.69341907999997"/>
    <n v="25.2"/>
    <n v="0.16811945550825316"/>
    <x v="23"/>
    <x v="7"/>
    <n v="28"/>
    <n v="4"/>
  </r>
  <r>
    <d v="2022-11-22T00:00:00"/>
    <x v="27"/>
    <x v="0"/>
    <n v="249.19342117999997"/>
    <s v="HST"/>
    <n v="280.00393931999997"/>
    <n v="257.00393931999997"/>
    <n v="-7.8105181399999992"/>
    <n v="50.56093931999996"/>
    <n v="235.5"/>
    <n v="228"/>
    <n v="1.5699999999999998"/>
    <n v="1.4430000000000001"/>
    <n v="62.523326967399996"/>
    <n v="154.99222611999997"/>
    <n v="140.99222611999997"/>
    <n v="-78.468899152599974"/>
    <n v="14"/>
    <n v="43.45"/>
    <n v="96.99222611999997"/>
    <n v="44"/>
    <n v="0.28388520573885934"/>
    <x v="23"/>
    <x v="7"/>
    <n v="28"/>
    <n v="4"/>
  </r>
  <r>
    <d v="2023-12-05T00:00:00"/>
    <x v="27"/>
    <x v="0"/>
    <n v="733.79086280000001"/>
    <s v="HST"/>
    <n v="733.79086280000001"/>
    <n v="679.58237000000008"/>
    <n v="54.208492799999931"/>
    <n v="342.45086280000004"/>
    <n v="305"/>
    <n v="382"/>
    <n v="6.18"/>
    <n v="9.34"/>
    <n v="300.99470176"/>
    <n v="300.99470176"/>
    <n v="262.22450399999997"/>
    <n v="38.77019776000003"/>
    <n v="38.77019776000003"/>
    <n v="178"/>
    <n v="33.224503999999968"/>
    <n v="229"/>
    <n v="0.76081073407928146"/>
    <x v="23"/>
    <x v="7"/>
    <n v="28"/>
    <n v="4"/>
  </r>
  <r>
    <d v="2022-12-05T00:00:00"/>
    <x v="27"/>
    <x v="0"/>
    <n v="311"/>
    <s v="HST"/>
    <n v="374"/>
    <n v="350"/>
    <n v="-39"/>
    <n v="174.91"/>
    <n v="209"/>
    <n v="190"/>
    <n v="3.52"/>
    <n v="9.09"/>
    <n v="106.69147263999999"/>
    <n v="106.69147263999999"/>
    <n v="61.265726399999998"/>
    <n v="45.425746239999988"/>
    <n v="45.425746239999988"/>
    <n v="52.4"/>
    <n v="7.2657263999999984"/>
    <n v="54"/>
    <n v="0.50613229589779529"/>
    <x v="23"/>
    <x v="7"/>
    <n v="28"/>
    <n v="4"/>
  </r>
  <r>
    <d v="2022-12-12T00:00:00"/>
    <x v="27"/>
    <x v="0"/>
    <n v="438.94509320000009"/>
    <s v="HST"/>
    <n v="438.94509320000009"/>
    <n v="409.77256969999996"/>
    <n v="29.172523500000125"/>
    <n v="186.84509320000009"/>
    <n v="237"/>
    <n v="237"/>
    <n v="5.73"/>
    <n v="15.1"/>
    <n v="88.049977510000005"/>
    <n v="106.95575984"/>
    <n v="93.955759839999999"/>
    <n v="-5.9057823299999939"/>
    <n v="13"/>
    <n v="42.9"/>
    <n v="47.755759839999996"/>
    <n v="46.2"/>
    <n v="0.43195429651579953"/>
    <x v="23"/>
    <x v="7"/>
    <n v="28"/>
    <m/>
  </r>
  <r>
    <d v="2022-12-13T00:00:00"/>
    <x v="27"/>
    <x v="0"/>
    <n v="413.66299700000002"/>
    <s v="HST"/>
    <n v="413.66299700000002"/>
    <n v="412.69024624999997"/>
    <n v="0.97275075000004563"/>
    <n v="137.95299700000004"/>
    <n v="276"/>
    <n v="265.5"/>
    <n v="11.85"/>
    <n v="10.210000000000001"/>
    <n v="71.134256375000007"/>
    <n v="71.134256375000007"/>
    <n v="67.133997189999988"/>
    <n v="4.0002591850000186"/>
    <n v="4.0002591850000186"/>
    <n v="61.75"/>
    <n v="8.2339971899999895"/>
    <n v="58.9"/>
    <n v="0.82801174850968551"/>
    <x v="23"/>
    <x v="7"/>
    <n v="28"/>
    <m/>
  </r>
  <r>
    <d v="2023-01-09T00:00:00"/>
    <x v="27"/>
    <x v="0"/>
    <n v="1180"/>
    <s v="HST"/>
    <n v="1180"/>
    <n v="1110"/>
    <n v="70"/>
    <n v="310.79999999999995"/>
    <n v="923"/>
    <n v="868"/>
    <n v="4.0599999999999996"/>
    <n v="1.2"/>
    <n v="121.28858138500001"/>
    <n v="121.28858138500001"/>
    <n v="114.835095405"/>
    <n v="6.4534859800000106"/>
    <n v="6.4534859800000106"/>
    <n v="50.6"/>
    <n v="79.335095405000004"/>
    <n v="35.5"/>
    <n v="0.2926903719593702"/>
    <x v="23"/>
    <x v="7"/>
    <n v="28"/>
    <m/>
  </r>
  <r>
    <d v="2023-01-17T00:00:00"/>
    <x v="27"/>
    <x v="0"/>
    <n v="1298.3937115200001"/>
    <s v="HST"/>
    <n v="1298.3937115200001"/>
    <n v="1220.3145035199996"/>
    <n v="78.079208000000563"/>
    <m/>
    <n v="1100"/>
    <n v="1350"/>
    <n v="3.77"/>
    <n v="15.6"/>
    <n v="168.7495232"/>
    <n v="168.7495232"/>
    <n v="149.38152000000002"/>
    <n v="19.368003199999976"/>
    <n v="19.368003199999976"/>
    <n v="56.7"/>
    <n v="98.081520000000026"/>
    <n v="51.3"/>
    <n v="0.3040008589487973"/>
    <x v="23"/>
    <x v="7"/>
    <n v="28"/>
    <n v="4"/>
  </r>
  <r>
    <d v="2023-01-23T00:00:00"/>
    <x v="27"/>
    <x v="0"/>
    <n v="1218.6942512400001"/>
    <s v="HST"/>
    <n v="1218.6942512400001"/>
    <n v="1155.8655502499998"/>
    <n v="62.828700990000243"/>
    <m/>
    <n v="917"/>
    <n v="1310"/>
    <n v="3.01"/>
    <n v="15.3"/>
    <n v="126.02171000000001"/>
    <n v="126.02171000000001"/>
    <n v="91.577709999999996"/>
    <n v="34.444000000000017"/>
    <n v="34.444000000000017"/>
    <n v="44.3"/>
    <n v="37.077709999999996"/>
    <n v="54.5"/>
    <n v="0.43246516810476537"/>
    <x v="23"/>
    <x v="7"/>
    <n v="28"/>
    <m/>
  </r>
  <r>
    <d v="2023-01-30T00:00:00"/>
    <x v="27"/>
    <x v="0"/>
    <n v="1303.98930369"/>
    <s v="HST"/>
    <n v="1339.7724371599998"/>
    <n v="1324.7724371599998"/>
    <n v="-20.783133469999711"/>
    <m/>
    <n v="1210"/>
    <n v="1530"/>
    <n v="7.5"/>
    <n v="6.78"/>
    <n v="146.05291000000003"/>
    <n v="146.05291000000003"/>
    <n v="101.53844000000001"/>
    <n v="44.514470000000017"/>
    <n v="44.514470000000017"/>
    <n v="59.7"/>
    <n v="45.338440000000006"/>
    <n v="56.2"/>
    <n v="0.38479205926126359"/>
    <x v="23"/>
    <x v="7"/>
    <n v="28"/>
    <n v="4"/>
  </r>
  <r>
    <d v="2023-02-06T00:00:00"/>
    <x v="27"/>
    <x v="0"/>
    <n v="1009.7277762500001"/>
    <s v="HST"/>
    <n v="1191.1757150499998"/>
    <n v="1171.1757150499998"/>
    <n v="-161.44793879999963"/>
    <m/>
    <n v="1530"/>
    <n v="1540"/>
    <n v="3.5"/>
    <n v="6.09"/>
    <n v="71.019668400000015"/>
    <n v="90.765710000000027"/>
    <n v="77.765710000000027"/>
    <n v="-6.7460416000000123"/>
    <n v="13"/>
    <n v="62.3"/>
    <n v="10.365710000000021"/>
    <n v="67.400000000000006"/>
    <n v="0.74257117583281163"/>
    <x v="23"/>
    <x v="7"/>
    <n v="28"/>
    <m/>
  </r>
  <r>
    <d v="2023-02-08T00:00:00"/>
    <x v="27"/>
    <x v="0"/>
    <n v="809.71212480000008"/>
    <s v="HST"/>
    <n v="846.20500870000001"/>
    <n v="822.20500870000001"/>
    <n v="-12.492883899999924"/>
    <m/>
    <n v="1310"/>
    <n v="1400"/>
    <n v="1.35"/>
    <n v="7.8"/>
    <n v="289.37731124999993"/>
    <n v="289.37731124999993"/>
    <n v="178.68185366000003"/>
    <n v="110.6954575899999"/>
    <n v="110.6954575899999"/>
    <n v="36.799999999999997"/>
    <n v="134.58185366000004"/>
    <n v="44.1"/>
    <n v="0.15239619101271198"/>
    <x v="23"/>
    <x v="7"/>
    <n v="28"/>
    <m/>
  </r>
  <r>
    <d v="2023-02-13T00:00:00"/>
    <x v="27"/>
    <x v="0"/>
    <n v="617"/>
    <s v="HST"/>
    <n v="617"/>
    <n v="615.13835030000018"/>
    <n v="1.8616496999998162"/>
    <m/>
    <n v="933"/>
    <n v="1010"/>
    <n v="1.44"/>
    <n v="10.4"/>
    <n v="103.06417663999999"/>
    <n v="103.06417663999999"/>
    <n v="62.103904040000003"/>
    <n v="40.960272599999982"/>
    <n v="40.960272599999982"/>
    <n v="39.700000000000003"/>
    <n v="28.90390404"/>
    <n v="33.200000000000003"/>
    <n v="0.32212938658566675"/>
    <x v="23"/>
    <x v="7"/>
    <n v="28"/>
    <m/>
  </r>
  <r>
    <d v="2023-02-21T00:00:00"/>
    <x v="27"/>
    <x v="0"/>
    <n v="826.5"/>
    <s v="HST"/>
    <n v="826.5"/>
    <n v="798"/>
    <n v="28.5"/>
    <n v="133.59500000000003"/>
    <n v="713.5"/>
    <n v="690.5"/>
    <n v="2.37"/>
    <n v="2.4050000000000002"/>
    <n v="97.55415579999999"/>
    <n v="97.55415579999999"/>
    <n v="74.716858200000019"/>
    <n v="22.837297599999971"/>
    <n v="22.837297599999971"/>
    <n v="54.6"/>
    <n v="20.81685820000002"/>
    <n v="53.9"/>
    <n v="0.55251362238737145"/>
    <x v="23"/>
    <x v="7"/>
    <n v="28"/>
    <m/>
  </r>
  <r>
    <d v="2023-02-22T00:00:00"/>
    <x v="27"/>
    <x v="0"/>
    <n v="739.93056808000006"/>
    <s v="HST"/>
    <n v="739.93056808000006"/>
    <n v="717.51212199999998"/>
    <n v="22.418446080000081"/>
    <m/>
    <n v="783"/>
    <n v="873"/>
    <n v="2.98"/>
    <n v="1.93"/>
    <n v="100.06448750000001"/>
    <n v="170.36988606"/>
    <n v="155.36988606"/>
    <n v="-55.305398559999986"/>
    <n v="15"/>
    <n v="55.5"/>
    <n v="106.16988606"/>
    <n v="49.2"/>
    <n v="0.28878342961779641"/>
    <x v="23"/>
    <x v="7"/>
    <n v="28"/>
    <n v="4"/>
  </r>
  <r>
    <d v="2023-02-27T00:00:00"/>
    <x v="27"/>
    <x v="0"/>
    <n v="631.0668115200001"/>
    <s v="HST"/>
    <n v="659.84205671999996"/>
    <n v="634.84205671999996"/>
    <n v="-3.7752451999998584"/>
    <m/>
    <n v="589"/>
    <n v="704"/>
    <n v="8.73"/>
    <n v="14.7"/>
    <n v="80.741574080000021"/>
    <n v="80.741574080000021"/>
    <n v="64.975813579999993"/>
    <n v="15.765760500000027"/>
    <n v="15.765760500000027"/>
    <n v="47.4"/>
    <n v="17.575813579999995"/>
    <n v="47.4"/>
    <n v="0.58705816105387454"/>
    <x v="23"/>
    <x v="7"/>
    <n v="28"/>
    <m/>
  </r>
  <r>
    <d v="2023-03-06T00:00:00"/>
    <x v="27"/>
    <x v="0"/>
    <n v="909"/>
    <s v="HST"/>
    <n v="909"/>
    <n v="866"/>
    <n v="43"/>
    <n v="166.97000000000003"/>
    <n v="739"/>
    <n v="734"/>
    <n v="2.93"/>
    <n v="8.0299999999999994"/>
    <n v="177.30544917"/>
    <n v="177.30544917"/>
    <n v="131.91317599999999"/>
    <n v="45.39227317000001"/>
    <n v="45.39227317000001"/>
    <n v="60.2"/>
    <n v="78.613175999999996"/>
    <n v="53.3"/>
    <n v="0.30061117833381473"/>
    <x v="23"/>
    <x v="7"/>
    <n v="28"/>
    <m/>
  </r>
  <r>
    <d v="2023-03-13T00:00:00"/>
    <x v="27"/>
    <x v="0"/>
    <n v="626.78557013"/>
    <s v="HST"/>
    <n v="657.22638797000002"/>
    <n v="640.22638797000002"/>
    <n v="-13.440817840000022"/>
    <m/>
    <n v="666"/>
    <n v="672"/>
    <n v="70.599999999999994"/>
    <n v="56.3"/>
    <n v="92.174645004800013"/>
    <n v="92.174645004800013"/>
    <n v="91.022381241199994"/>
    <n v="1.1522637636000184"/>
    <n v="1.1522637636000184"/>
    <n v="22.2"/>
    <n v="70.722381241199997"/>
    <n v="20.3"/>
    <n v="0.22023410015783487"/>
    <x v="23"/>
    <x v="7"/>
    <n v="28"/>
    <n v="4"/>
  </r>
  <r>
    <d v="2023-03-20T00:00:00"/>
    <x v="27"/>
    <x v="0"/>
    <n v="536.08993967999993"/>
    <s v="HST"/>
    <n v="536.08993967999993"/>
    <n v="536.08993967999993"/>
    <n v="0"/>
    <n v="11.089939679999929"/>
    <n v="507"/>
    <n v="525"/>
    <n v="0.94299999999999995"/>
    <m/>
    <n v="40.262199847199994"/>
    <n v="40.262199847199994"/>
    <n v="39.570962144799992"/>
    <n v="0.69123770240000226"/>
    <n v="0.69123770240000226"/>
    <n v="31"/>
    <n v="19.470962144799991"/>
    <n v="20.100000000000001"/>
    <n v="0.49922756521705164"/>
    <x v="23"/>
    <x v="7"/>
    <n v="28"/>
    <m/>
  </r>
  <r>
    <d v="2023-03-27T00:00:00"/>
    <x v="27"/>
    <x v="0"/>
    <n v="778.15297200000009"/>
    <s v="HST"/>
    <n v="778.15297200000009"/>
    <n v="778.15297200000009"/>
    <n v="0"/>
    <m/>
    <n v="713"/>
    <n v="1250"/>
    <m/>
    <n v="1.48"/>
    <n v="110.31042323199999"/>
    <n v="158.56480159999998"/>
    <n v="144.56480159999998"/>
    <n v="-34.25437836799999"/>
    <n v="14"/>
    <m/>
    <n v="112.36480159999998"/>
    <n v="32.200000000000003"/>
    <n v="0.20307154977072797"/>
    <x v="23"/>
    <x v="7"/>
    <n v="28"/>
    <m/>
  </r>
  <r>
    <d v="2023-04-03T00:00:00"/>
    <x v="27"/>
    <x v="0"/>
    <n v="594.32313475000001"/>
    <s v="HST"/>
    <n v="666.74640127999999"/>
    <n v="642.74640127999999"/>
    <n v="-48.423266529999978"/>
    <m/>
    <n v="756"/>
    <n v="797"/>
    <n v="2.42"/>
    <n v="21"/>
    <n v="78.994905011599997"/>
    <n v="107.78534905759997"/>
    <n v="94.785349057599973"/>
    <n v="-15.790444045999976"/>
    <n v="13"/>
    <n v="67.2"/>
    <n v="30.485349057599976"/>
    <n v="64.3"/>
    <n v="0.59655603068686436"/>
    <x v="23"/>
    <x v="7"/>
    <n v="28"/>
    <n v="4"/>
  </r>
  <r>
    <d v="2023-04-04T00:00:00"/>
    <x v="27"/>
    <x v="0"/>
    <n v="490.340219875"/>
    <s v="HST"/>
    <n v="561.39256799999998"/>
    <n v="536.39256799999998"/>
    <n v="-46.05234812499998"/>
    <n v="228.92756800000001"/>
    <n v="361"/>
    <n v="326.5"/>
    <n v="1.635"/>
    <n v="5.9649999999999999"/>
    <n v="102.8927650981"/>
    <n v="102.8927650981"/>
    <n v="38.758137608849999"/>
    <n v="64.134627489249993"/>
    <n v="64.134627489249993"/>
    <n v="56.25"/>
    <s v=""/>
    <n v="49.900000000000006"/>
    <n v="0.48497093019537729"/>
    <x v="23"/>
    <x v="7"/>
    <n v="28"/>
    <m/>
  </r>
  <r>
    <d v="2023-04-10T00:00:00"/>
    <x v="27"/>
    <x v="0"/>
    <n v="336.15772837999998"/>
    <s v="HST"/>
    <n v="412.01046687999997"/>
    <n v="388.01046687999997"/>
    <n v="-51.852738499999987"/>
    <n v="131.01046687999997"/>
    <n v="195"/>
    <n v="170"/>
    <n v="2.85"/>
    <n v="111"/>
    <n v="87.89601491199997"/>
    <n v="130.31588141199998"/>
    <n v="115.31588141199998"/>
    <n v="-27.419866500000012"/>
    <n v="15"/>
    <n v="28.5"/>
    <n v="91.715881411999987"/>
    <n v="23.6"/>
    <n v="0.18109841827633777"/>
    <x v="23"/>
    <x v="7"/>
    <n v="28"/>
    <m/>
  </r>
  <r>
    <d v="2023-04-17T00:00:00"/>
    <x v="27"/>
    <x v="0"/>
    <n v="275.56984173999996"/>
    <s v="HST"/>
    <n v="344"/>
    <n v="327"/>
    <n v="-51.430158260000042"/>
    <n v="234.6"/>
    <n v="89.3"/>
    <n v="96.5"/>
    <n v="3.86"/>
    <n v="12.9"/>
    <n v="68.185525842000004"/>
    <n v="122.10215425800001"/>
    <n v="107.10215425800001"/>
    <n v="-38.916628416000009"/>
    <n v="15"/>
    <n v="25.2"/>
    <n v="82.40215425800001"/>
    <n v="24.7"/>
    <n v="0.20228963321817625"/>
    <x v="23"/>
    <x v="7"/>
    <n v="28"/>
    <m/>
  </r>
  <r>
    <d v="2023-04-24T00:00:00"/>
    <x v="27"/>
    <x v="0"/>
    <n v="323"/>
    <s v="HST"/>
    <n v="323"/>
    <n v="297.69437500000004"/>
    <n v="25.305624999999964"/>
    <n v="148.35"/>
    <n v="190"/>
    <n v="170"/>
    <n v="2"/>
    <n v="4.6500000000000004"/>
    <n v="59.92700185599999"/>
    <n v="107.623470544"/>
    <n v="95.623470544"/>
    <n v="-35.69646868800001"/>
    <n v="12"/>
    <n v="28.7"/>
    <n v="75.223470544000008"/>
    <n v="20.399999999999999"/>
    <n v="0.18954973201370431"/>
    <x v="23"/>
    <x v="7"/>
    <n v="28"/>
    <n v="4"/>
  </r>
  <r>
    <d v="2023-04-25T00:00:00"/>
    <x v="27"/>
    <x v="0"/>
    <n v="293.60348446"/>
    <s v="HST"/>
    <n v="293.60348446"/>
    <n v="287.59194779999996"/>
    <n v="6.011536660000047"/>
    <n v="178.89848446000002"/>
    <m/>
    <n v="109.3"/>
    <n v="2.0099999999999998"/>
    <n v="5.4049999999999994"/>
    <n v="90.175773952"/>
    <n v="134.608610373"/>
    <n v="121.608610373"/>
    <n v="-31.432836421000005"/>
    <n v="13"/>
    <n v="25.9"/>
    <n v="98.358610373000005"/>
    <n v="23.25"/>
    <n v="0.17272297764291844"/>
    <x v="23"/>
    <x v="7"/>
    <n v="28"/>
    <m/>
  </r>
  <r>
    <d v="2023-05-01T00:00:00"/>
    <x v="27"/>
    <x v="0"/>
    <n v="283.84148200000004"/>
    <s v="HST"/>
    <n v="325.68125961999999"/>
    <n v="306.68125961999999"/>
    <n v="-22.83977761999995"/>
    <n v="140.98125962"/>
    <n v="177"/>
    <n v="178"/>
    <n v="3.9"/>
    <n v="6.7"/>
    <n v="76.814549050000025"/>
    <n v="76.814549050000025"/>
    <n v="61.423442751999985"/>
    <n v="15.391106298000039"/>
    <n v="15.391106298000039"/>
    <n v="22.9"/>
    <n v="37.523442751999987"/>
    <n v="23.9"/>
    <n v="0.31113897426440718"/>
    <x v="23"/>
    <x v="7"/>
    <n v="28"/>
    <m/>
  </r>
  <r>
    <d v="2023-05-08T00:00:00"/>
    <x v="27"/>
    <x v="0"/>
    <n v="522.36028515999999"/>
    <s v="HST"/>
    <n v="522.36028515999999"/>
    <n v="467.07699600000007"/>
    <n v="55.283289159999924"/>
    <n v="78.860285159999989"/>
    <n v="512"/>
    <n v="431"/>
    <n v="5.29"/>
    <n v="12.5"/>
    <n v="65.7"/>
    <n v="80.721791520000011"/>
    <n v="66.721791520000011"/>
    <n v="-1.0217915200000078"/>
    <n v="14"/>
    <n v="51"/>
    <n v="25.621791520000009"/>
    <n v="41.1"/>
    <n v="0.50915619222619546"/>
    <x v="23"/>
    <x v="7"/>
    <n v="28"/>
    <m/>
  </r>
  <r>
    <d v="2023-05-15T00:00:00"/>
    <x v="27"/>
    <x v="0"/>
    <n v="830"/>
    <s v="HST"/>
    <n v="915"/>
    <n v="897"/>
    <n v="-67"/>
    <n v="185"/>
    <n v="448"/>
    <n v="540"/>
    <n v="178"/>
    <n v="190"/>
    <n v="87.293833720000009"/>
    <n v="87.293833720000009"/>
    <n v="67.471689279999993"/>
    <n v="19.822144440000017"/>
    <n v="19.822144440000017"/>
    <n v="42.2"/>
    <n v="40.571689279999994"/>
    <n v="26.9"/>
    <n v="0.30815464109736884"/>
    <x v="23"/>
    <x v="7"/>
    <n v="28"/>
    <n v="4"/>
  </r>
  <r>
    <d v="2023-05-16T00:00:00"/>
    <x v="27"/>
    <x v="0"/>
    <n v="628"/>
    <s v="HST"/>
    <n v="753"/>
    <n v="728"/>
    <n v="-100"/>
    <n v="271"/>
    <n v="420.5"/>
    <n v="419.5"/>
    <n v="64.25"/>
    <n v="62.5"/>
    <n v="72.858552399999994"/>
    <n v="72.858552399999994"/>
    <n v="59.53407949999999"/>
    <n v="13.324472900000004"/>
    <n v="13.324472900000004"/>
    <n v="37.200000000000003"/>
    <n v="29.134079499999991"/>
    <n v="30.4"/>
    <n v="0.41724682962545384"/>
    <x v="23"/>
    <x v="7"/>
    <n v="28"/>
    <m/>
  </r>
  <r>
    <d v="2023-05-22T00:00:00"/>
    <x v="27"/>
    <x v="0"/>
    <n v="658.24261567999997"/>
    <s v="HST"/>
    <n v="703.26726687999997"/>
    <n v="685.26726687999997"/>
    <n v="-27.024651199999994"/>
    <m/>
    <n v="581"/>
    <n v="1180"/>
    <n v="83.9"/>
    <n v="18.399999999999999"/>
    <n v="43"/>
    <n v="43"/>
    <n v="39.200000000000003"/>
    <n v="3.7999999999999972"/>
    <n v="3.7999999999999972"/>
    <n v="46.1"/>
    <s v=""/>
    <n v="46.1"/>
    <n v="1.0720930232558139"/>
    <x v="23"/>
    <x v="7"/>
    <n v="28"/>
    <n v="4"/>
  </r>
  <r>
    <d v="2023-05-23T00:00:00"/>
    <x v="27"/>
    <x v="0"/>
    <n v="648.77543019999985"/>
    <s v="HST"/>
    <n v="648.77543019999985"/>
    <n v="602.73359851999999"/>
    <n v="46.041831679999859"/>
    <m/>
    <n v="450.5"/>
    <n v="894"/>
    <n v="61.9"/>
    <n v="8.3449999999999989"/>
    <n v="43.1"/>
    <n v="61.8"/>
    <n v="51.8"/>
    <n v="-8.6999999999999957"/>
    <n v="10"/>
    <n v="64.599999999999994"/>
    <s v=""/>
    <n v="64.599999999999994"/>
    <n v="1.0453074433656957"/>
    <x v="23"/>
    <x v="7"/>
    <n v="28"/>
    <m/>
  </r>
  <r>
    <d v="2023-05-30T00:00:00"/>
    <x v="27"/>
    <x v="0"/>
    <n v="598.5"/>
    <s v="HST"/>
    <n v="598.5"/>
    <n v="545.61198768000008"/>
    <n v="52.888012319999916"/>
    <n v="121.89999999999998"/>
    <n v="443"/>
    <n v="424"/>
    <n v="46.05"/>
    <n v="52.599999999999994"/>
    <n v="107.891770025"/>
    <n v="107.891770025"/>
    <n v="66.996079084999991"/>
    <n v="40.895690940000009"/>
    <n v="40.895690940000009"/>
    <n v="66.099999999999994"/>
    <n v="5.246079084999991"/>
    <n v="61.75"/>
    <n v="0.57233281079448117"/>
    <x v="23"/>
    <x v="7"/>
    <n v="28"/>
    <n v="4"/>
  </r>
  <r>
    <d v="2023-05-31T00:00:00"/>
    <x v="27"/>
    <x v="0"/>
    <n v="567.30835988999991"/>
    <s v="HST"/>
    <n v="645.38581154999997"/>
    <n v="620.38581154999997"/>
    <n v="-53.077451660000065"/>
    <n v="18.785811549999949"/>
    <n v="695"/>
    <n v="578"/>
    <n v="46.2"/>
    <n v="48.6"/>
    <n v="74.28484963999999"/>
    <n v="74.28484963999999"/>
    <n v="67.648624999999996"/>
    <n v="6.6362246399999947"/>
    <n v="6.6362246399999947"/>
    <n v="46.6"/>
    <n v="26.648624999999996"/>
    <n v="41"/>
    <n v="0.55192950108527683"/>
    <x v="23"/>
    <x v="7"/>
    <n v="28"/>
    <m/>
  </r>
  <r>
    <d v="2023-06-05T00:00:00"/>
    <x v="27"/>
    <x v="0"/>
    <n v="490.83202944000004"/>
    <s v="HST"/>
    <n v="641.38581154999997"/>
    <n v="620.38581154999997"/>
    <n v="-129.55378210999993"/>
    <n v="74.785811549999949"/>
    <n v="581"/>
    <n v="526"/>
    <n v="29.2"/>
    <n v="40.6"/>
    <n v="73.190840999999992"/>
    <n v="73.190840999999992"/>
    <n v="65.398057959999974"/>
    <n v="7.7927830400000175"/>
    <n v="7.7927830400000175"/>
    <n v="49.1"/>
    <n v="14.598057959999977"/>
    <n v="50.8"/>
    <n v="0.69407591586493733"/>
    <x v="23"/>
    <x v="7"/>
    <n v="28"/>
    <m/>
  </r>
  <r>
    <d v="2023-06-06T00:00:00"/>
    <x v="27"/>
    <x v="0"/>
    <n v="468.05550725000001"/>
    <s v="HST"/>
    <n v="560.33535875000007"/>
    <n v="542.33535875000007"/>
    <n v="-74.279851500000063"/>
    <n v="133.33535875000007"/>
    <n v="405.5"/>
    <n v="407"/>
    <n v="10.6"/>
    <n v="20"/>
    <n v="62.700173939999985"/>
    <n v="62.700173939999985"/>
    <n v="54.296180179999993"/>
    <n v="8.4039937599999917"/>
    <n v="8.4039937599999917"/>
    <n v="58.15"/>
    <s v=""/>
    <n v="60.25"/>
    <n v="0.96092237411742043"/>
    <x v="23"/>
    <x v="7"/>
    <n v="28"/>
    <m/>
  </r>
  <r>
    <d v="2023-06-12T00:00:00"/>
    <x v="27"/>
    <x v="0"/>
    <n v="691"/>
    <s v="HST"/>
    <n v="691"/>
    <n v="458.71925592999997"/>
    <n v="232.28074407000003"/>
    <n v="289.01666666666671"/>
    <n v="414"/>
    <n v="385.33333333333331"/>
    <n v="2.78"/>
    <n v="16.649999999999999"/>
    <n v="85.6"/>
    <n v="85.6"/>
    <n v="41.7"/>
    <n v="43.899999999999991"/>
    <n v="43.899999999999991"/>
    <n v="64.099999999999994"/>
    <s v=""/>
    <n v="79.3"/>
    <n v="0.92640186915887857"/>
    <x v="23"/>
    <x v="7"/>
    <n v="28"/>
    <n v="4"/>
  </r>
  <r>
    <d v="2023-06-20T00:00:00"/>
    <x v="27"/>
    <x v="0"/>
    <n v="479"/>
    <s v="HST"/>
    <n v="479"/>
    <n v="478"/>
    <n v="1"/>
    <n v="96"/>
    <n v="358"/>
    <n v="364.5"/>
    <n v="9.9849999999999994"/>
    <n v="18.5"/>
    <n v="55.2"/>
    <n v="55.2"/>
    <n v="42.3"/>
    <n v="12.900000000000006"/>
    <n v="12.900000000000006"/>
    <n v="62.3"/>
    <s v=""/>
    <n v="66"/>
    <n v="1.1956521739130435"/>
    <x v="23"/>
    <x v="7"/>
    <n v="28"/>
    <n v="4"/>
  </r>
  <r>
    <d v="2023-06-26T00:00:00"/>
    <x v="27"/>
    <x v="0"/>
    <n v="480.79954392000008"/>
    <s v="HST"/>
    <n v="480.79954392000008"/>
    <n v="480.79954392000008"/>
    <n v="0"/>
    <m/>
    <n v="488"/>
    <n v="964.5"/>
    <n v="26.4"/>
    <n v="44.45"/>
    <n v="167.34254105600002"/>
    <n v="178.96015634399998"/>
    <n v="168.96015634399998"/>
    <n v="-1.6176152879999677"/>
    <n v="10"/>
    <n v="59.8"/>
    <n v="107.51015634399998"/>
    <n v="61.45"/>
    <n v="0.34337252076311253"/>
    <x v="23"/>
    <x v="7"/>
    <n v="28"/>
    <m/>
  </r>
  <r>
    <d v="2023-06-27T00:00:00"/>
    <x v="27"/>
    <x v="0"/>
    <n v="475.96180012000002"/>
    <s v="HST"/>
    <n v="475.96180012000002"/>
    <n v="446.92799644000002"/>
    <n v="29.033803680000005"/>
    <n v="475.96180012000002"/>
    <n v="350.5"/>
    <m/>
    <n v="13.65"/>
    <m/>
    <n v="155.16698743500001"/>
    <n v="167.44245862700001"/>
    <n v="155.44245862700001"/>
    <n v="-0.2754711919999977"/>
    <n v="12"/>
    <n v="67.349999999999994"/>
    <n v="155.44245862700001"/>
    <m/>
    <m/>
    <x v="23"/>
    <x v="7"/>
    <n v="28"/>
    <m/>
  </r>
  <r>
    <d v="2022-07-25T00:00:00"/>
    <x v="28"/>
    <x v="0"/>
    <n v="442.37620735999997"/>
    <s v="USR"/>
    <n v="442.37620735999997"/>
    <n v="349"/>
    <n v="93.376207359999967"/>
    <n v="152.86620735999998"/>
    <n v="285"/>
    <n v="283"/>
    <n v="6.46"/>
    <n v="6.51"/>
    <n v="71.431030075100011"/>
    <n v="71.431030075100011"/>
    <n v="70.946834123900004"/>
    <n v="0.48419595120000736"/>
    <n v="0.48419595120000736"/>
    <n v="13.4"/>
    <n v="47.646834123900007"/>
    <n v="23.3"/>
    <n v="0.3261887722395046"/>
    <x v="24"/>
    <x v="8"/>
    <n v="29"/>
    <n v="4"/>
  </r>
  <r>
    <d v="2022-08-15T00:00:00"/>
    <x v="28"/>
    <x v="0"/>
    <n v="435.19585225999998"/>
    <s v="USR"/>
    <n v="471"/>
    <n v="453"/>
    <n v="-17.804147740000019"/>
    <m/>
    <n v="510"/>
    <n v="594"/>
    <n v="6.84"/>
    <n v="11.6"/>
    <n v="87.178376000000014"/>
    <n v="103.44673504000001"/>
    <n v="92.446735040000007"/>
    <n v="-5.2683590399999929"/>
    <n v="11"/>
    <n v="42"/>
    <n v="49.946735040000007"/>
    <n v="42.5"/>
    <n v="0.41083945262812227"/>
    <x v="24"/>
    <x v="8"/>
    <n v="29"/>
    <n v="4"/>
  </r>
  <r>
    <d v="2022-09-26T00:00:00"/>
    <x v="28"/>
    <x v="0"/>
    <n v="317.41505800000004"/>
    <s v="USR"/>
    <n v="363.76905402"/>
    <n v="344.76905402"/>
    <n v="-27.353996019999954"/>
    <n v="20.969054019999987"/>
    <n v="421"/>
    <n v="340"/>
    <n v="1.17"/>
    <n v="2.8"/>
    <n v="38.200000000000003"/>
    <n v="73"/>
    <n v="62"/>
    <n v="-23.799999999999997"/>
    <n v="11"/>
    <n v="30.4"/>
    <n v="36.299999999999997"/>
    <n v="25.7"/>
    <n v="0.35205479452054794"/>
    <x v="24"/>
    <x v="8"/>
    <n v="29"/>
    <n v="4"/>
  </r>
  <r>
    <d v="2022-11-28T00:00:00"/>
    <x v="28"/>
    <x v="0"/>
    <n v="693.13894730000004"/>
    <s v="USR"/>
    <n v="693.13894730000004"/>
    <n v="613.69389920000015"/>
    <n v="79.445048099999894"/>
    <n v="349.73894730000006"/>
    <n v="346"/>
    <n v="306"/>
    <n v="35.1"/>
    <n v="37.4"/>
    <n v="33.4"/>
    <n v="44.5"/>
    <n v="34.5"/>
    <n v="-1.1000000000000014"/>
    <n v="10"/>
    <n v="23.3"/>
    <n v="19.399999999999999"/>
    <n v="15.1"/>
    <n v="0.33932584269662919"/>
    <x v="24"/>
    <x v="8"/>
    <n v="29"/>
    <n v="4"/>
  </r>
  <r>
    <d v="2023-01-17T00:00:00"/>
    <x v="28"/>
    <x v="0"/>
    <n v="697.44254351999996"/>
    <s v="USR"/>
    <n v="726.05639071999985"/>
    <n v="708.05639071999985"/>
    <n v="-10.613847199999896"/>
    <n v="156.56639071999984"/>
    <n v="579"/>
    <n v="562"/>
    <n v="2.02"/>
    <n v="7.49"/>
    <n v="90.328178679999994"/>
    <n v="113.27641612000001"/>
    <n v="101.27641612000001"/>
    <n v="-10.948237440000014"/>
    <n v="12"/>
    <n v="16.5"/>
    <n v="86.076416120000005"/>
    <n v="15.2"/>
    <n v="0.1341850362205827"/>
    <x v="24"/>
    <x v="8"/>
    <n v="29"/>
    <n v="4"/>
  </r>
  <r>
    <d v="2023-02-06T00:00:00"/>
    <x v="28"/>
    <x v="0"/>
    <n v="360.13090504999991"/>
    <s v="USR"/>
    <n v="360.13090504999991"/>
    <n v="347.09062499999993"/>
    <n v="13.040280049999978"/>
    <n v="31.900905049999892"/>
    <n v="308"/>
    <n v="326"/>
    <n v="1.56"/>
    <n v="2.23"/>
    <n v="25.2"/>
    <n v="101.82755959999999"/>
    <n v="90.827559599999987"/>
    <n v="-65.627559599999984"/>
    <n v="11"/>
    <n v="13.8"/>
    <n v="80.027559599999989"/>
    <n v="10.8"/>
    <n v="0.10606165995163457"/>
    <x v="24"/>
    <x v="8"/>
    <n v="29"/>
    <n v="4"/>
  </r>
  <r>
    <d v="2023-02-27T00:00:00"/>
    <x v="28"/>
    <x v="0"/>
    <n v="251.74169217999992"/>
    <s v="USR"/>
    <n v="305.92580177999997"/>
    <n v="290.92580177999997"/>
    <n v="-39.184109600000056"/>
    <n v="212.79580177999998"/>
    <n v="134"/>
    <n v="90"/>
    <n v="2.14"/>
    <n v="3.13"/>
    <n v="108.31035038000002"/>
    <n v="108.31035038000002"/>
    <n v="100.75968352000001"/>
    <n v="7.5506668600000069"/>
    <n v="7.5506668600000069"/>
    <n v="9.2100000000000009"/>
    <n v="89.859683520000004"/>
    <n v="10.9"/>
    <n v="0.10063673473271981"/>
    <x v="24"/>
    <x v="8"/>
    <n v="29"/>
    <n v="4"/>
  </r>
  <r>
    <d v="2023-03-20T00:00:00"/>
    <x v="28"/>
    <x v="0"/>
    <n v="292.08259631999999"/>
    <s v="USR"/>
    <n v="325.28838767000002"/>
    <n v="302.28838767000002"/>
    <n v="-10.205791350000027"/>
    <n v="99.03838767000002"/>
    <n v="218"/>
    <n v="217"/>
    <m/>
    <n v="9.25"/>
    <n v="95.780651008000021"/>
    <n v="95.780651008000021"/>
    <n v="16.982572723200001"/>
    <n v="78.798078284800027"/>
    <n v="78.798078284800027"/>
    <m/>
    <n v="8.4825727232000006"/>
    <n v="8.5"/>
    <n v="8.8744437530394765E-2"/>
    <x v="24"/>
    <x v="8"/>
    <n v="29"/>
    <n v="4"/>
  </r>
  <r>
    <d v="2023-04-10T00:00:00"/>
    <x v="28"/>
    <x v="0"/>
    <n v="284.33229592000009"/>
    <s v="USR"/>
    <n v="342.51680928000007"/>
    <n v="322.51680928000007"/>
    <n v="-38.184513359999983"/>
    <n v="170.11680928000007"/>
    <n v="193"/>
    <n v="165"/>
    <n v="3.49"/>
    <n v="7.4"/>
    <n v="100.63673174799996"/>
    <n v="100.63673174799996"/>
    <n v="82.642393827999996"/>
    <n v="17.994337919999964"/>
    <n v="17.994337919999964"/>
    <n v="14.7"/>
    <n v="70.442393827999993"/>
    <n v="12.2"/>
    <n v="0.12122810218588463"/>
    <x v="24"/>
    <x v="8"/>
    <n v="29"/>
    <n v="4"/>
  </r>
  <r>
    <d v="2023-05-01T00:00:00"/>
    <x v="28"/>
    <x v="0"/>
    <n v="352.36925098000006"/>
    <s v="USR"/>
    <n v="385.75445407999996"/>
    <n v="362.75445407999996"/>
    <n v="-10.385203099999899"/>
    <n v="108.76445407999995"/>
    <n v="207"/>
    <n v="275"/>
    <n v="3.67"/>
    <n v="1.99"/>
    <n v="75.030214522000009"/>
    <n v="97.173544799999988"/>
    <n v="84.173544799999988"/>
    <n v="-9.1433302779999792"/>
    <n v="13"/>
    <n v="10.9"/>
    <n v="74.23354479999999"/>
    <n v="9.94"/>
    <n v="0.10229121537614218"/>
    <x v="24"/>
    <x v="8"/>
    <n v="29"/>
    <n v="4"/>
  </r>
  <r>
    <d v="2023-05-22T00:00:00"/>
    <x v="28"/>
    <x v="0"/>
    <n v="628.47556407999991"/>
    <s v="USR"/>
    <n v="628.47556407999991"/>
    <n v="617.64080888000001"/>
    <n v="10.834755199999904"/>
    <n v="456.47556407999991"/>
    <n v="451"/>
    <n v="155"/>
    <n v="13.2"/>
    <n v="17"/>
    <n v="24.1"/>
    <n v="24.1"/>
    <n v="16"/>
    <n v="8.1000000000000014"/>
    <n v="8.1000000000000014"/>
    <n v="20.3"/>
    <n v="0.80000000000000071"/>
    <n v="15.2"/>
    <n v="0.63070539419087135"/>
    <x v="24"/>
    <x v="8"/>
    <n v="29"/>
    <n v="4"/>
  </r>
  <r>
    <d v="2023-05-30T00:00:00"/>
    <x v="28"/>
    <x v="0"/>
    <n v="560.89793244000009"/>
    <s v="USR"/>
    <n v="590.12235296000006"/>
    <n v="567.12235296000006"/>
    <n v="-6.2244205199999669"/>
    <n v="118.72235296000008"/>
    <n v="442"/>
    <n v="458"/>
    <n v="6.64"/>
    <n v="13.4"/>
    <n v="65.96802224999999"/>
    <n v="65.96802224999999"/>
    <n v="65.084235839999991"/>
    <n v="0.88378640999999902"/>
    <n v="0.88378640999999902"/>
    <n v="31"/>
    <n v="34.584235839999991"/>
    <n v="30.5"/>
    <n v="0.46234522363598685"/>
    <x v="24"/>
    <x v="8"/>
    <n v="29"/>
    <n v="4"/>
  </r>
  <r>
    <d v="2023-06-12T00:00:00"/>
    <x v="28"/>
    <x v="0"/>
    <n v="367.48826487000008"/>
    <s v="USR"/>
    <n v="367.48826487000008"/>
    <n v="343.8443595199999"/>
    <n v="23.643905350000182"/>
    <n v="166.10826487000008"/>
    <n v="156"/>
    <n v="196"/>
    <n v="6.81"/>
    <n v="5.38"/>
    <n v="28"/>
    <n v="42.7"/>
    <n v="29.7"/>
    <n v="-1.6999999999999993"/>
    <n v="13.000000000000004"/>
    <n v="22.1"/>
    <n v="9.8999999999999986"/>
    <n v="19.8"/>
    <n v="0.46370023419203743"/>
    <x v="24"/>
    <x v="8"/>
    <n v="29"/>
    <n v="4"/>
  </r>
  <r>
    <d v="2023-06-20T00:00:00"/>
    <x v="28"/>
    <x v="0"/>
    <n v="276.59617687000002"/>
    <s v="USR"/>
    <n v="276.59617687000002"/>
    <n v="225.75092366999999"/>
    <n v="50.84525320000003"/>
    <n v="144.29617687000001"/>
    <n v="118"/>
    <n v="121"/>
    <n v="7.5"/>
    <n v="11.3"/>
    <n v="19.899999999999999"/>
    <n v="47.8"/>
    <n v="37.799999999999997"/>
    <n v="-17.899999999999999"/>
    <n v="10"/>
    <n v="24.2"/>
    <n v="12.899999999999999"/>
    <n v="24.9"/>
    <n v="0.52092050209205021"/>
    <x v="24"/>
    <x v="8"/>
    <n v="29"/>
    <n v="4"/>
  </r>
  <r>
    <d v="2022-07-25T00:00:00"/>
    <x v="29"/>
    <x v="0"/>
    <n v="297"/>
    <s v="SAR"/>
    <n v="297"/>
    <n v="114.69239864000002"/>
    <n v="182.30760135999998"/>
    <n v="209.9"/>
    <n v="75.099999999999994"/>
    <n v="76.099999999999994"/>
    <n v="12.7"/>
    <n v="11"/>
    <n v="71.936024332400009"/>
    <n v="102.68285171999999"/>
    <n v="91.682851719999988"/>
    <n v="-19.746827387599978"/>
    <n v="11"/>
    <n v="16.2"/>
    <n v="75.582851719999979"/>
    <n v="16.100000000000001"/>
    <n v="0.15679346385803711"/>
    <x v="25"/>
    <x v="9"/>
    <n v="30"/>
    <n v="4"/>
  </r>
  <r>
    <d v="2022-08-15T00:00:00"/>
    <x v="29"/>
    <x v="0"/>
    <n v="307"/>
    <s v="SAR"/>
    <n v="406.11850599999997"/>
    <n v="390.11850599999997"/>
    <n v="-83.118505999999968"/>
    <n v="18.208505999999943"/>
    <n v="326"/>
    <n v="378"/>
    <n v="6.17"/>
    <n v="9.91"/>
    <n v="81.909339840000015"/>
    <n v="81.909339840000015"/>
    <n v="26.609535043100006"/>
    <n v="55.299804796900005"/>
    <n v="55.299804796900005"/>
    <n v="30.8"/>
    <s v=""/>
    <n v="34.700000000000003"/>
    <n v="0.42363911206929827"/>
    <x v="25"/>
    <x v="9"/>
    <n v="30"/>
    <n v="4"/>
  </r>
  <r>
    <d v="2022-09-26T00:00:00"/>
    <x v="29"/>
    <x v="0"/>
    <n v="66.036144138699996"/>
    <s v="SAR"/>
    <n v="108.5008220428"/>
    <n v="84.500822042799996"/>
    <n v="-18.4646779041"/>
    <n v="72.35082204279999"/>
    <n v="39.5"/>
    <n v="33.299999999999997"/>
    <n v="4.05"/>
    <n v="2.85"/>
    <n v="62.6"/>
    <n v="62.6"/>
    <n v="31"/>
    <n v="31.6"/>
    <n v="31.6"/>
    <n v="25.6"/>
    <n v="10.199999999999999"/>
    <n v="20.8"/>
    <n v="0.33226837060702874"/>
    <x v="25"/>
    <x v="9"/>
    <n v="30"/>
    <n v="4"/>
  </r>
  <r>
    <d v="2022-11-28T00:00:00"/>
    <x v="29"/>
    <x v="0"/>
    <n v="390.31664570000009"/>
    <s v="SAR"/>
    <n v="425"/>
    <n v="406"/>
    <n v="-15.683354299999905"/>
    <n v="198.17"/>
    <n v="226"/>
    <n v="219"/>
    <n v="1.93"/>
    <n v="7.83"/>
    <n v="103.00848384000001"/>
    <n v="103.00848384000001"/>
    <n v="94.89016703999998"/>
    <n v="8.1183168000000308"/>
    <n v="8.1183168000000308"/>
    <n v="21.2"/>
    <n v="75.490167039999989"/>
    <n v="19.399999999999999"/>
    <n v="0.18833400198505432"/>
    <x v="25"/>
    <x v="9"/>
    <n v="30"/>
    <n v="4"/>
  </r>
  <r>
    <d v="2023-01-17T00:00:00"/>
    <x v="29"/>
    <x v="0"/>
    <n v="642.14762799999994"/>
    <s v="SAR"/>
    <n v="642.14762799999994"/>
    <n v="633.62539631999994"/>
    <n v="8.5222316800000044"/>
    <n v="93.367627999999968"/>
    <n v="560"/>
    <n v="543"/>
    <n v="3.21"/>
    <n v="5.78"/>
    <n v="38"/>
    <n v="137.65114352000001"/>
    <n v="127.65114352000002"/>
    <n v="-89.651143520000019"/>
    <n v="9.9999999999999858"/>
    <n v="19.2"/>
    <n v="109.65114352000002"/>
    <n v="18"/>
    <n v="0.13076535028846087"/>
    <x v="25"/>
    <x v="9"/>
    <n v="30"/>
    <n v="4"/>
  </r>
  <r>
    <d v="2023-02-06T00:00:00"/>
    <x v="29"/>
    <x v="0"/>
    <n v="229.14355904999999"/>
    <s v="SAR"/>
    <n v="280.32162979999998"/>
    <n v="257.32162979999998"/>
    <n v="-28.178070749999989"/>
    <n v="7.441629799999987"/>
    <n v="246"/>
    <n v="272"/>
    <n v="1.17"/>
    <n v="0.88"/>
    <n v="23.7"/>
    <n v="113.31576439999999"/>
    <n v="103.31576439999999"/>
    <n v="-79.615764399999989"/>
    <n v="10"/>
    <n v="10.7"/>
    <n v="89.415764399999986"/>
    <n v="13.9"/>
    <n v="0.12266607451840127"/>
    <x v="25"/>
    <x v="9"/>
    <n v="30"/>
    <n v="4"/>
  </r>
  <r>
    <d v="2023-02-27T00:00:00"/>
    <x v="29"/>
    <x v="0"/>
    <n v="196.62806801999994"/>
    <s v="SAR"/>
    <n v="296.31180008000001"/>
    <n v="273.31180008000001"/>
    <n v="-76.683732060000068"/>
    <n v="189.84180008000001"/>
    <n v="111"/>
    <n v="100"/>
    <n v="1.74"/>
    <n v="6.47"/>
    <n v="109.66419342"/>
    <n v="109.66419342"/>
    <n v="88.022475280000009"/>
    <n v="21.641718139999995"/>
    <n v="21.641718139999995"/>
    <n v="10.6"/>
    <n v="75.422475280000015"/>
    <n v="12.6"/>
    <n v="0.11489620820666224"/>
    <x v="25"/>
    <x v="9"/>
    <n v="30"/>
    <n v="4"/>
  </r>
  <r>
    <d v="2023-03-20T00:00:00"/>
    <x v="29"/>
    <x v="0"/>
    <n v="142.6936361148"/>
    <s v="SAR"/>
    <n v="216.30053978720008"/>
    <n v="195.30053978720008"/>
    <n v="-52.60690367240008"/>
    <n v="151.00053978720007"/>
    <n v="75.099999999999994"/>
    <n v="65.3"/>
    <n v="0.47399999999999998"/>
    <m/>
    <n v="28.178509319200003"/>
    <n v="28.178509319200003"/>
    <n v="26.282144879999997"/>
    <n v="1.8963644392000063"/>
    <n v="1.8963644392000063"/>
    <n v="10.9"/>
    <n v="26.282144879999997"/>
    <m/>
    <m/>
    <x v="25"/>
    <x v="9"/>
    <n v="30"/>
    <n v="4"/>
  </r>
  <r>
    <d v="2023-04-10T00:00:00"/>
    <x v="29"/>
    <x v="0"/>
    <n v="171.22959737500003"/>
    <s v="SAR"/>
    <n v="220.28296550000002"/>
    <n v="205.28296550000002"/>
    <n v="-34.053368124999992"/>
    <n v="132.69296550000001"/>
    <n v="79.099999999999994"/>
    <n v="83.2"/>
    <n v="1.88"/>
    <n v="4.3899999999999997"/>
    <n v="85.391493507999968"/>
    <n v="85.391493507999968"/>
    <n v="63.385057251999989"/>
    <n v="22.006436255999979"/>
    <n v="22.006436255999979"/>
    <n v="14.2"/>
    <n v="51.885057251999989"/>
    <n v="11.5"/>
    <n v="0.13467383608793085"/>
    <x v="25"/>
    <x v="9"/>
    <n v="30"/>
    <n v="4"/>
  </r>
  <r>
    <d v="2023-05-01T00:00:00"/>
    <x v="29"/>
    <x v="0"/>
    <n v="142.28459846999999"/>
    <s v="SAR"/>
    <n v="142.28459846999999"/>
    <n v="138.34847102999998"/>
    <n v="3.936127440000007"/>
    <n v="118.50459846999999"/>
    <n v="18.7"/>
    <n v="20.399999999999999"/>
    <n v="2.52"/>
    <n v="3.38"/>
    <n v="69.634996762"/>
    <n v="103.26070564199999"/>
    <n v="90.260705641999991"/>
    <n v="-20.625708879999991"/>
    <n v="13"/>
    <n v="11.9"/>
    <n v="80.300705641999997"/>
    <n v="9.9600000000000009"/>
    <n v="9.6454889961055001E-2"/>
    <x v="25"/>
    <x v="9"/>
    <n v="30"/>
    <n v="4"/>
  </r>
  <r>
    <d v="2023-05-22T00:00:00"/>
    <x v="29"/>
    <x v="0"/>
    <n v="347.71776031999991"/>
    <s v="SAR"/>
    <n v="347.71776031999991"/>
    <n v="281.77152799999999"/>
    <n v="65.946232319999922"/>
    <m/>
    <n v="105"/>
    <n v="3910"/>
    <n v="10.7"/>
    <n v="20.2"/>
    <n v="54.2"/>
    <n v="54.2"/>
    <n v="7.27"/>
    <n v="46.930000000000007"/>
    <n v="46.930000000000007"/>
    <n v="12.6"/>
    <s v=""/>
    <n v="12.6"/>
    <n v="0.23247232472324722"/>
    <x v="25"/>
    <x v="9"/>
    <n v="30"/>
    <n v="4"/>
  </r>
  <r>
    <d v="2023-06-12T00:00:00"/>
    <x v="29"/>
    <x v="0"/>
    <n v="384"/>
    <s v="SAR"/>
    <n v="384"/>
    <n v="336.57100287999992"/>
    <n v="47.428997120000076"/>
    <n v="120.08999999999997"/>
    <n v="225"/>
    <n v="260"/>
    <n v="3.9"/>
    <n v="3.91"/>
    <n v="26.6"/>
    <n v="26.6"/>
    <n v="14.4"/>
    <n v="12.200000000000001"/>
    <n v="12.200000000000001"/>
    <n v="18.399999999999999"/>
    <s v=""/>
    <n v="17"/>
    <n v="0.63909774436090228"/>
    <x v="25"/>
    <x v="9"/>
    <n v="30"/>
    <n v="4"/>
  </r>
  <r>
    <d v="2022-08-08T00:00:00"/>
    <x v="30"/>
    <x v="0"/>
    <n v="688"/>
    <s v="LRC"/>
    <n v="787"/>
    <n v="763"/>
    <n v="-75"/>
    <m/>
    <n v="693"/>
    <n v="66.8"/>
    <n v="6.5"/>
    <n v="1310"/>
    <n v="152.6978125"/>
    <n v="152.6978125"/>
    <n v="70.591621090000004"/>
    <n v="82.106191409999994"/>
    <n v="82.106191409999994"/>
    <n v="96.3"/>
    <s v=""/>
    <n v="89"/>
    <n v="0.58285052380825697"/>
    <x v="26"/>
    <x v="10"/>
    <n v="31"/>
    <n v="4"/>
  </r>
  <r>
    <d v="2022-08-29T00:00:00"/>
    <x v="30"/>
    <x v="0"/>
    <n v="357.01720375000002"/>
    <s v="LRC"/>
    <n v="396.61320134999994"/>
    <n v="374.61320134999994"/>
    <n v="-17.595997599999919"/>
    <n v="58.223201349999954"/>
    <n v="421"/>
    <n v="333"/>
    <n v="4.47"/>
    <n v="5.39"/>
    <n v="111.48614999999999"/>
    <n v="111.48614999999999"/>
    <n v="37.297687547999999"/>
    <n v="74.188462451999996"/>
    <n v="74.188462451999996"/>
    <n v="32.799999999999997"/>
    <s v=""/>
    <n v="46.6"/>
    <n v="0.41798914035510243"/>
    <x v="26"/>
    <x v="10"/>
    <n v="31"/>
    <n v="4"/>
  </r>
  <r>
    <d v="2022-09-19T00:00:00"/>
    <x v="30"/>
    <x v="0"/>
    <n v="276.80918008000003"/>
    <s v="LRC"/>
    <n v="276.80918008000003"/>
    <n v="276.80918008000003"/>
    <n v="0"/>
    <n v="127.76918008000004"/>
    <n v="178"/>
    <n v="148"/>
    <n v="2.15"/>
    <n v="1.04"/>
    <n v="89.7"/>
    <n v="89.7"/>
    <n v="48.7"/>
    <n v="41"/>
    <n v="41"/>
    <n v="38.9"/>
    <n v="19.700000000000003"/>
    <n v="29"/>
    <n v="0.32329988851727981"/>
    <x v="26"/>
    <x v="10"/>
    <n v="31"/>
    <n v="4"/>
  </r>
  <r>
    <d v="2022-10-11T00:00:00"/>
    <x v="30"/>
    <x v="0"/>
    <n v="361"/>
    <s v="LRC"/>
    <n v="361"/>
    <n v="310"/>
    <n v="51"/>
    <n v="142.77000000000001"/>
    <n v="209"/>
    <n v="214"/>
    <n v="1.98"/>
    <n v="4.2300000000000004"/>
    <n v="81.227590287999988"/>
    <n v="81.227590287999988"/>
    <n v="54.572484512000003"/>
    <n v="26.655105775999985"/>
    <n v="26.655105775999985"/>
    <n v="45.8"/>
    <n v="4.5724845120000026"/>
    <n v="50"/>
    <n v="0.61555439257425149"/>
    <x v="26"/>
    <x v="10"/>
    <n v="31"/>
    <n v="4"/>
  </r>
  <r>
    <d v="2022-10-31T00:00:00"/>
    <x v="30"/>
    <x v="0"/>
    <n v="391.21209000000005"/>
    <s v="LRC"/>
    <n v="391.21209000000005"/>
    <n v="271"/>
    <n v="120.21209000000005"/>
    <n v="366.70209000000006"/>
    <n v="13.6"/>
    <n v="18"/>
    <n v="3.26"/>
    <n v="6.51"/>
    <n v="323.96386485999994"/>
    <n v="323.96386485999994"/>
    <n v="259.09345808000006"/>
    <n v="64.870406779999882"/>
    <n v="64.870406779999882"/>
    <n v="301"/>
    <n v="9.3458080000061727E-2"/>
    <n v="259"/>
    <n v="0.79947187971697431"/>
    <x v="26"/>
    <x v="10"/>
    <n v="31"/>
    <n v="4"/>
  </r>
  <r>
    <d v="2022-11-14T00:00:00"/>
    <x v="30"/>
    <x v="0"/>
    <n v="353"/>
    <s v="LRC"/>
    <n v="353"/>
    <n v="317"/>
    <n v="36"/>
    <n v="204.5"/>
    <n v="136"/>
    <n v="136"/>
    <n v="10.6"/>
    <n v="12.5"/>
    <n v="143.57632927999998"/>
    <n v="143.57632927999998"/>
    <n v="80.667797539999995"/>
    <n v="62.908531739999987"/>
    <n v="62.908531739999987"/>
    <n v="66.8"/>
    <n v="14.867797539999998"/>
    <n v="65.8"/>
    <n v="0.4582928142122788"/>
    <x v="26"/>
    <x v="10"/>
    <n v="31"/>
    <n v="4"/>
  </r>
  <r>
    <d v="2023-01-30T00:00:00"/>
    <x v="30"/>
    <x v="0"/>
    <n v="701.62264099999993"/>
    <s v="LRC"/>
    <n v="765.70166520999999"/>
    <n v="742.70166520999999"/>
    <n v="-41.079024210000057"/>
    <n v="205.02766521000001"/>
    <n v="740"/>
    <n v="560"/>
    <n v="2.4900000000000002"/>
    <n v="0.67400000000000004"/>
    <n v="111.47536000000002"/>
    <n v="111.47536000000002"/>
    <n v="33.405211100000002"/>
    <n v="78.070148900000021"/>
    <n v="78.070148900000021"/>
    <n v="24.6"/>
    <n v="9.8052111000000011"/>
    <n v="23.6"/>
    <n v="0.21170597699796614"/>
    <x v="26"/>
    <x v="10"/>
    <n v="31"/>
    <n v="4"/>
  </r>
  <r>
    <d v="2023-02-22T00:00:00"/>
    <x v="30"/>
    <x v="0"/>
    <n v="505.62929447999994"/>
    <s v="LRC"/>
    <n v="505.62929447999994"/>
    <n v="465.36953297999997"/>
    <n v="40.259761499999968"/>
    <n v="153.41929447999996"/>
    <n v="434"/>
    <n v="349"/>
    <n v="1.64"/>
    <n v="3.21"/>
    <n v="113.69063550000001"/>
    <n v="113.69063550000001"/>
    <n v="113.69063550000001"/>
    <n v="0"/>
    <n v="0"/>
    <n v="19.7"/>
    <n v="97.99063550000001"/>
    <n v="15.7"/>
    <n v="0.13809404733250874"/>
    <x v="26"/>
    <x v="10"/>
    <n v="31"/>
    <n v="4"/>
  </r>
  <r>
    <d v="2023-03-13T00:00:00"/>
    <x v="30"/>
    <x v="0"/>
    <n v="175.41166559609997"/>
    <s v="LRC"/>
    <n v="175.41166559609997"/>
    <m/>
    <n v="175.41166559609997"/>
    <m/>
    <n v="729"/>
    <n v="550"/>
    <n v="412"/>
    <n v="42.2"/>
    <n v="18.641948498300003"/>
    <n v="63.682390832700008"/>
    <n v="53.682390832700008"/>
    <n v="-35.040442334400005"/>
    <n v="10"/>
    <n v="9.75"/>
    <n v="47.182390832700008"/>
    <n v="6.5"/>
    <n v="0.10206903219252789"/>
    <x v="26"/>
    <x v="10"/>
    <n v="31"/>
    <n v="4"/>
  </r>
  <r>
    <d v="2023-04-03T00:00:00"/>
    <x v="30"/>
    <x v="0"/>
    <n v="249.85687127999998"/>
    <s v="LRC"/>
    <n v="272.18382168000005"/>
    <n v="256.18382168000005"/>
    <n v="-6.3269504000000722"/>
    <n v="169.88382168000004"/>
    <n v="103"/>
    <n v="91.5"/>
    <n v="4.4800000000000004"/>
    <n v="10.8"/>
    <n v="23.469885247999997"/>
    <n v="69.797762896400002"/>
    <n v="56.797762896400009"/>
    <n v="-33.327877648400012"/>
    <n v="12.999999999999993"/>
    <n v="20.9"/>
    <n v="37.89776289640001"/>
    <n v="18.899999999999999"/>
    <n v="0.27078231759452015"/>
    <x v="26"/>
    <x v="10"/>
    <n v="31"/>
    <n v="4"/>
  </r>
  <r>
    <d v="2023-04-24T00:00:00"/>
    <x v="30"/>
    <x v="0"/>
    <n v="276.00097499999998"/>
    <s v="LRC"/>
    <n v="276.00097499999998"/>
    <n v="259.73040000000009"/>
    <n v="16.270574999999894"/>
    <n v="220.980975"/>
    <n v="51.6"/>
    <n v="47.4"/>
    <n v="2.56"/>
    <n v="7.62"/>
    <n v="78.883531525000009"/>
    <n v="78.883531525000009"/>
    <n v="75.256146099999981"/>
    <n v="3.6273854250000284"/>
    <n v="3.6273854250000284"/>
    <n v="11"/>
    <n v="67.296146099999987"/>
    <n v="7.96"/>
    <n v="0.10090826115559104"/>
    <x v="26"/>
    <x v="10"/>
    <n v="31"/>
    <n v="4"/>
  </r>
  <r>
    <d v="2023-05-15T00:00:00"/>
    <x v="30"/>
    <x v="0"/>
    <n v="561"/>
    <s v="LRC"/>
    <n v="561"/>
    <n v="517"/>
    <n v="44"/>
    <n v="200.10000000000002"/>
    <n v="307"/>
    <n v="338"/>
    <n v="22.6"/>
    <n v="22.9"/>
    <n v="106.25626731999998"/>
    <n v="106.25626731999998"/>
    <n v="74.979521079999984"/>
    <n v="31.276746239999994"/>
    <n v="31.276746239999994"/>
    <n v="22.9"/>
    <n v="55.679521079999986"/>
    <n v="19.3"/>
    <n v="0.18163634472380227"/>
    <x v="26"/>
    <x v="10"/>
    <n v="31"/>
    <n v="4"/>
  </r>
  <r>
    <d v="2023-05-30T00:00:00"/>
    <x v="30"/>
    <x v="0"/>
    <n v="320.13144124000002"/>
    <s v="LRC"/>
    <n v="320.13144124000002"/>
    <n v="320.13144124000002"/>
    <n v="0"/>
    <n v="182.27144124"/>
    <n v="128"/>
    <n v="129"/>
    <n v="3.86"/>
    <n v="8.86"/>
    <n v="40.9261963274"/>
    <n v="69.045602250000002"/>
    <n v="57.045602250000002"/>
    <n v="-16.119405922600002"/>
    <n v="12"/>
    <n v="24.6"/>
    <n v="25.345602250000002"/>
    <n v="31.7"/>
    <n v="0.45911685852519302"/>
    <x v="26"/>
    <x v="10"/>
    <n v="31"/>
    <n v="4"/>
  </r>
  <r>
    <d v="2023-06-12T00:00:00"/>
    <x v="30"/>
    <x v="0"/>
    <n v="620"/>
    <s v="LRC"/>
    <n v="620"/>
    <n v="489"/>
    <n v="131"/>
    <n v="242.76999999999998"/>
    <n v="334"/>
    <n v="370"/>
    <n v="7.25"/>
    <n v="7.23"/>
    <n v="88.1"/>
    <n v="88.1"/>
    <n v="34.4"/>
    <n v="53.699999999999996"/>
    <n v="53.699999999999996"/>
    <n v="42.3"/>
    <s v=""/>
    <n v="38.200000000000003"/>
    <n v="0.43359818388195237"/>
    <x v="26"/>
    <x v="10"/>
    <n v="31"/>
    <n v="4"/>
  </r>
  <r>
    <d v="2023-06-20T00:00:00"/>
    <x v="30"/>
    <x v="0"/>
    <n v="245.72119387999996"/>
    <s v="LRC"/>
    <n v="245.72119387999996"/>
    <n v="234.82757311999998"/>
    <n v="10.893620759999976"/>
    <n v="189.80119387999997"/>
    <n v="40.6"/>
    <n v="52.4"/>
    <n v="1.35"/>
    <n v="3.52"/>
    <n v="51.2"/>
    <n v="51.2"/>
    <n v="23.7"/>
    <n v="27.500000000000004"/>
    <n v="27.500000000000004"/>
    <n v="30.1"/>
    <s v=""/>
    <n v="25.6"/>
    <n v="0.5"/>
    <x v="26"/>
    <x v="10"/>
    <n v="31"/>
    <n v="4"/>
  </r>
  <r>
    <d v="2022-08-08T00:00:00"/>
    <x v="31"/>
    <x v="0"/>
    <n v="1950"/>
    <s v="STC"/>
    <n v="1950"/>
    <n v="1930"/>
    <n v="20"/>
    <n v="683.7"/>
    <n v="2010"/>
    <n v="1210"/>
    <n v="54.6"/>
    <n v="56.3"/>
    <n v="304.54421909999996"/>
    <n v="304.54421909999996"/>
    <n v="188.90209089999999"/>
    <n v="115.64212819999997"/>
    <n v="115.64212819999997"/>
    <n v="246"/>
    <n v="32.90209089999999"/>
    <n v="156"/>
    <n v="0.51224088397086243"/>
    <x v="27"/>
    <x v="11"/>
    <n v="32"/>
    <n v="4"/>
  </r>
  <r>
    <d v="2022-08-29T00:00:00"/>
    <x v="31"/>
    <x v="0"/>
    <n v="675.85146459999999"/>
    <s v="STC"/>
    <n v="675.85146459999999"/>
    <n v="385.59640960000002"/>
    <n v="290.25505499999997"/>
    <n v="629.42146460000004"/>
    <n v="39.6"/>
    <n v="36.5"/>
    <n v="6.89"/>
    <n v="9.93"/>
    <n v="177.84256367"/>
    <n v="177.84256367"/>
    <n v="84.956220000000002"/>
    <n v="92.886343670000002"/>
    <n v="92.886343670000002"/>
    <n v="111"/>
    <s v=""/>
    <n v="100"/>
    <n v="0.56229508806203099"/>
    <x v="27"/>
    <x v="11"/>
    <n v="32"/>
    <n v="4"/>
  </r>
  <r>
    <d v="2022-09-19T00:00:00"/>
    <x v="31"/>
    <x v="0"/>
    <n v="262.58988727999997"/>
    <s v="STC"/>
    <n v="262.58988727999997"/>
    <n v="243.02288949999996"/>
    <n v="19.566997780000008"/>
    <n v="206.80988727999997"/>
    <n v="32.299999999999997"/>
    <n v="48.4"/>
    <n v="6.15"/>
    <n v="7.38"/>
    <n v="75.400000000000006"/>
    <n v="75.400000000000006"/>
    <n v="55.400000000000006"/>
    <n v="20"/>
    <n v="20"/>
    <n v="55.8"/>
    <s v=""/>
    <n v="64.599999999999994"/>
    <n v="0.85676392572944282"/>
    <x v="27"/>
    <x v="11"/>
    <n v="32"/>
    <n v="4"/>
  </r>
  <r>
    <d v="2022-10-11T00:00:00"/>
    <x v="31"/>
    <x v="0"/>
    <n v="715.10695498000018"/>
    <s v="STC"/>
    <n v="715.10695498000018"/>
    <n v="231"/>
    <n v="484.10695498000018"/>
    <n v="639.15695498000014"/>
    <n v="46.2"/>
    <n v="71.400000000000006"/>
    <n v="-1.77"/>
    <n v="4.55"/>
    <n v="63.850053199999991"/>
    <n v="116.64095919999998"/>
    <n v="102.64095919999998"/>
    <n v="-38.790905999999993"/>
    <n v="14"/>
    <n v="50.8"/>
    <n v="48.640959199999983"/>
    <n v="54"/>
    <n v="0.46295915577484387"/>
    <x v="27"/>
    <x v="11"/>
    <n v="32"/>
    <n v="4"/>
  </r>
  <r>
    <d v="2022-10-31T00:00:00"/>
    <x v="31"/>
    <x v="0"/>
    <n v="242"/>
    <s v="STC"/>
    <n v="242"/>
    <n v="146"/>
    <n v="96"/>
    <n v="216.03"/>
    <n v="6.39"/>
    <n v="24.3"/>
    <n v="3.25"/>
    <n v="1.67"/>
    <n v="122.16405966799999"/>
    <n v="148.18214675000002"/>
    <n v="136.18214675000002"/>
    <n v="-14.018087082000022"/>
    <n v="12"/>
    <n v="104"/>
    <n v="35.182146750000015"/>
    <n v="101"/>
    <n v="0.68159358070576737"/>
    <x v="27"/>
    <x v="11"/>
    <n v="32"/>
    <n v="4"/>
  </r>
  <r>
    <d v="2022-11-14T00:00:00"/>
    <x v="31"/>
    <x v="0"/>
    <n v="810"/>
    <s v="STC"/>
    <n v="810"/>
    <n v="665.80059396000001"/>
    <n v="144.19940603999999"/>
    <n v="581.9"/>
    <n v="221"/>
    <n v="214"/>
    <n v="13.1"/>
    <n v="14.1"/>
    <n v="298.95502016"/>
    <n v="312.64368124999999"/>
    <n v="299.64368124999999"/>
    <n v="-0.68866108999998232"/>
    <n v="13"/>
    <n v="199"/>
    <n v="128.64368124999999"/>
    <n v="171"/>
    <n v="0.54694852400763183"/>
    <x v="27"/>
    <x v="11"/>
    <n v="32"/>
    <n v="4"/>
  </r>
  <r>
    <d v="2023-01-30T00:00:00"/>
    <x v="31"/>
    <x v="0"/>
    <n v="956.31560640999987"/>
    <s v="STC"/>
    <n v="956.31560640999987"/>
    <n v="861.48428303999992"/>
    <n v="94.83132336999995"/>
    <n v="427.5356064099999"/>
    <n v="450"/>
    <n v="520"/>
    <n v="6.27"/>
    <n v="8.7799999999999994"/>
    <n v="194.53155832999997"/>
    <n v="194.53155832999997"/>
    <n v="162.45873424999999"/>
    <n v="32.072824079999975"/>
    <n v="32.072824079999975"/>
    <n v="70.599999999999994"/>
    <n v="86.458734249999992"/>
    <n v="76"/>
    <n v="0.3906821116966272"/>
    <x v="27"/>
    <x v="11"/>
    <n v="32"/>
    <n v="4"/>
  </r>
  <r>
    <d v="2023-02-22T00:00:00"/>
    <x v="31"/>
    <x v="0"/>
    <n v="747.39119912000001"/>
    <s v="STC"/>
    <n v="747.39119912000001"/>
    <n v="680.02620200000001"/>
    <n v="67.364997119999998"/>
    <n v="331.90119912"/>
    <n v="531"/>
    <n v="412"/>
    <n v="1.98"/>
    <n v="3.49"/>
    <n v="210.38335486"/>
    <n v="210.38335486"/>
    <n v="129.27009821999999"/>
    <n v="81.113256640000003"/>
    <n v="81.113256640000003"/>
    <n v="63.7"/>
    <n v="79.67009822"/>
    <n v="49.6"/>
    <n v="0.23576009629186878"/>
    <x v="27"/>
    <x v="11"/>
    <n v="32"/>
    <n v="4"/>
  </r>
  <r>
    <d v="2023-03-13T00:00:00"/>
    <x v="31"/>
    <x v="0"/>
    <n v="391.49443853000002"/>
    <s v="STC"/>
    <n v="391.49443853000002"/>
    <n v="341.0560020800001"/>
    <n v="50.438436449999926"/>
    <m/>
    <n v="533"/>
    <n v="701"/>
    <n v="42.9"/>
    <n v="44.5"/>
    <n v="144.62008129280002"/>
    <n v="144.62008129280002"/>
    <n v="41.473134986299996"/>
    <n v="103.14694630650003"/>
    <n v="103.14694630650003"/>
    <n v="11.8"/>
    <n v="29.673134986299996"/>
    <n v="11.8"/>
    <n v="8.1593094779898095E-2"/>
    <x v="27"/>
    <x v="11"/>
    <n v="32"/>
    <n v="4"/>
  </r>
  <r>
    <d v="2023-04-03T00:00:00"/>
    <x v="31"/>
    <x v="0"/>
    <n v="855"/>
    <s v="STC"/>
    <n v="855"/>
    <n v="767.37861887999986"/>
    <n v="87.621381120000137"/>
    <n v="634"/>
    <n v="443"/>
    <n v="221"/>
    <n v="24.6"/>
    <m/>
    <n v="211.62485583999998"/>
    <n v="211.62485583999998"/>
    <n v="125.9305036996"/>
    <n v="85.694352140399985"/>
    <n v="85.694352140399985"/>
    <n v="90.4"/>
    <n v="39.330503699600001"/>
    <n v="86.6"/>
    <n v="0.40921469104496094"/>
    <x v="27"/>
    <x v="11"/>
    <n v="32"/>
    <n v="4"/>
  </r>
  <r>
    <d v="2023-04-24T00:00:00"/>
    <x v="31"/>
    <x v="0"/>
    <n v="1090"/>
    <s v="STC"/>
    <n v="1090"/>
    <n v="934.58109375000026"/>
    <n v="155.41890624999974"/>
    <n v="724.23"/>
    <n v="423"/>
    <n v="363"/>
    <n v="17"/>
    <n v="2.77"/>
    <n v="277.35518479999996"/>
    <n v="277.35518479999996"/>
    <n v="263.94394499999999"/>
    <n v="13.411239799999976"/>
    <n v="13.411239799999976"/>
    <n v="234"/>
    <n v="78.943944999999985"/>
    <n v="185"/>
    <n v="0.66701475270203792"/>
    <x v="27"/>
    <x v="11"/>
    <n v="32"/>
    <n v="4"/>
  </r>
  <r>
    <d v="2023-05-15T00:00:00"/>
    <x v="31"/>
    <x v="0"/>
    <n v="732"/>
    <s v="STC"/>
    <n v="732"/>
    <n v="638"/>
    <n v="94"/>
    <n v="521"/>
    <n v="157"/>
    <n v="173"/>
    <n v="40"/>
    <n v="38"/>
    <n v="163.96085802000002"/>
    <n v="163.96085802000002"/>
    <n v="136.19139999999999"/>
    <n v="27.76945802000003"/>
    <n v="27.76945802000003"/>
    <n v="74.5"/>
    <n v="79.89139999999999"/>
    <n v="56.3"/>
    <n v="0.34337463636066418"/>
    <x v="27"/>
    <x v="11"/>
    <n v="32"/>
    <n v="4"/>
  </r>
  <r>
    <d v="2023-06-12T00:00:00"/>
    <x v="31"/>
    <x v="0"/>
    <n v="4810"/>
    <s v="STC"/>
    <n v="4810"/>
    <n v="4630"/>
    <n v="180"/>
    <n v="1286"/>
    <n v="3130"/>
    <n v="2590"/>
    <n v="964"/>
    <n v="934"/>
    <n v="505.35983999999991"/>
    <n v="505.35983999999991"/>
    <n v="172.90295875000001"/>
    <n v="332.45688124999992"/>
    <n v="332.45688124999992"/>
    <n v="177"/>
    <s v=""/>
    <n v="190"/>
    <n v="0.37596972485981484"/>
    <x v="27"/>
    <x v="11"/>
    <n v="32"/>
    <n v="4"/>
  </r>
  <r>
    <d v="2022-07-18T00:00:00"/>
    <x v="32"/>
    <x v="0"/>
    <n v="2749.2222520000005"/>
    <s v="EFK"/>
    <n v="2749.2222520000005"/>
    <n v="1594.4023369200002"/>
    <n v="1154.8199150800003"/>
    <n v="799.92225200000053"/>
    <n v="1710"/>
    <n v="1930"/>
    <n v="22.4"/>
    <n v="19.3"/>
    <n v="318.46120000000008"/>
    <n v="318.46120000000008"/>
    <n v="179.08807400000001"/>
    <n v="139.37312600000007"/>
    <n v="139.37312600000007"/>
    <n v="167"/>
    <n v="24.088074000000006"/>
    <n v="155"/>
    <n v="0.48671549312757711"/>
    <x v="28"/>
    <x v="11"/>
    <n v="33"/>
    <n v="4"/>
  </r>
  <r>
    <d v="2022-07-19T00:00:00"/>
    <x v="32"/>
    <x v="0"/>
    <n v="1657.0484804800001"/>
    <s v="EFK"/>
    <n v="1657.0484804800001"/>
    <n v="1401.3925225199998"/>
    <n v="255.65595796000025"/>
    <m/>
    <n v="1530"/>
    <n v="1890"/>
    <n v="51.5"/>
    <n v="54.7"/>
    <n v="260.86543554000002"/>
    <n v="260.86543554000002"/>
    <n v="191.16247026000002"/>
    <n v="69.702965280000001"/>
    <n v="69.702965280000001"/>
    <n v="223"/>
    <s v=""/>
    <n v="234"/>
    <n v="0.89701420012050392"/>
    <x v="28"/>
    <x v="11"/>
    <n v="33"/>
    <m/>
  </r>
  <r>
    <d v="2022-07-25T00:00:00"/>
    <x v="32"/>
    <x v="0"/>
    <n v="2070"/>
    <s v="EFK"/>
    <n v="2070"/>
    <n v="1920"/>
    <n v="150"/>
    <n v="448.90000000000009"/>
    <n v="1620"/>
    <n v="1600"/>
    <n v="23.7"/>
    <n v="21.1"/>
    <n v="294.99512270999998"/>
    <n v="352.43808623999996"/>
    <n v="342.43808623999996"/>
    <n v="-47.442963529999986"/>
    <n v="10"/>
    <n v="193"/>
    <n v="135.43808623999996"/>
    <n v="207"/>
    <n v="0.58733720355931995"/>
    <x v="28"/>
    <x v="11"/>
    <n v="33"/>
    <n v="4"/>
  </r>
  <r>
    <d v="2022-08-01T00:00:00"/>
    <x v="32"/>
    <x v="0"/>
    <n v="2187.6105975999994"/>
    <s v="EFK"/>
    <n v="2280.9802787499998"/>
    <n v="2256.9802787499998"/>
    <n v="-69.369681150000361"/>
    <n v="825.78027874999975"/>
    <n v="1460"/>
    <n v="1430"/>
    <n v="21.4"/>
    <n v="25.2"/>
    <n v="263.15589212999993"/>
    <n v="263.15589212999993"/>
    <n v="233.33127596999998"/>
    <n v="29.824616159999948"/>
    <n v="29.824616159999948"/>
    <n v="230"/>
    <n v="5.3312759699999788"/>
    <n v="228"/>
    <n v="0.86640659327273284"/>
    <x v="28"/>
    <x v="11"/>
    <n v="33"/>
    <n v="4"/>
  </r>
  <r>
    <d v="2022-08-08T00:00:00"/>
    <x v="32"/>
    <x v="0"/>
    <n v="2530"/>
    <s v="EFK"/>
    <n v="2530"/>
    <n v="2050"/>
    <n v="480"/>
    <n v="625"/>
    <n v="272"/>
    <n v="295"/>
    <n v="1460"/>
    <n v="1610"/>
    <n v="639.03251999999986"/>
    <n v="639.03251999999986"/>
    <n v="589.43494079999994"/>
    <n v="49.597579199999927"/>
    <n v="49.597579199999927"/>
    <n v="268"/>
    <n v="295.43494079999994"/>
    <n v="294"/>
    <n v="0.46007048279796475"/>
    <x v="28"/>
    <x v="11"/>
    <n v="33"/>
    <n v="4"/>
  </r>
  <r>
    <d v="2022-08-09T00:00:00"/>
    <x v="32"/>
    <x v="0"/>
    <n v="1850"/>
    <s v="EFK"/>
    <n v="1850"/>
    <n v="1710"/>
    <n v="140"/>
    <n v="711"/>
    <n v="131"/>
    <n v="129"/>
    <n v="1020"/>
    <n v="1010"/>
    <n v="532.83094080000001"/>
    <n v="532.83094080000001"/>
    <n v="446.79127590000002"/>
    <n v="86.039664899999991"/>
    <n v="86.039664899999991"/>
    <n v="357"/>
    <n v="93.791275900000016"/>
    <n v="353"/>
    <n v="0.66249906484409626"/>
    <x v="28"/>
    <x v="11"/>
    <n v="33"/>
    <m/>
  </r>
  <r>
    <d v="2022-08-15T00:00:00"/>
    <x v="32"/>
    <x v="0"/>
    <n v="1290"/>
    <s v="EFK"/>
    <n v="1290"/>
    <n v="1190"/>
    <n v="100"/>
    <m/>
    <n v="988"/>
    <n v="1510"/>
    <n v="17.5"/>
    <n v="20.9"/>
    <n v="251.49455100000003"/>
    <n v="251.49455100000003"/>
    <n v="187.16141024000004"/>
    <n v="64.333140759999992"/>
    <n v="64.333140759999992"/>
    <n v="147"/>
    <n v="41.161410240000038"/>
    <n v="146"/>
    <n v="0.58052947636229302"/>
    <x v="28"/>
    <x v="11"/>
    <n v="33"/>
    <n v="4"/>
  </r>
  <r>
    <d v="2022-08-22T00:00:00"/>
    <x v="32"/>
    <x v="0"/>
    <n v="1255.32306275"/>
    <s v="EFK"/>
    <n v="1255.32306275"/>
    <n v="792.98969099999999"/>
    <n v="462.33337174999997"/>
    <n v="1006.1230627499999"/>
    <n v="291"/>
    <n v="187"/>
    <n v="88"/>
    <n v="62.2"/>
    <n v="422.48027712000004"/>
    <n v="422.48027712000004"/>
    <n v="265.61867038000003"/>
    <n v="156.86160674000001"/>
    <n v="156.86160674000001"/>
    <n v="196"/>
    <n v="98.618670380000026"/>
    <n v="167"/>
    <n v="0.39528472462293385"/>
    <x v="28"/>
    <x v="11"/>
    <n v="33"/>
    <n v="4"/>
  </r>
  <r>
    <d v="2022-08-29T00:00:00"/>
    <x v="32"/>
    <x v="0"/>
    <n v="2380"/>
    <s v="EFK"/>
    <n v="2380"/>
    <n v="2310"/>
    <n v="70"/>
    <m/>
    <n v="1890"/>
    <n v="3330"/>
    <n v="11.2"/>
    <n v="14.2"/>
    <n v="289.38487874999993"/>
    <n v="374.53930314999997"/>
    <n v="361.53930314999997"/>
    <n v="-72.154424400000039"/>
    <n v="13"/>
    <n v="297"/>
    <n v="25.539303149999967"/>
    <n v="336"/>
    <n v="0.8971021123127223"/>
    <x v="28"/>
    <x v="11"/>
    <n v="33"/>
    <n v="4"/>
  </r>
  <r>
    <d v="2022-08-30T00:00:00"/>
    <x v="32"/>
    <x v="0"/>
    <n v="2590"/>
    <s v="EFK"/>
    <n v="2590"/>
    <n v="2030"/>
    <n v="560"/>
    <n v="842.41000000000008"/>
    <n v="1830"/>
    <n v="1740"/>
    <n v="37"/>
    <n v="7.59"/>
    <n v="558"/>
    <n v="558"/>
    <n v="244.17969374999998"/>
    <n v="313.82030625000004"/>
    <n v="313.82030625000004"/>
    <n v="275"/>
    <n v="16.179693749999984"/>
    <n v="228"/>
    <n v="0.40860215053763443"/>
    <x v="28"/>
    <x v="11"/>
    <n v="33"/>
    <m/>
  </r>
  <r>
    <d v="2022-09-13T00:00:00"/>
    <x v="32"/>
    <x v="0"/>
    <n v="2170"/>
    <s v="EFK"/>
    <n v="2170"/>
    <n v="2020"/>
    <n v="150"/>
    <n v="370.47"/>
    <n v="1880"/>
    <n v="1790"/>
    <n v="5.69"/>
    <n v="9.5299999999999994"/>
    <n v="305.81875400000001"/>
    <n v="305.81875400000001"/>
    <n v="283.74735850000002"/>
    <n v="22.071395499999994"/>
    <n v="22.071395499999994"/>
    <n v="259"/>
    <n v="27.747358500000018"/>
    <n v="256"/>
    <n v="0.83709712583552021"/>
    <x v="28"/>
    <x v="11"/>
    <n v="33"/>
    <m/>
  </r>
  <r>
    <d v="2022-09-19T00:00:00"/>
    <x v="32"/>
    <x v="0"/>
    <n v="2400"/>
    <s v="EFK"/>
    <n v="2400"/>
    <n v="2296.0058379999996"/>
    <n v="103.99416200000041"/>
    <n v="379.90000000000009"/>
    <n v="1540"/>
    <n v="2010"/>
    <n v="151"/>
    <n v="10.1"/>
    <n v="370.36304335999995"/>
    <n v="370.36304335999995"/>
    <n v="334.73804024999998"/>
    <n v="35.625003109999966"/>
    <n v="35.625003109999966"/>
    <n v="320"/>
    <n v="24.738040249999983"/>
    <n v="310"/>
    <n v="0.83701655863831448"/>
    <x v="28"/>
    <x v="11"/>
    <n v="33"/>
    <n v="4"/>
  </r>
  <r>
    <d v="2022-09-20T00:00:00"/>
    <x v="32"/>
    <x v="0"/>
    <n v="2380"/>
    <s v="EFK"/>
    <n v="2410.7251819999997"/>
    <n v="2391.7251819999997"/>
    <n v="-11.725181999999677"/>
    <m/>
    <n v="2200"/>
    <n v="3250"/>
    <n v="10.7"/>
    <n v="8.52"/>
    <n v="500.56605476000004"/>
    <n v="500.56605476000004"/>
    <n v="354.36899023999996"/>
    <n v="146.19706452000008"/>
    <n v="146.19706452000008"/>
    <n v="337"/>
    <n v="17.36899023999996"/>
    <n v="337"/>
    <n v="0.67323782105356111"/>
    <x v="28"/>
    <x v="11"/>
    <n v="33"/>
    <m/>
  </r>
  <r>
    <d v="2022-09-26T00:00:00"/>
    <x v="32"/>
    <x v="0"/>
    <n v="2900"/>
    <s v="EFK"/>
    <n v="2900"/>
    <n v="2834.6646879999998"/>
    <n v="65.335312000000158"/>
    <m/>
    <n v="3000"/>
    <n v="3080"/>
    <n v="3.75"/>
    <n v="16.5"/>
    <n v="457.61005391999998"/>
    <n v="457.61005391999998"/>
    <n v="420.38240832000002"/>
    <n v="37.22764559999996"/>
    <n v="37.22764559999996"/>
    <n v="485"/>
    <s v=""/>
    <n v="485"/>
    <n v="1.0598543363402333"/>
    <x v="28"/>
    <x v="11"/>
    <n v="33"/>
    <n v="4"/>
  </r>
  <r>
    <d v="2022-10-03T00:00:00"/>
    <x v="32"/>
    <x v="0"/>
    <n v="2420"/>
    <s v="EFK"/>
    <n v="2420"/>
    <n v="2250"/>
    <n v="170"/>
    <n v="283.59999999999991"/>
    <n v="2130"/>
    <n v="2120"/>
    <n v="15.9"/>
    <n v="16.399999999999999"/>
    <n v="510.66093927999998"/>
    <n v="510.66093927999998"/>
    <n v="464.83731072"/>
    <n v="45.823628559999975"/>
    <n v="45.823628559999975"/>
    <n v="433"/>
    <n v="43.837310720000005"/>
    <n v="421"/>
    <n v="0.82442177894707136"/>
    <x v="28"/>
    <x v="11"/>
    <n v="33"/>
    <n v="4"/>
  </r>
  <r>
    <d v="2022-10-11T00:00:00"/>
    <x v="32"/>
    <x v="0"/>
    <n v="2749.2206980000005"/>
    <s v="EFK"/>
    <n v="2749.2206980000005"/>
    <n v="2749.2206980000005"/>
    <n v="0"/>
    <m/>
    <n v="3540"/>
    <n v="3410"/>
    <n v="13.8"/>
    <n v="17.600000000000001"/>
    <n v="439.86797849999999"/>
    <n v="439.86797849999999"/>
    <n v="370.98249400000003"/>
    <n v="68.885484499999961"/>
    <n v="68.885484499999961"/>
    <n v="630"/>
    <s v=""/>
    <n v="557"/>
    <n v="1.266289039496427"/>
    <x v="28"/>
    <x v="11"/>
    <n v="33"/>
    <n v="4"/>
  </r>
  <r>
    <d v="2022-10-18T00:00:00"/>
    <x v="32"/>
    <x v="0"/>
    <n v="2634.98542"/>
    <s v="EFK"/>
    <n v="2634.98542"/>
    <n v="2453.048522"/>
    <n v="181.93689799999993"/>
    <m/>
    <n v="2630"/>
    <n v="2680"/>
    <n v="153.5"/>
    <n v="155"/>
    <n v="428.35721611999992"/>
    <n v="504.53399308000002"/>
    <n v="490.53399308000002"/>
    <n v="-62.176776960000097"/>
    <n v="14"/>
    <n v="490"/>
    <m/>
    <n v="490"/>
    <n v="0.97119323320263284"/>
    <x v="28"/>
    <x v="11"/>
    <n v="33"/>
    <m/>
  </r>
  <r>
    <d v="2022-10-24T00:00:00"/>
    <x v="32"/>
    <x v="0"/>
    <n v="2820"/>
    <s v="EFK"/>
    <n v="2820"/>
    <n v="2660"/>
    <n v="160"/>
    <n v="226.63999999999987"/>
    <n v="2900"/>
    <n v="2590"/>
    <n v="2.21"/>
    <n v="3.36"/>
    <n v="470.14541564000001"/>
    <n v="470.14541564000001"/>
    <n v="401.84861504000008"/>
    <n v="68.296800599999926"/>
    <n v="68.296800599999926"/>
    <n v="414"/>
    <n v="6.8486150400000838"/>
    <n v="395"/>
    <n v="0.84016558890039161"/>
    <x v="28"/>
    <x v="11"/>
    <n v="33"/>
    <n v="4"/>
  </r>
  <r>
    <d v="2022-10-31T00:00:00"/>
    <x v="32"/>
    <x v="0"/>
    <n v="2348.991"/>
    <s v="EFK"/>
    <n v="2348.991"/>
    <n v="1858.78044"/>
    <n v="490.21055999999999"/>
    <n v="494.48099999999999"/>
    <n v="2330"/>
    <n v="1850"/>
    <n v="1.96"/>
    <n v="4.51"/>
    <n v="367.40323095999997"/>
    <n v="367.40323095999997"/>
    <n v="339.99146325999999"/>
    <n v="27.411767699999984"/>
    <n v="27.411767699999984"/>
    <n v="369"/>
    <n v="1.9914632599999891"/>
    <n v="338"/>
    <n v="0.91997013503890179"/>
    <x v="28"/>
    <x v="11"/>
    <n v="33"/>
    <n v="4"/>
  </r>
  <r>
    <d v="2022-11-01T00:00:00"/>
    <x v="32"/>
    <x v="0"/>
    <n v="2657.2984179999999"/>
    <s v="EFK"/>
    <n v="2712.5983220000003"/>
    <n v="2695.5983220000003"/>
    <n v="-38.299904000000424"/>
    <n v="590.06832200000008"/>
    <n v="2180"/>
    <n v="2120"/>
    <n v="3.81"/>
    <n v="2.5299999999999998"/>
    <n v="425.70040149999988"/>
    <n v="454.50051205999995"/>
    <n v="444.50051205999995"/>
    <n v="-18.800110560000064"/>
    <n v="10"/>
    <n v="342"/>
    <n v="107.50051205999995"/>
    <n v="337"/>
    <n v="0.74147331203779066"/>
    <x v="28"/>
    <x v="11"/>
    <n v="33"/>
    <m/>
  </r>
  <r>
    <d v="2022-11-14T00:00:00"/>
    <x v="32"/>
    <x v="0"/>
    <n v="1398.09148"/>
    <s v="EFK"/>
    <n v="1398.09148"/>
    <n v="1387.608455"/>
    <n v="10.483024999999998"/>
    <n v="260.35148000000004"/>
    <n v="1120"/>
    <n v="1130"/>
    <n v="6.1"/>
    <n v="7.74"/>
    <n v="283.92799592999995"/>
    <n v="306.55543327999999"/>
    <n v="292.55543327999999"/>
    <n v="-8.6274373500000365"/>
    <n v="14"/>
    <n v="215"/>
    <n v="91.555433279999988"/>
    <n v="201"/>
    <n v="0.65567260658013415"/>
    <x v="28"/>
    <x v="11"/>
    <n v="33"/>
    <n v="4"/>
  </r>
  <r>
    <d v="2022-11-21T00:00:00"/>
    <x v="32"/>
    <x v="0"/>
    <n v="2680"/>
    <s v="EFK"/>
    <n v="2680"/>
    <n v="2590"/>
    <n v="90"/>
    <n v="184.51999999999998"/>
    <n v="2600"/>
    <n v="2490"/>
    <n v="1.67"/>
    <n v="5.48"/>
    <n v="364.56244035000003"/>
    <n v="379.29130240000012"/>
    <n v="365.29130240000012"/>
    <n v="-0.72886205000008886"/>
    <n v="14"/>
    <n v="305"/>
    <n v="73.29130240000012"/>
    <n v="292"/>
    <n v="0.76985683075869005"/>
    <x v="28"/>
    <x v="11"/>
    <n v="33"/>
    <n v="4"/>
  </r>
  <r>
    <d v="2022-11-22T00:00:00"/>
    <x v="32"/>
    <x v="0"/>
    <n v="2860"/>
    <s v="EFK"/>
    <n v="2897"/>
    <n v="2880"/>
    <n v="-20"/>
    <n v="278.05000000000018"/>
    <n v="3620"/>
    <n v="2610"/>
    <n v="5.47"/>
    <n v="8.9499999999999993"/>
    <n v="336.95037875000003"/>
    <n v="373.64813515000003"/>
    <n v="361.64813515000003"/>
    <n v="-24.697756400000003"/>
    <n v="12"/>
    <n v="285"/>
    <n v="78.64813515000003"/>
    <n v="283"/>
    <n v="0.75739706257704298"/>
    <x v="28"/>
    <x v="11"/>
    <n v="33"/>
    <n v="4"/>
  </r>
  <r>
    <d v="2022-11-28T00:00:00"/>
    <x v="32"/>
    <x v="0"/>
    <n v="2009.5664560000002"/>
    <s v="EFK"/>
    <n v="2009.5664560000002"/>
    <n v="1823.9750402500001"/>
    <n v="185.59141575000012"/>
    <n v="499.67645600000014"/>
    <n v="1450"/>
    <n v="1500"/>
    <n v="4.29"/>
    <n v="9.89"/>
    <n v="352.04032576000003"/>
    <n v="352.04032576000003"/>
    <n v="295.49044703999999"/>
    <n v="56.549878720000038"/>
    <n v="56.549878720000038"/>
    <n v="205"/>
    <n v="94.490447039999992"/>
    <n v="201"/>
    <n v="0.57095731736434574"/>
    <x v="28"/>
    <x v="11"/>
    <n v="33"/>
    <n v="4"/>
  </r>
  <r>
    <d v="2022-12-05T00:00:00"/>
    <x v="32"/>
    <x v="0"/>
    <n v="1564.1292500000002"/>
    <s v="EFK"/>
    <n v="1564.1292500000002"/>
    <n v="1447.5681136999999"/>
    <n v="116.56113630000027"/>
    <n v="494.94925000000012"/>
    <n v="1070"/>
    <n v="1060"/>
    <n v="5.1100000000000003"/>
    <n v="9.18"/>
    <n v="183.00120543999998"/>
    <n v="183.00120543999998"/>
    <n v="103.00848384000001"/>
    <n v="79.992721599999967"/>
    <n v="79.992721599999967"/>
    <n v="94"/>
    <n v="17.908483840000017"/>
    <n v="85.1"/>
    <n v="0.46502425924129476"/>
    <x v="28"/>
    <x v="11"/>
    <n v="33"/>
    <n v="4"/>
  </r>
  <r>
    <d v="2022-12-12T00:00:00"/>
    <x v="32"/>
    <x v="0"/>
    <n v="1173.4343252000001"/>
    <s v="EFK"/>
    <n v="1173.4343252000001"/>
    <n v="1079.2153072999999"/>
    <n v="94.219017900000154"/>
    <n v="451.4343252000001"/>
    <n v="693"/>
    <n v="689"/>
    <n v="27"/>
    <n v="33"/>
    <n v="137.52254624"/>
    <n v="137.52254624"/>
    <n v="123.71124974999999"/>
    <n v="13.811296490000004"/>
    <n v="13.811296490000004"/>
    <n v="61.3"/>
    <n v="70.211249749999993"/>
    <n v="53.5"/>
    <n v="0.38902711928147032"/>
    <x v="28"/>
    <x v="11"/>
    <n v="33"/>
    <m/>
  </r>
  <r>
    <d v="2022-12-13T00:00:00"/>
    <x v="32"/>
    <x v="0"/>
    <n v="1153.2555042500001"/>
    <s v="EFK"/>
    <n v="1153.2555042500001"/>
    <n v="1030.12448225"/>
    <n v="123.13102200000003"/>
    <n v="494.75550425000006"/>
    <n v="656"/>
    <n v="642"/>
    <n v="21.9"/>
    <n v="16.5"/>
    <n v="114.33000758999999"/>
    <n v="114.33000758999999"/>
    <n v="89.746316789999995"/>
    <n v="24.583690799999999"/>
    <n v="24.583690799999999"/>
    <n v="71.5"/>
    <n v="29.246316789999995"/>
    <n v="60.5"/>
    <n v="0.52916991151579096"/>
    <x v="28"/>
    <x v="11"/>
    <n v="33"/>
    <m/>
  </r>
  <r>
    <d v="2023-01-09T00:00:00"/>
    <x v="32"/>
    <x v="0"/>
    <n v="1150"/>
    <s v="EFK"/>
    <n v="1150"/>
    <n v="1050"/>
    <n v="100"/>
    <n v="444.21000000000004"/>
    <n v="729"/>
    <n v="704"/>
    <n v="20.3"/>
    <n v="1.79"/>
    <n v="129.07504982"/>
    <n v="129.07504982"/>
    <n v="63.514242199999998"/>
    <n v="65.560807620000006"/>
    <n v="65.560807620000006"/>
    <n v="74.099999999999994"/>
    <n v="28.714242200000001"/>
    <n v="34.799999999999997"/>
    <n v="0.26961058739492955"/>
    <x v="28"/>
    <x v="11"/>
    <n v="33"/>
    <n v="4"/>
  </r>
  <r>
    <d v="2023-01-17T00:00:00"/>
    <x v="32"/>
    <x v="0"/>
    <n v="1261.4547883199998"/>
    <s v="EFK"/>
    <n v="1261.4547883199998"/>
    <n v="1187.3287319999999"/>
    <n v="74.126056319999861"/>
    <n v="2.2547883199997614"/>
    <n v="787"/>
    <n v="1210"/>
    <n v="26.2"/>
    <n v="49.2"/>
    <n v="226.48126880000001"/>
    <n v="226.48126880000001"/>
    <n v="190.59187520000006"/>
    <n v="35.889393599999948"/>
    <n v="35.889393599999948"/>
    <n v="96.1"/>
    <n v="91.291875200000064"/>
    <n v="99.3"/>
    <n v="0.43844685490387891"/>
    <x v="28"/>
    <x v="11"/>
    <n v="33"/>
    <n v="4"/>
  </r>
  <r>
    <d v="2023-01-23T00:00:00"/>
    <x v="32"/>
    <x v="0"/>
    <n v="1377.5565968400001"/>
    <s v="EFK"/>
    <n v="1377.5565968400001"/>
    <n v="1322.8841452899999"/>
    <n v="54.672451550000233"/>
    <m/>
    <n v="806"/>
    <n v="1360"/>
    <n v="19.3"/>
    <n v="32.6"/>
    <n v="242.34289568"/>
    <n v="242.34289568"/>
    <n v="145.63363999999999"/>
    <n v="96.709255680000012"/>
    <n v="96.709255680000012"/>
    <n v="102"/>
    <n v="43.633639999999986"/>
    <n v="102"/>
    <n v="0.42089123229213699"/>
    <x v="28"/>
    <x v="11"/>
    <n v="33"/>
    <n v="4"/>
  </r>
  <r>
    <d v="2023-01-30T00:00:00"/>
    <x v="32"/>
    <x v="0"/>
    <n v="1624.1070099599999"/>
    <s v="EFK"/>
    <n v="1624.1070099599999"/>
    <n v="1405.76391369"/>
    <n v="218.34309626999993"/>
    <n v="427.60700995999991"/>
    <n v="908"/>
    <n v="1170"/>
    <n v="21.6"/>
    <n v="26.5"/>
    <m/>
    <n v="214.46623199999996"/>
    <n v="202.46623199999996"/>
    <n v="-202.46623199999996"/>
    <n v="12"/>
    <n v="105"/>
    <n v="72.466231999999962"/>
    <n v="130"/>
    <n v="0.60615603112754846"/>
    <x v="28"/>
    <x v="11"/>
    <n v="33"/>
    <n v="4"/>
  </r>
  <r>
    <d v="2023-02-06T00:00:00"/>
    <x v="32"/>
    <x v="0"/>
    <n v="1333.81588745"/>
    <s v="EFK"/>
    <n v="1478.2039062499998"/>
    <n v="1460.2039062499998"/>
    <n v="-126.38801879999983"/>
    <m/>
    <n v="1750"/>
    <n v="1530"/>
    <n v="73.5"/>
    <n v="94.8"/>
    <n v="183.74012799999997"/>
    <n v="235.19580112"/>
    <n v="220.19580112"/>
    <n v="-36.455673120000029"/>
    <n v="15"/>
    <n v="168"/>
    <n v="43.195801119999999"/>
    <n v="177"/>
    <n v="0.75256445547551365"/>
    <x v="28"/>
    <x v="11"/>
    <n v="33"/>
    <n v="4"/>
  </r>
  <r>
    <d v="2023-02-08T00:00:00"/>
    <x v="32"/>
    <x v="0"/>
    <n v="1293.1291062999999"/>
    <s v="EFK"/>
    <n v="1293.1291062999999"/>
    <n v="1250"/>
    <n v="43.129106299999876"/>
    <m/>
    <n v="1410"/>
    <n v="1610"/>
    <n v="90.2"/>
    <n v="157"/>
    <n v="181.55903750000002"/>
    <n v="280.24073303999995"/>
    <n v="267.24073303999995"/>
    <n v="-85.681695539999936"/>
    <n v="13"/>
    <n v="158"/>
    <n v="109.24073303999995"/>
    <n v="158"/>
    <n v="0.56380098027165804"/>
    <x v="28"/>
    <x v="11"/>
    <n v="33"/>
    <m/>
  </r>
  <r>
    <d v="2023-02-13T00:00:00"/>
    <x v="32"/>
    <x v="0"/>
    <n v="1225.3729175000001"/>
    <s v="EFK"/>
    <n v="1283.0352574999999"/>
    <n v="1261.0352574999999"/>
    <n v="-35.662339999999858"/>
    <m/>
    <n v="1510"/>
    <n v="1660"/>
    <n v="55.9"/>
    <n v="75.3"/>
    <n v="260.89280864"/>
    <n v="260.89280864"/>
    <n v="246.03396086000006"/>
    <n v="14.858847779999934"/>
    <n v="14.858847779999934"/>
    <n v="172"/>
    <n v="72.033960860000064"/>
    <n v="174"/>
    <n v="0.66694057573698251"/>
    <x v="28"/>
    <x v="11"/>
    <n v="33"/>
    <n v="4"/>
  </r>
  <r>
    <d v="2023-02-21T00:00:00"/>
    <x v="32"/>
    <x v="0"/>
    <n v="1600"/>
    <s v="EFK"/>
    <n v="1600"/>
    <n v="1260"/>
    <n v="340"/>
    <n v="819.5"/>
    <n v="759"/>
    <n v="742"/>
    <n v="28.1"/>
    <n v="38.5"/>
    <n v="161.38821718999998"/>
    <n v="161.38821718999998"/>
    <n v="157.43662524000001"/>
    <n v="3.9515919499999654"/>
    <n v="3.9515919499999654"/>
    <n v="87.2"/>
    <n v="69.736625240000009"/>
    <n v="87.7"/>
    <n v="0.54341017905137445"/>
    <x v="28"/>
    <x v="11"/>
    <n v="33"/>
    <m/>
  </r>
  <r>
    <d v="2023-02-22T00:00:00"/>
    <x v="32"/>
    <x v="0"/>
    <n v="1258.0111596799998"/>
    <s v="EFK"/>
    <n v="1258.0111596799998"/>
    <n v="1146.5631604999999"/>
    <n v="111.4479991799999"/>
    <n v="26.011159679999764"/>
    <n v="985"/>
    <n v="1210"/>
    <n v="23.7"/>
    <n v="22"/>
    <n v="255.44338349999998"/>
    <n v="255.44338349999998"/>
    <n v="201.59091744"/>
    <n v="53.852466059999983"/>
    <n v="53.852466059999983"/>
    <n v="109"/>
    <n v="71.590917439999998"/>
    <n v="130"/>
    <n v="0.50891903410761086"/>
    <x v="28"/>
    <x v="11"/>
    <n v="33"/>
    <n v="4"/>
  </r>
  <r>
    <d v="2023-02-27T00:00:00"/>
    <x v="32"/>
    <x v="0"/>
    <n v="1250.9800259199999"/>
    <s v="EFK"/>
    <n v="1250.9800259199999"/>
    <n v="1176.7853072800001"/>
    <n v="74.194718639999792"/>
    <m/>
    <n v="1030"/>
    <n v="1400"/>
    <n v="26.2"/>
    <n v="60.2"/>
    <n v="254.14040446000001"/>
    <n v="254.14040446000001"/>
    <n v="115.68412008000001"/>
    <n v="138.45628438"/>
    <n v="138.45628438"/>
    <n v="105"/>
    <n v="2.6841200800000138"/>
    <n v="113"/>
    <n v="0.4446361067225949"/>
    <x v="28"/>
    <x v="11"/>
    <n v="33"/>
    <n v="4"/>
  </r>
  <r>
    <d v="2023-03-06T00:00:00"/>
    <x v="32"/>
    <x v="0"/>
    <n v="1340"/>
    <s v="EFK"/>
    <n v="1340"/>
    <n v="1260"/>
    <n v="80"/>
    <n v="482"/>
    <n v="784"/>
    <n v="823"/>
    <n v="8.3000000000000007"/>
    <n v="35"/>
    <n v="253.94921971999997"/>
    <n v="253.94921971999997"/>
    <n v="163.09066068000001"/>
    <n v="90.85855903999996"/>
    <n v="90.85855903999996"/>
    <n v="92.1"/>
    <n v="65.990660680000019"/>
    <n v="97.1"/>
    <n v="0.38235990686272153"/>
    <x v="28"/>
    <x v="11"/>
    <n v="33"/>
    <n v="4"/>
  </r>
  <r>
    <d v="2023-03-13T00:00:00"/>
    <x v="32"/>
    <x v="0"/>
    <n v="1284.8275617300001"/>
    <s v="EFK"/>
    <n v="1284.8275617300001"/>
    <n v="1184.1807021300001"/>
    <n v="100.64685959999997"/>
    <n v="490.62756173000002"/>
    <n v="769"/>
    <n v="770"/>
    <n v="23.4"/>
    <n v="24.2"/>
    <n v="172.55126432000003"/>
    <n v="172.55126432000003"/>
    <n v="158.95925575000001"/>
    <n v="13.592008570000019"/>
    <n v="13.592008570000019"/>
    <n v="110"/>
    <n v="74.159255750000014"/>
    <n v="84.8"/>
    <n v="0.49144815214298621"/>
    <x v="28"/>
    <x v="11"/>
    <n v="33"/>
    <n v="4"/>
  </r>
  <r>
    <d v="2023-03-20T00:00:00"/>
    <x v="32"/>
    <x v="0"/>
    <n v="1210.2866870000003"/>
    <s v="EFK"/>
    <n v="1210.2866870000003"/>
    <n v="1074.6826584700002"/>
    <n v="135.60402853000005"/>
    <n v="336.88668700000028"/>
    <n v="718"/>
    <n v="853"/>
    <n v="4.8499999999999996"/>
    <n v="20.399999999999999"/>
    <n v="145.79157364999998"/>
    <n v="195.26922080000003"/>
    <n v="182.26922080000003"/>
    <n v="-36.477647150000053"/>
    <n v="13"/>
    <n v="75.3"/>
    <n v="133.36922080000002"/>
    <n v="48.9"/>
    <n v="0.25042349121720875"/>
    <x v="28"/>
    <x v="11"/>
    <n v="33"/>
    <n v="4"/>
  </r>
  <r>
    <d v="2023-03-27T00:00:00"/>
    <x v="32"/>
    <x v="0"/>
    <n v="1206.9867728700001"/>
    <s v="EFK"/>
    <n v="1206.9867728700001"/>
    <n v="1097.87919792"/>
    <n v="109.10757495000007"/>
    <m/>
    <n v="807"/>
    <n v="1350"/>
    <m/>
    <n v="10.3"/>
    <n v="161.20426880000002"/>
    <n v="161.20426880000002"/>
    <n v="93.567855488000006"/>
    <n v="67.636413312000016"/>
    <n v="67.636413312000016"/>
    <m/>
    <n v="43.867855488000004"/>
    <n v="49.7"/>
    <n v="0.30830449075552019"/>
    <x v="28"/>
    <x v="11"/>
    <n v="33"/>
    <n v="4"/>
  </r>
  <r>
    <d v="2023-04-03T00:00:00"/>
    <x v="32"/>
    <x v="0"/>
    <n v="1151.8228640000002"/>
    <s v="EFK"/>
    <n v="1151.8228640000002"/>
    <n v="1064.3349119999998"/>
    <n v="87.487952000000405"/>
    <n v="77.122864000000163"/>
    <n v="900"/>
    <n v="1050"/>
    <n v="11.7"/>
    <n v="24.7"/>
    <n v="230.79780001000003"/>
    <n v="230.79780001000003"/>
    <n v="130.40930741289998"/>
    <n v="100.38849259710005"/>
    <n v="100.38849259710005"/>
    <n v="122"/>
    <s v=""/>
    <n v="132"/>
    <n v="0.57192919514085794"/>
    <x v="28"/>
    <x v="11"/>
    <n v="33"/>
    <n v="4"/>
  </r>
  <r>
    <d v="2023-04-04T00:00:00"/>
    <x v="32"/>
    <x v="0"/>
    <n v="1120"/>
    <s v="EFK"/>
    <n v="1185.64237312"/>
    <n v="1162.64237312"/>
    <n v="-42.642373120000002"/>
    <n v="528.24237312000002"/>
    <n v="711"/>
    <n v="637"/>
    <n v="16.7"/>
    <n v="20.399999999999999"/>
    <n v="194.57844303999997"/>
    <n v="194.57844303999997"/>
    <n v="145.7633370049"/>
    <n v="48.815106035099973"/>
    <n v="48.815106035099973"/>
    <n v="108"/>
    <n v="58.063337004899992"/>
    <n v="87.7"/>
    <n v="0.45071796561745175"/>
    <x v="28"/>
    <x v="11"/>
    <n v="33"/>
    <m/>
  </r>
  <r>
    <d v="2023-04-10T00:00:00"/>
    <x v="32"/>
    <x v="0"/>
    <n v="1160"/>
    <s v="EFK"/>
    <n v="1359"/>
    <n v="1340"/>
    <n v="-180"/>
    <n v="337.70000000000005"/>
    <n v="1050"/>
    <n v="987"/>
    <n v="22.1"/>
    <n v="34.299999999999997"/>
    <n v="201.04179249999999"/>
    <n v="201.04179249999999"/>
    <n v="149.61242318799998"/>
    <n v="51.429369312000006"/>
    <n v="51.429369312000006"/>
    <n v="91"/>
    <n v="72.312423187999983"/>
    <n v="77.3"/>
    <n v="0.38449716866705713"/>
    <x v="28"/>
    <x v="11"/>
    <n v="33"/>
    <n v="4"/>
  </r>
  <r>
    <d v="2023-04-17T00:00:00"/>
    <x v="32"/>
    <x v="0"/>
    <m/>
    <s v="EFK"/>
    <m/>
    <n v="1010"/>
    <m/>
    <m/>
    <n v="474"/>
    <n v="510"/>
    <n v="12.6"/>
    <n v="19.399999999999999"/>
    <n v="166.07633815620002"/>
    <n v="166.07633815620002"/>
    <n v="75.547336392000005"/>
    <n v="90.529001764200018"/>
    <n v="90.529001764200018"/>
    <n v="35.1"/>
    <n v="53.547336392000005"/>
    <n v="22"/>
    <n v="0.13246920208048124"/>
    <x v="28"/>
    <x v="11"/>
    <n v="33"/>
    <n v="4"/>
  </r>
  <r>
    <d v="2023-04-24T00:00:00"/>
    <x v="32"/>
    <x v="0"/>
    <n v="1300.1400000000001"/>
    <s v="EFK"/>
    <n v="1393.517775"/>
    <n v="1370.517775"/>
    <n v="-70.377774999999929"/>
    <n v="596.31777499999998"/>
    <n v="757"/>
    <n v="760"/>
    <n v="78.3"/>
    <n v="37.200000000000003"/>
    <m/>
    <m/>
    <m/>
    <m/>
    <m/>
    <n v="145"/>
    <s v=""/>
    <n v="132"/>
    <m/>
    <x v="28"/>
    <x v="11"/>
    <n v="33"/>
    <n v="4"/>
  </r>
  <r>
    <d v="2023-04-25T00:00:00"/>
    <x v="32"/>
    <x v="0"/>
    <n v="1260"/>
    <s v="EFK"/>
    <n v="1418"/>
    <n v="1400"/>
    <n v="-140"/>
    <n v="671"/>
    <n v="611"/>
    <n v="689"/>
    <n v="55.5"/>
    <n v="58"/>
    <n v="177.32472800000002"/>
    <n v="177.32472800000002"/>
    <n v="88.560990791999984"/>
    <n v="88.763737208000038"/>
    <n v="88.763737208000038"/>
    <n v="74.5"/>
    <n v="30.660990791999986"/>
    <n v="57.9"/>
    <n v="0.32651960419192066"/>
    <x v="28"/>
    <x v="11"/>
    <n v="33"/>
    <m/>
  </r>
  <r>
    <d v="2023-05-01T00:00:00"/>
    <x v="32"/>
    <x v="0"/>
    <n v="1060"/>
    <s v="EFK"/>
    <n v="1060"/>
    <m/>
    <n v="1060"/>
    <n v="310.89999999999998"/>
    <n v="656"/>
    <n v="733"/>
    <n v="8.4"/>
    <n v="16.100000000000001"/>
    <n v="154.87138452800002"/>
    <n v="154.87138452800002"/>
    <n v="126.811264232"/>
    <n v="28.060120296000022"/>
    <n v="28.060120296000022"/>
    <n v="45.6"/>
    <n v="89.511264232000002"/>
    <n v="37.299999999999997"/>
    <n v="0.24084500899684494"/>
    <x v="28"/>
    <x v="11"/>
    <n v="33"/>
    <n v="4"/>
  </r>
  <r>
    <d v="2023-05-08T00:00:00"/>
    <x v="32"/>
    <x v="0"/>
    <n v="2740"/>
    <s v="EFK"/>
    <n v="2740"/>
    <n v="2410"/>
    <n v="330"/>
    <n v="889"/>
    <n v="1790"/>
    <n v="1400"/>
    <n v="537"/>
    <n v="451"/>
    <n v="328"/>
    <n v="328"/>
    <n v="322.70357349999995"/>
    <n v="5.2964265000000523"/>
    <n v="5.2964265000000523"/>
    <n v="351"/>
    <n v="88.703573499999948"/>
    <n v="234"/>
    <n v="0.71341463414634143"/>
    <x v="28"/>
    <x v="11"/>
    <n v="33"/>
    <n v="4"/>
  </r>
  <r>
    <d v="2023-05-15T00:00:00"/>
    <x v="32"/>
    <x v="0"/>
    <n v="1420"/>
    <s v="EFK"/>
    <n v="1420"/>
    <n v="1380"/>
    <n v="40"/>
    <n v="487.20000000000005"/>
    <n v="847"/>
    <n v="910"/>
    <n v="29.2"/>
    <n v="22.8"/>
    <n v="145.99280107999999"/>
    <n v="145.99280107999999"/>
    <n v="122.73134827999999"/>
    <n v="23.261452800000001"/>
    <n v="23.261452800000001"/>
    <n v="83.4"/>
    <n v="56.931348279999995"/>
    <n v="65.8"/>
    <n v="0.45070715482706186"/>
    <x v="28"/>
    <x v="11"/>
    <n v="33"/>
    <n v="4"/>
  </r>
  <r>
    <d v="2023-05-16T00:00:00"/>
    <x v="32"/>
    <x v="0"/>
    <n v="1470"/>
    <s v="EFK"/>
    <n v="1530"/>
    <n v="1510"/>
    <n v="-40"/>
    <n v="439.90000000000009"/>
    <n v="922"/>
    <n v="1050"/>
    <n v="28.8"/>
    <n v="40.1"/>
    <n v="163.10589912"/>
    <n v="163.10589912"/>
    <n v="134.74406511999999"/>
    <n v="28.361834000000016"/>
    <n v="28.361834000000016"/>
    <n v="112"/>
    <n v="26.744065119999988"/>
    <n v="108"/>
    <n v="0.6621464985796891"/>
    <x v="28"/>
    <x v="11"/>
    <n v="33"/>
    <m/>
  </r>
  <r>
    <d v="2023-05-22T00:00:00"/>
    <x v="32"/>
    <x v="0"/>
    <n v="1735.3383896800001"/>
    <s v="EFK"/>
    <n v="1735.3383896800001"/>
    <n v="1511.0681679999998"/>
    <n v="224.2702216800003"/>
    <n v="527.13838968000005"/>
    <n v="1650"/>
    <n v="1190"/>
    <n v="15.4"/>
    <n v="18.2"/>
    <n v="218.5309456"/>
    <n v="218.5309456"/>
    <n v="136.72325465599999"/>
    <n v="81.807690944000001"/>
    <n v="81.807690944000001"/>
    <n v="222"/>
    <s v=""/>
    <n v="164"/>
    <n v="0.75046579581541883"/>
    <x v="28"/>
    <x v="11"/>
    <n v="33"/>
    <n v="4"/>
  </r>
  <r>
    <d v="2023-05-23T00:00:00"/>
    <x v="32"/>
    <x v="0"/>
    <n v="1492.9096824799999"/>
    <s v="EFK"/>
    <n v="1492.9096824799999"/>
    <n v="1223.7618079999997"/>
    <n v="269.14787448000016"/>
    <n v="835.70968247999986"/>
    <n v="868"/>
    <n v="571"/>
    <n v="4.2699999999999996"/>
    <n v="86.2"/>
    <n v="148.17515273599997"/>
    <n v="148.17515273599997"/>
    <n v="129"/>
    <n v="19.175152735999973"/>
    <n v="19.175152735999973"/>
    <n v="144"/>
    <n v="84.2"/>
    <n v="44.8"/>
    <n v="0.30234488828109429"/>
    <x v="28"/>
    <x v="11"/>
    <n v="33"/>
    <m/>
  </r>
  <r>
    <d v="2023-05-30T00:00:00"/>
    <x v="32"/>
    <x v="0"/>
    <n v="1780"/>
    <s v="EFK"/>
    <n v="1780"/>
    <n v="1600"/>
    <n v="180"/>
    <n v="519.5"/>
    <n v="1230"/>
    <n v="1210"/>
    <n v="44.2"/>
    <n v="50.5"/>
    <n v="203.11701195199998"/>
    <n v="203.11701195199998"/>
    <n v="165.79030337999998"/>
    <n v="37.326708572000001"/>
    <n v="37.326708572000001"/>
    <n v="119"/>
    <n v="53.790303379999983"/>
    <n v="112"/>
    <n v="0.55140629986457024"/>
    <x v="28"/>
    <x v="11"/>
    <n v="33"/>
    <n v="4"/>
  </r>
  <r>
    <d v="2023-05-31T00:00:00"/>
    <x v="32"/>
    <x v="0"/>
    <n v="1697.7788555500001"/>
    <s v="EFK"/>
    <n v="1843.5934617600001"/>
    <n v="1822.5934617600001"/>
    <n v="-124.81460620999997"/>
    <n v="136.79346176000013"/>
    <n v="1590"/>
    <n v="1660"/>
    <n v="53.9"/>
    <n v="46.8"/>
    <n v="182.997466656"/>
    <n v="182.997466656"/>
    <n v="157.6150221"/>
    <n v="25.382444555999996"/>
    <n v="25.382444555999996"/>
    <n v="128"/>
    <n v="29.615022100000004"/>
    <n v="128"/>
    <n v="0.6994632348687938"/>
    <x v="28"/>
    <x v="11"/>
    <n v="33"/>
    <m/>
  </r>
  <r>
    <d v="2023-06-05T00:00:00"/>
    <x v="32"/>
    <x v="0"/>
    <n v="1618.6805312000001"/>
    <s v="EFK"/>
    <n v="1787.70561344"/>
    <n v="1767.70561344"/>
    <n v="-149.02508223999985"/>
    <n v="105.60561344000007"/>
    <n v="1680"/>
    <n v="1650"/>
    <n v="22.1"/>
    <n v="32.1"/>
    <n v="165.9995304"/>
    <n v="165.9995304"/>
    <n v="143.30102478400002"/>
    <n v="22.698505615999977"/>
    <n v="22.698505615999977"/>
    <n v="150"/>
    <n v="1.3010247840000204"/>
    <n v="142"/>
    <n v="0.85542410666964153"/>
    <x v="28"/>
    <x v="11"/>
    <n v="33"/>
    <m/>
  </r>
  <r>
    <d v="2023-06-06T00:00:00"/>
    <x v="32"/>
    <x v="0"/>
    <n v="1725.6377262000001"/>
    <s v="EFK"/>
    <n v="1871.3643939900001"/>
    <n v="1852.3643939900001"/>
    <n v="-126.72666778999996"/>
    <n v="556.0643939900001"/>
    <n v="1260"/>
    <n v="1280"/>
    <n v="25.7"/>
    <n v="35.299999999999997"/>
    <n v="167.42888558400003"/>
    <n v="167.42888558400003"/>
    <n v="150.607582624"/>
    <n v="16.821302960000025"/>
    <n v="16.821302960000025"/>
    <n v="125"/>
    <n v="29.607582624000003"/>
    <n v="121"/>
    <n v="0.72269488970165552"/>
    <x v="28"/>
    <x v="11"/>
    <n v="33"/>
    <m/>
  </r>
  <r>
    <d v="2023-06-12T00:00:00"/>
    <x v="32"/>
    <x v="0"/>
    <n v="1490"/>
    <s v="EFK"/>
    <n v="1490"/>
    <n v="1385"/>
    <n v="105"/>
    <m/>
    <n v="932"/>
    <n v="1445"/>
    <n v="29.3"/>
    <n v="49.599999999999994"/>
    <n v="188.98629771840001"/>
    <n v="188.98629771840001"/>
    <n v="108.67019087999998"/>
    <n v="80.316106838400032"/>
    <n v="80.316106838400032"/>
    <n v="109"/>
    <s v=""/>
    <n v="110"/>
    <n v="0.58205278016454953"/>
    <x v="28"/>
    <x v="11"/>
    <n v="33"/>
    <n v="4"/>
  </r>
  <r>
    <d v="2023-06-20T00:00:00"/>
    <x v="32"/>
    <x v="0"/>
    <n v="1580"/>
    <s v="EFK"/>
    <n v="1580"/>
    <n v="1490"/>
    <n v="90"/>
    <n v="328.09999999999991"/>
    <n v="1240"/>
    <n v="1220"/>
    <n v="28.1"/>
    <n v="31.9"/>
    <n v="124.64709599999999"/>
    <n v="124.64709599999999"/>
    <n v="95.6"/>
    <n v="29.047095999999996"/>
    <n v="29.047095999999996"/>
    <n v="112"/>
    <s v=""/>
    <n v="99"/>
    <n v="0.79424233036283498"/>
    <x v="28"/>
    <x v="11"/>
    <n v="33"/>
    <n v="4"/>
  </r>
  <r>
    <d v="2023-06-26T00:00:00"/>
    <x v="32"/>
    <x v="0"/>
    <n v="2110"/>
    <s v="EFK"/>
    <n v="2110"/>
    <n v="1890"/>
    <n v="220"/>
    <n v="305.5"/>
    <n v="2160"/>
    <n v="1770"/>
    <n v="29.9"/>
    <n v="34.5"/>
    <n v="452.23471079999996"/>
    <n v="452.23471079999996"/>
    <n v="446.17618469999996"/>
    <n v="6.0585260999999946"/>
    <n v="6.0585260999999946"/>
    <n v="403"/>
    <n v="113.17618469999996"/>
    <n v="333"/>
    <n v="0.73634330149254879"/>
    <x v="28"/>
    <x v="11"/>
    <n v="33"/>
    <m/>
  </r>
  <r>
    <d v="2023-06-27T00:00:00"/>
    <x v="32"/>
    <x v="0"/>
    <n v="1772.1858221500001"/>
    <s v="EFK"/>
    <n v="1772.1858221500001"/>
    <n v="1700"/>
    <n v="72.185822150000149"/>
    <n v="277.4858221500001"/>
    <n v="1270"/>
    <n v="1460"/>
    <n v="21.7"/>
    <n v="34.700000000000003"/>
    <n v="492"/>
    <n v="492"/>
    <n v="433.9318166999999"/>
    <n v="58.068183300000101"/>
    <n v="58.068183300000101"/>
    <n v="347"/>
    <n v="82.931816699999899"/>
    <n v="351"/>
    <n v="0.71341463414634143"/>
    <x v="28"/>
    <x v="11"/>
    <n v="33"/>
    <m/>
  </r>
  <r>
    <d v="2022-07-18T00:00:00"/>
    <x v="33"/>
    <x v="0"/>
    <n v="2113.6254610800002"/>
    <s v="ELW"/>
    <n v="2113.6254610800002"/>
    <n v="1928.8506608699997"/>
    <n v="184.77480021000042"/>
    <m/>
    <n v="2220"/>
    <n v="2640"/>
    <n v="22.7"/>
    <n v="10.555"/>
    <n v="406.83906529000001"/>
    <n v="406.83906529000006"/>
    <n v="331.54427161000001"/>
    <n v="75.294793680000055"/>
    <n v="75.294793680000055"/>
    <n v="335"/>
    <n v="161.19427161000002"/>
    <n v="170.35"/>
    <n v="0.41871593594035111"/>
    <x v="29"/>
    <x v="12"/>
    <n v="34"/>
    <n v="4"/>
  </r>
  <r>
    <d v="2022-07-25T00:00:00"/>
    <x v="33"/>
    <x v="0"/>
    <n v="2660"/>
    <s v="ELW"/>
    <n v="2660"/>
    <n v="2558.2281250000001"/>
    <n v="101.77187499999991"/>
    <n v="544.40000000000009"/>
    <n v="2720"/>
    <n v="2100"/>
    <n v="18"/>
    <n v="15.6"/>
    <n v="420.80414758999996"/>
    <n v="558.71362384000008"/>
    <n v="547.71362384000008"/>
    <n v="-126.90947625000013"/>
    <n v="11"/>
    <n v="324"/>
    <n v="173.71362384000008"/>
    <n v="374"/>
    <n v="0.66939480986614197"/>
    <x v="29"/>
    <x v="12"/>
    <n v="34"/>
    <n v="4"/>
  </r>
  <r>
    <d v="2022-08-01T00:00:00"/>
    <x v="33"/>
    <x v="0"/>
    <n v="2670.2980599999996"/>
    <s v="ELW"/>
    <n v="2785.7505399999995"/>
    <n v="2767.7505399999995"/>
    <n v="-97.452479999999923"/>
    <n v="983.95053999999959"/>
    <n v="1840"/>
    <n v="1780"/>
    <n v="15.9"/>
    <n v="21.8"/>
    <n v="420.83412399999997"/>
    <n v="454.84999599999992"/>
    <n v="439.84999599999992"/>
    <n v="-19.015871999999945"/>
    <n v="15"/>
    <n v="354"/>
    <n v="89.849995999999919"/>
    <n v="350"/>
    <n v="0.76948445218849704"/>
    <x v="29"/>
    <x v="12"/>
    <n v="34"/>
    <n v="4"/>
  </r>
  <r>
    <d v="2022-08-08T00:00:00"/>
    <x v="33"/>
    <x v="0"/>
    <n v="2200"/>
    <s v="ELW"/>
    <n v="2200"/>
    <n v="2050"/>
    <n v="150"/>
    <n v="445"/>
    <n v="345"/>
    <n v="345"/>
    <n v="1410"/>
    <n v="1410"/>
    <n v="573.53622080000002"/>
    <n v="573.53622080000002"/>
    <n v="508.26107910000002"/>
    <n v="65.275141700000006"/>
    <n v="65.275141700000006"/>
    <n v="278"/>
    <n v="230.26107910000002"/>
    <n v="278"/>
    <n v="0.48471219413523742"/>
    <x v="29"/>
    <x v="12"/>
    <n v="34"/>
    <n v="4"/>
  </r>
  <r>
    <d v="2022-08-15T00:00:00"/>
    <x v="33"/>
    <x v="0"/>
    <n v="1485.4363319399999"/>
    <s v="ELW"/>
    <n v="1485.4363319399999"/>
    <n v="1313.04269514"/>
    <n v="172.39363679999997"/>
    <m/>
    <n v="1080"/>
    <n v="1660"/>
    <n v="15.7"/>
    <n v="16.7"/>
    <n v="309.83150471000005"/>
    <n v="309.83150471000005"/>
    <n v="280.34576636000003"/>
    <n v="29.48573835000002"/>
    <n v="29.48573835000002"/>
    <n v="234"/>
    <n v="103.34576636000003"/>
    <n v="177"/>
    <n v="0.57127825062745208"/>
    <x v="29"/>
    <x v="12"/>
    <n v="34"/>
    <n v="4"/>
  </r>
  <r>
    <d v="2022-08-22T00:00:00"/>
    <x v="33"/>
    <x v="0"/>
    <n v="1237.9938022399999"/>
    <s v="ELW"/>
    <n v="1237.9938022399999"/>
    <n v="774.87614618999999"/>
    <n v="463.11765604999994"/>
    <n v="905.59380223999995"/>
    <n v="313"/>
    <n v="270"/>
    <n v="83.2"/>
    <n v="62.4"/>
    <n v="435.00525837999999"/>
    <n v="435.00525837999999"/>
    <n v="288.20221312000001"/>
    <n v="146.80304525999998"/>
    <n v="146.80304525999998"/>
    <n v="212"/>
    <n v="105.20221312000001"/>
    <n v="183"/>
    <n v="0.42068456984062447"/>
    <x v="29"/>
    <x v="12"/>
    <n v="34"/>
    <n v="4"/>
  </r>
  <r>
    <d v="2022-08-29T00:00:00"/>
    <x v="33"/>
    <x v="0"/>
    <n v="2450"/>
    <s v="ELW"/>
    <n v="2450"/>
    <n v="2200"/>
    <n v="250"/>
    <m/>
    <n v="2880"/>
    <n v="2710"/>
    <n v="61.6"/>
    <n v="58.9"/>
    <n v="445.38760874999997"/>
    <n v="445.38760874999997"/>
    <n v="365.15954234999992"/>
    <n v="80.228066400000046"/>
    <n v="80.228066400000046"/>
    <n v="508"/>
    <s v=""/>
    <n v="473"/>
    <n v="1.0619963167082609"/>
    <x v="29"/>
    <x v="12"/>
    <n v="34"/>
    <n v="4"/>
  </r>
  <r>
    <d v="2022-09-19T00:00:00"/>
    <x v="33"/>
    <x v="0"/>
    <n v="2610"/>
    <s v="ELW"/>
    <n v="2610"/>
    <n v="2460"/>
    <n v="150"/>
    <m/>
    <n v="2420"/>
    <n v="3880"/>
    <n v="22.7"/>
    <n v="23.8"/>
    <n v="549.37972449999995"/>
    <n v="549.37972449999995"/>
    <n v="529.37972449999995"/>
    <n v="20"/>
    <n v="20"/>
    <n v="726"/>
    <s v=""/>
    <n v="726"/>
    <n v="1.3214903419683812"/>
    <x v="29"/>
    <x v="12"/>
    <n v="34"/>
    <n v="4"/>
  </r>
  <r>
    <d v="2022-09-26T00:00:00"/>
    <x v="33"/>
    <x v="0"/>
    <n v="3000"/>
    <s v="ELW"/>
    <n v="3315"/>
    <n v="3300"/>
    <n v="-300"/>
    <m/>
    <n v="2770"/>
    <n v="3910"/>
    <n v="8.61"/>
    <n v="11.2"/>
    <m/>
    <n v="629.98891192000008"/>
    <n v="618.98891192000008"/>
    <n v="-580.18891192000012"/>
    <n v="11"/>
    <n v="741"/>
    <s v=""/>
    <n v="741"/>
    <n v="1.1762111776565629"/>
    <x v="29"/>
    <x v="12"/>
    <n v="34"/>
    <n v="4"/>
  </r>
  <r>
    <d v="2022-10-03T00:00:00"/>
    <x v="33"/>
    <x v="0"/>
    <n v="3310"/>
    <s v="ELW"/>
    <n v="3310"/>
    <n v="2940"/>
    <n v="370"/>
    <m/>
    <n v="3870"/>
    <n v="4020"/>
    <n v="46.1"/>
    <n v="48.3"/>
    <n v="788.2003279999999"/>
    <n v="788.2003279999999"/>
    <n v="727.25250799999992"/>
    <n v="60.947819999999979"/>
    <n v="60.947819999999979"/>
    <n v="1100"/>
    <s v=""/>
    <n v="1090"/>
    <n v="1.3828971662138159"/>
    <x v="29"/>
    <x v="12"/>
    <n v="34"/>
    <n v="4"/>
  </r>
  <r>
    <d v="2022-10-11T00:00:00"/>
    <x v="33"/>
    <x v="0"/>
    <n v="2852.3490820000002"/>
    <s v="ELW"/>
    <n v="3076.6852579999995"/>
    <n v="3057.6852579999995"/>
    <n v="-205.33617599999934"/>
    <m/>
    <n v="3770"/>
    <n v="3630"/>
    <n v="11.7"/>
    <n v="26"/>
    <n v="635.45523791999995"/>
    <n v="635.45523791999995"/>
    <n v="617.43801092000001"/>
    <n v="18.017226999999934"/>
    <n v="18.017226999999934"/>
    <n v="926"/>
    <s v=""/>
    <n v="848"/>
    <n v="1.3344763712637115"/>
    <x v="29"/>
    <x v="12"/>
    <n v="34"/>
    <n v="4"/>
  </r>
  <r>
    <d v="2022-10-24T00:00:00"/>
    <x v="33"/>
    <x v="0"/>
    <n v="3410"/>
    <s v="ELW"/>
    <n v="3410"/>
    <n v="3210"/>
    <n v="200"/>
    <m/>
    <n v="3200"/>
    <n v="3850"/>
    <n v="4.12"/>
    <n v="5.6"/>
    <n v="689.04458399999999"/>
    <n v="846.26649600000007"/>
    <n v="834.26649600000007"/>
    <n v="-145.22191200000009"/>
    <n v="12"/>
    <n v="630"/>
    <n v="83.266496000000075"/>
    <n v="751"/>
    <n v="0.88742730989553431"/>
    <x v="29"/>
    <x v="12"/>
    <n v="34"/>
    <n v="4"/>
  </r>
  <r>
    <d v="2022-10-31T00:00:00"/>
    <x v="33"/>
    <x v="0"/>
    <n v="3096.191088"/>
    <s v="ELW"/>
    <n v="3096.191088"/>
    <n v="2905.7870480000001"/>
    <n v="190.4040399999999"/>
    <n v="412.69108800000004"/>
    <n v="3520"/>
    <n v="2670"/>
    <n v="6.79"/>
    <n v="13.5"/>
    <n v="558.74389450000001"/>
    <n v="558.74389450000001"/>
    <n v="489.56121599999989"/>
    <n v="69.182678500000122"/>
    <n v="69.182678500000122"/>
    <n v="599"/>
    <s v=""/>
    <n v="503"/>
    <n v="0.90023355056097165"/>
    <x v="29"/>
    <x v="12"/>
    <n v="34"/>
    <n v="4"/>
  </r>
  <r>
    <d v="2022-11-14T00:00:00"/>
    <x v="33"/>
    <x v="0"/>
    <n v="1964.5436359999999"/>
    <s v="ELW"/>
    <n v="1990"/>
    <n v="1970"/>
    <n v="-5.4563640000001215"/>
    <n v="278.79999999999995"/>
    <n v="1680"/>
    <n v="1680"/>
    <n v="32.5"/>
    <n v="31.2"/>
    <n v="444.09436864000003"/>
    <n v="444.09436864000003"/>
    <n v="437.39479829000004"/>
    <n v="6.6995703499999877"/>
    <n v="6.6995703499999877"/>
    <n v="329"/>
    <n v="151.39479829000004"/>
    <n v="286"/>
    <n v="0.6440072655635104"/>
    <x v="29"/>
    <x v="12"/>
    <n v="34"/>
    <n v="4"/>
  </r>
  <r>
    <d v="2022-11-21T00:00:00"/>
    <x v="33"/>
    <x v="0"/>
    <n v="4060"/>
    <s v="ELW"/>
    <n v="4278.3092559999996"/>
    <n v="4260.3092559999996"/>
    <n v="-200.30925599999955"/>
    <n v="4125.4092559999999"/>
    <n v="3980"/>
    <n v="138"/>
    <n v="6.25"/>
    <n v="14.9"/>
    <n v="635.09465807999993"/>
    <n v="658.3348444799999"/>
    <n v="648.3348444799999"/>
    <n v="-13.24018639999997"/>
    <n v="10"/>
    <n v="543"/>
    <n v="78.334844479999902"/>
    <n v="570"/>
    <n v="0.86582079739410867"/>
    <x v="29"/>
    <x v="12"/>
    <n v="34"/>
    <n v="4"/>
  </r>
  <r>
    <d v="2022-11-28T00:00:00"/>
    <x v="33"/>
    <x v="0"/>
    <n v="2224.986969"/>
    <s v="ELW"/>
    <n v="2419.6593360000002"/>
    <n v="2401.6593360000002"/>
    <n v="-176.67236700000012"/>
    <n v="491.17933600000015"/>
    <n v="2050"/>
    <n v="1920"/>
    <n v="8.0299999999999994"/>
    <n v="8.48"/>
    <n v="401.41917599999994"/>
    <n v="401.41917599999994"/>
    <n v="396.12814623999998"/>
    <n v="5.2910297599999581"/>
    <n v="5.2910297599999581"/>
    <n v="321"/>
    <n v="147.12814623999998"/>
    <n v="249"/>
    <n v="0.62029921560100065"/>
    <x v="29"/>
    <x v="12"/>
    <n v="34"/>
    <n v="4"/>
  </r>
  <r>
    <d v="2022-12-05T00:00:00"/>
    <x v="33"/>
    <x v="0"/>
    <n v="1759.6048201600001"/>
    <s v="ELW"/>
    <n v="1873.251"/>
    <n v="1853.251"/>
    <n v="-93.646179839999832"/>
    <n v="575.78099999999995"/>
    <n v="1310"/>
    <n v="1290"/>
    <n v="6.3"/>
    <n v="7.47"/>
    <n v="169.33892256000001"/>
    <n v="247.07378463999999"/>
    <n v="232.07378463999999"/>
    <n v="-62.734862079999971"/>
    <n v="15"/>
    <n v="148"/>
    <n v="93.073784639999985"/>
    <n v="139"/>
    <n v="0.56258497923011375"/>
    <x v="29"/>
    <x v="12"/>
    <n v="34"/>
    <n v="4"/>
  </r>
  <r>
    <d v="2023-01-09T00:00:00"/>
    <x v="33"/>
    <x v="0"/>
    <n v="1240"/>
    <s v="ELW"/>
    <n v="1240"/>
    <n v="1110"/>
    <n v="130"/>
    <n v="458.29999999999995"/>
    <n v="766"/>
    <n v="756"/>
    <n v="23.1"/>
    <n v="25.7"/>
    <n v="178.36509623999999"/>
    <n v="178.36509623999999"/>
    <n v="103.12402935999999"/>
    <n v="75.241066879999991"/>
    <n v="75.241066879999991"/>
    <n v="85.1"/>
    <n v="30.924029359999992"/>
    <n v="72.2"/>
    <n v="0.40478771644229627"/>
    <x v="29"/>
    <x v="12"/>
    <n v="34"/>
    <n v="4"/>
  </r>
  <r>
    <d v="2023-01-17T00:00:00"/>
    <x v="33"/>
    <x v="0"/>
    <n v="1304.54215488"/>
    <s v="ELW"/>
    <n v="1304.54215488"/>
    <n v="1240.89741392"/>
    <n v="63.644740960000036"/>
    <n v="346.54215488"/>
    <n v="927"/>
    <n v="930"/>
    <n v="26.2"/>
    <n v="28"/>
    <n v="240.1284048"/>
    <n v="240.1284048"/>
    <n v="218.17748"/>
    <n v="21.950924799999996"/>
    <n v="21.950924799999996"/>
    <n v="132"/>
    <n v="114.17748"/>
    <n v="104"/>
    <n v="0.43310161530711172"/>
    <x v="29"/>
    <x v="12"/>
    <n v="34"/>
    <n v="4"/>
  </r>
  <r>
    <d v="2023-01-23T00:00:00"/>
    <x v="33"/>
    <x v="0"/>
    <n v="1603.7054092899998"/>
    <s v="ELW"/>
    <n v="1603.7054092899998"/>
    <n v="1533.0253302499998"/>
    <n v="70.68007904000001"/>
    <n v="188.1054092899999"/>
    <n v="1010"/>
    <n v="1380"/>
    <n v="22.9"/>
    <n v="35.6"/>
    <n v="230.32902032999996"/>
    <n v="264.87710032999996"/>
    <n v="252.87710032999999"/>
    <n v="-22.548080000000027"/>
    <n v="11.999999999999972"/>
    <n v="157"/>
    <n v="62.87710032999999"/>
    <n v="190"/>
    <n v="0.7173138023758433"/>
    <x v="29"/>
    <x v="12"/>
    <n v="34"/>
    <n v="4"/>
  </r>
  <r>
    <d v="2023-01-30T00:00:00"/>
    <x v="33"/>
    <x v="0"/>
    <n v="1688.8466860099998"/>
    <s v="ELW"/>
    <n v="1775.3208065599999"/>
    <n v="1753.3208065599999"/>
    <n v="-64.47412055000018"/>
    <n v="241.42080655999985"/>
    <n v="1120"/>
    <n v="1500"/>
    <n v="19.7"/>
    <n v="33.9"/>
    <n v="211.80049577"/>
    <n v="211.80049577"/>
    <n v="185.11113887999997"/>
    <n v="26.689356890000028"/>
    <n v="26.689356890000028"/>
    <n v="146"/>
    <n v="39.11113887999997"/>
    <n v="146"/>
    <n v="0.68932794264346497"/>
    <x v="29"/>
    <x v="12"/>
    <n v="34"/>
    <n v="4"/>
  </r>
  <r>
    <d v="2023-02-06T00:00:00"/>
    <x v="33"/>
    <x v="0"/>
    <n v="1752.0835999999999"/>
    <s v="ELW"/>
    <n v="1839.0483999999999"/>
    <n v="1823.0483999999999"/>
    <n v="-70.964799999999968"/>
    <m/>
    <n v="2420"/>
    <n v="2380"/>
    <n v="74.3"/>
    <n v="94.2"/>
    <n v="301.69529286"/>
    <n v="301.69529286"/>
    <n v="294.89267605999999"/>
    <n v="6.8026168000000098"/>
    <n v="6.8026168000000098"/>
    <n v="150.9"/>
    <n v="41.892676059999985"/>
    <n v="253"/>
    <n v="0.83859445602090721"/>
    <x v="29"/>
    <x v="12"/>
    <n v="34"/>
    <n v="4"/>
  </r>
  <r>
    <d v="2023-02-13T00:00:00"/>
    <x v="33"/>
    <x v="0"/>
    <n v="1622.8586207999999"/>
    <s v="ELW"/>
    <n v="1622.8586207999999"/>
    <n v="1550"/>
    <n v="72.858620799999926"/>
    <n v="666.35862079999993"/>
    <n v="925"/>
    <n v="887"/>
    <n v="66.3"/>
    <n v="69.5"/>
    <n v="270.38913974000008"/>
    <n v="270.38913974000008"/>
    <n v="265.34351126000001"/>
    <n v="5.0456284800000617"/>
    <n v="5.0456284800000617"/>
    <n v="230"/>
    <n v="8.3435112600000139"/>
    <n v="257"/>
    <n v="0.95048196183887135"/>
    <x v="29"/>
    <x v="12"/>
    <n v="34"/>
    <n v="4"/>
  </r>
  <r>
    <d v="2023-02-22T00:00:00"/>
    <x v="33"/>
    <x v="0"/>
    <n v="1284.3236529799999"/>
    <s v="ELW"/>
    <n v="1284.3236529799999"/>
    <n v="1273.80893618"/>
    <n v="10.51471679999986"/>
    <n v="472.72365297999988"/>
    <n v="1250"/>
    <n v="797"/>
    <n v="22.7"/>
    <n v="14.6"/>
    <n v="175.56230823999999"/>
    <n v="256.01047624"/>
    <n v="243.01047624"/>
    <n v="-67.44816800000001"/>
    <n v="13"/>
    <n v="151"/>
    <n v="142.01047624"/>
    <n v="101"/>
    <n v="0.39451510533231604"/>
    <x v="29"/>
    <x v="12"/>
    <n v="34"/>
    <n v="4"/>
  </r>
  <r>
    <d v="2023-02-27T00:00:00"/>
    <x v="33"/>
    <x v="0"/>
    <n v="1472.9545948800001"/>
    <s v="ELW"/>
    <n v="1504.4988737799997"/>
    <n v="1481.4988737799997"/>
    <n v="-8.5442788999996537"/>
    <m/>
    <n v="1590"/>
    <n v="1680"/>
    <n v="37.9"/>
    <n v="34.9"/>
    <n v="264.52636734000004"/>
    <n v="264.52636734000004"/>
    <n v="220.45746975999998"/>
    <n v="44.068897580000055"/>
    <n v="44.068897580000055"/>
    <n v="185"/>
    <n v="23.457469759999981"/>
    <n v="197"/>
    <n v="0.74472727229793578"/>
    <x v="29"/>
    <x v="12"/>
    <n v="34"/>
    <n v="4"/>
  </r>
  <r>
    <d v="2023-03-06T00:00:00"/>
    <x v="33"/>
    <x v="0"/>
    <n v="1370"/>
    <s v="ELW"/>
    <n v="1370"/>
    <n v="1180"/>
    <n v="190"/>
    <n v="616.70000000000005"/>
    <n v="840"/>
    <n v="748"/>
    <n v="5.53"/>
    <n v="5.3"/>
    <n v="175.27890528"/>
    <n v="175.27890528"/>
    <n v="146.08012292999999"/>
    <n v="29.198782350000016"/>
    <n v="29.198782350000016"/>
    <n v="101"/>
    <n v="57.880122929999985"/>
    <n v="88.2"/>
    <n v="0.50319803092736437"/>
    <x v="29"/>
    <x v="12"/>
    <n v="34"/>
    <n v="4"/>
  </r>
  <r>
    <d v="2023-03-13T00:00:00"/>
    <x v="33"/>
    <x v="0"/>
    <n v="1540"/>
    <s v="ELW"/>
    <n v="1540"/>
    <n v="1430"/>
    <n v="110"/>
    <n v="670.1"/>
    <n v="723"/>
    <n v="824"/>
    <n v="24.1"/>
    <n v="45.9"/>
    <n v="215.44575068"/>
    <n v="215.44575068"/>
    <n v="160.89930908000002"/>
    <n v="54.54644159999998"/>
    <n v="54.54644159999998"/>
    <n v="65.400000000000006"/>
    <n v="43.899309080000023"/>
    <n v="117"/>
    <n v="0.54306014219690624"/>
    <x v="29"/>
    <x v="12"/>
    <n v="34"/>
    <n v="4"/>
  </r>
  <r>
    <d v="2023-03-20T00:00:00"/>
    <x v="33"/>
    <x v="0"/>
    <n v="1351.8281878300004"/>
    <s v="ELW"/>
    <n v="1351.8281878300004"/>
    <n v="1322.2606067200004"/>
    <n v="29.567581109999992"/>
    <m/>
    <n v="1230"/>
    <n v="1720"/>
    <n v="37.700000000000003"/>
    <n v="20.8"/>
    <n v="198.90679520000003"/>
    <n v="198.90679520000003"/>
    <n v="156.10437363200003"/>
    <n v="42.802421568"/>
    <n v="42.802421568"/>
    <n v="131"/>
    <n v="71.304373632000036"/>
    <n v="84.8"/>
    <n v="0.42633033182568708"/>
    <x v="29"/>
    <x v="12"/>
    <n v="34"/>
    <n v="4"/>
  </r>
  <r>
    <d v="2023-03-27T00:00:00"/>
    <x v="33"/>
    <x v="0"/>
    <n v="1320"/>
    <s v="ELW"/>
    <n v="1320"/>
    <n v="1097.87919792"/>
    <n v="222.12080207999998"/>
    <n v="415.79999999999995"/>
    <n v="895"/>
    <n v="894"/>
    <n v="23"/>
    <n v="10.199999999999999"/>
    <n v="168.399761152"/>
    <n v="168.399761152"/>
    <n v="107.23918880000001"/>
    <n v="61.160572351999988"/>
    <n v="61.160572351999988"/>
    <n v="91"/>
    <n v="32.839188800000002"/>
    <n v="74.400000000000006"/>
    <n v="0.44180585228292291"/>
    <x v="29"/>
    <x v="12"/>
    <n v="34"/>
    <n v="4"/>
  </r>
  <r>
    <d v="2023-04-03T00:00:00"/>
    <x v="33"/>
    <x v="0"/>
    <n v="1130"/>
    <s v="ELW"/>
    <n v="1130"/>
    <n v="1113.5310156800001"/>
    <n v="16.46898431999989"/>
    <n v="133.39999999999998"/>
    <n v="841"/>
    <n v="959"/>
    <n v="14.1"/>
    <n v="37.6"/>
    <n v="205.23286969"/>
    <n v="205.23286969"/>
    <n v="159.83532208809999"/>
    <n v="45.397547601900015"/>
    <n v="45.397547601900015"/>
    <n v="121"/>
    <n v="35.835322088099986"/>
    <n v="124"/>
    <n v="0.60419171737597122"/>
    <x v="29"/>
    <x v="12"/>
    <n v="34"/>
    <n v="4"/>
  </r>
  <r>
    <d v="2023-04-10T00:00:00"/>
    <x v="33"/>
    <x v="0"/>
    <n v="1290"/>
    <s v="ELW"/>
    <n v="1408"/>
    <n v="1390"/>
    <n v="-100"/>
    <n v="369.20000000000005"/>
    <n v="1100"/>
    <n v="1020"/>
    <n v="16.399999999999999"/>
    <n v="18.8"/>
    <n v="216.33597280000004"/>
    <n v="216.33597280000004"/>
    <n v="140.855328517"/>
    <n v="75.480644283000032"/>
    <n v="75.480644283000032"/>
    <n v="105"/>
    <n v="51.855328517000004"/>
    <n v="89"/>
    <n v="0.41139713773945219"/>
    <x v="29"/>
    <x v="12"/>
    <n v="34"/>
    <n v="4"/>
  </r>
  <r>
    <d v="2023-04-17T00:00:00"/>
    <x v="33"/>
    <x v="0"/>
    <n v="1250"/>
    <s v="ELW"/>
    <n v="1250"/>
    <n v="1180"/>
    <n v="70"/>
    <n v="322.79999999999995"/>
    <n v="653"/>
    <n v="884"/>
    <n v="42.8"/>
    <n v="43.2"/>
    <n v="182.25639758480003"/>
    <n v="182.25639758480003"/>
    <n v="170.74285867520004"/>
    <n v="11.513538909599987"/>
    <n v="11.513538909599987"/>
    <n v="81.3"/>
    <n v="91.542858675200037"/>
    <n v="79.2"/>
    <n v="0.43455264698266588"/>
    <x v="29"/>
    <x v="12"/>
    <n v="34"/>
    <n v="4"/>
  </r>
  <r>
    <d v="2023-04-24T00:00:00"/>
    <x v="33"/>
    <x v="0"/>
    <n v="1581.7103507200002"/>
    <s v="ELW"/>
    <n v="1581.7103507200002"/>
    <n v="1540"/>
    <n v="41.710350720000179"/>
    <n v="417.51035072000013"/>
    <n v="1110"/>
    <n v="1140"/>
    <n v="39"/>
    <n v="24.2"/>
    <n v="254.20058"/>
    <n v="269.16018019999996"/>
    <n v="256.16018019999996"/>
    <n v="-1.9596001999999544"/>
    <n v="13"/>
    <n v="232"/>
    <n v="59.160180199999957"/>
    <n v="197"/>
    <n v="0.73190618260702156"/>
    <x v="29"/>
    <x v="12"/>
    <n v="34"/>
    <n v="4"/>
  </r>
  <r>
    <d v="2023-05-01T00:00:00"/>
    <x v="33"/>
    <x v="0"/>
    <n v="1380"/>
    <s v="ELW"/>
    <n v="1380"/>
    <n v="1200"/>
    <n v="180"/>
    <n v="269.90000000000009"/>
    <n v="833"/>
    <n v="1080"/>
    <n v="8.2799999999999994"/>
    <n v="30.1"/>
    <n v="231.96532326800002"/>
    <n v="231.96532326800002"/>
    <n v="161.62224582800002"/>
    <n v="70.343077440000002"/>
    <n v="70.343077440000002"/>
    <n v="123"/>
    <n v="47.622245828000018"/>
    <n v="114"/>
    <n v="0.49145276713748565"/>
    <x v="29"/>
    <x v="12"/>
    <n v="34"/>
    <n v="4"/>
  </r>
  <r>
    <d v="2023-05-08T00:00:00"/>
    <x v="33"/>
    <x v="0"/>
    <n v="3690.3306640000001"/>
    <s v="ELW"/>
    <n v="3690.3306640000001"/>
    <n v="3320"/>
    <n v="370.33066400000007"/>
    <n v="1215.3306640000001"/>
    <n v="2300"/>
    <n v="1750"/>
    <n v="807"/>
    <n v="725"/>
    <n v="346"/>
    <n v="346"/>
    <m/>
    <n v="346"/>
    <n v="346"/>
    <n v="361"/>
    <s v=""/>
    <n v="264"/>
    <n v="0.76300578034682076"/>
    <x v="29"/>
    <x v="12"/>
    <n v="34"/>
    <n v="4"/>
  </r>
  <r>
    <d v="2023-05-15T00:00:00"/>
    <x v="33"/>
    <x v="0"/>
    <n v="1710"/>
    <s v="ELW"/>
    <n v="1761"/>
    <n v="1740"/>
    <n v="-30"/>
    <n v="340.40000000000009"/>
    <n v="1200"/>
    <n v="1390"/>
    <n v="28"/>
    <n v="30.6"/>
    <n v="250.38307542399997"/>
    <n v="250.38307542399997"/>
    <n v="182.70046991999999"/>
    <n v="67.68260550399998"/>
    <n v="67.68260550399998"/>
    <n v="140"/>
    <n v="49.700469919999989"/>
    <n v="133"/>
    <n v="0.5311860626952406"/>
    <x v="29"/>
    <x v="12"/>
    <n v="34"/>
    <n v="4"/>
  </r>
  <r>
    <d v="2023-05-22T00:00:00"/>
    <x v="33"/>
    <x v="0"/>
    <n v="2562.3390191599997"/>
    <s v="ELW"/>
    <n v="2562.3390191599997"/>
    <n v="2336.8295007099996"/>
    <n v="225.50951845000009"/>
    <n v="2030.0390191599997"/>
    <n v="2100"/>
    <n v="469"/>
    <n v="11"/>
    <n v="63.3"/>
    <n v="329.80286239999998"/>
    <n v="362.45037759999997"/>
    <n v="347.45037759999997"/>
    <n v="-17.647515199999987"/>
    <n v="15"/>
    <n v="354"/>
    <n v="296.45037759999997"/>
    <n v="51"/>
    <n v="0.14070891672868824"/>
    <x v="29"/>
    <x v="12"/>
    <n v="34"/>
    <n v="4"/>
  </r>
  <r>
    <d v="2022-07-25T00:00:00"/>
    <x v="34"/>
    <x v="0"/>
    <n v="2920"/>
    <s v="EFC"/>
    <n v="2920"/>
    <n v="2729.7526850000004"/>
    <n v="190.24731499999962"/>
    <n v="868.69999999999982"/>
    <n v="2360"/>
    <n v="2040"/>
    <n v="16.5"/>
    <n v="11.3"/>
    <n v="637.16321859000016"/>
    <n v="637.16321859000016"/>
    <n v="532.69723779000014"/>
    <n v="104.46598080000001"/>
    <n v="104.46598080000001"/>
    <n v="468"/>
    <n v="64.697237790000145"/>
    <n v="468"/>
    <n v="0.73450567506965148"/>
    <x v="30"/>
    <x v="11"/>
    <n v="35"/>
    <n v="4"/>
  </r>
  <r>
    <d v="2022-08-15T00:00:00"/>
    <x v="34"/>
    <x v="0"/>
    <n v="1877.1033395199997"/>
    <s v="EFC"/>
    <n v="1877.1033395199997"/>
    <n v="1753.7953706399999"/>
    <n v="123.30796887999986"/>
    <n v="530.98833951999973"/>
    <n v="1280"/>
    <n v="1318.65"/>
    <n v="36.6"/>
    <n v="27.465"/>
    <n v="304.59116151000001"/>
    <n v="304.59116151000001"/>
    <n v="304.59116151000001"/>
    <n v="0"/>
    <n v="0"/>
    <n v="269"/>
    <n v="76.991161510000012"/>
    <n v="227.6"/>
    <n v="0.7472311372125211"/>
    <x v="30"/>
    <x v="11"/>
    <n v="35"/>
    <n v="4"/>
  </r>
  <r>
    <d v="2022-09-26T00:00:00"/>
    <x v="34"/>
    <x v="0"/>
    <n v="3373.5868749999995"/>
    <s v="EFC"/>
    <n v="3373.5868749999995"/>
    <n v="3200"/>
    <n v="173.58687499999951"/>
    <m/>
    <n v="2410"/>
    <n v="3800"/>
    <n v="17.100000000000001"/>
    <n v="15.8"/>
    <n v="788.2003279999999"/>
    <n v="788.2003279999999"/>
    <n v="768"/>
    <n v="20.200327999999899"/>
    <n v="20.200327999999899"/>
    <n v="793"/>
    <s v=""/>
    <n v="793"/>
    <n v="1.0060894062454642"/>
    <x v="30"/>
    <x v="11"/>
    <n v="35"/>
    <n v="4"/>
  </r>
  <r>
    <d v="2022-11-28T00:00:00"/>
    <x v="34"/>
    <x v="0"/>
    <n v="2604.9080000000004"/>
    <s v="EFC"/>
    <n v="2761.05573"/>
    <n v="2736.05573"/>
    <n v="-131.14772999999968"/>
    <n v="530.95573000000013"/>
    <n v="2380"/>
    <n v="2220"/>
    <n v="7.35"/>
    <n v="10.1"/>
    <n v="505.46757695999997"/>
    <n v="505.46757695999997"/>
    <n v="424.43282399999998"/>
    <n v="81.034752959999992"/>
    <n v="81.034752959999992"/>
    <n v="389"/>
    <n v="88.432823999999982"/>
    <n v="336"/>
    <n v="0.66473106350516575"/>
    <x v="30"/>
    <x v="11"/>
    <n v="35"/>
    <n v="4"/>
  </r>
  <r>
    <d v="2023-01-17T00:00:00"/>
    <x v="34"/>
    <x v="0"/>
    <n v="1290.1922119999999"/>
    <s v="EFC"/>
    <n v="1290.1922119999999"/>
    <n v="1228.5507319999997"/>
    <n v="61.641480000000229"/>
    <n v="343.0922119999999"/>
    <n v="924"/>
    <n v="920"/>
    <n v="21.6"/>
    <n v="27.1"/>
    <n v="229.91561280000008"/>
    <n v="229.91561280000008"/>
    <n v="195.61051680000003"/>
    <n v="34.305096000000049"/>
    <n v="34.305096000000049"/>
    <n v="120"/>
    <n v="85.610516800000028"/>
    <n v="110"/>
    <n v="0.47843640829945394"/>
    <x v="30"/>
    <x v="11"/>
    <n v="35"/>
    <n v="4"/>
  </r>
  <r>
    <d v="2023-02-06T00:00:00"/>
    <x v="34"/>
    <x v="0"/>
    <n v="2194.4848499999998"/>
    <s v="EFC"/>
    <n v="2194.4848499999998"/>
    <n v="2194.4848499999998"/>
    <n v="0"/>
    <m/>
    <n v="2410"/>
    <n v="2950"/>
    <n v="43.7"/>
    <n v="48.4"/>
    <n v="376.15838983999998"/>
    <n v="376.15838983999998"/>
    <n v="354.86961925999998"/>
    <n v="21.288770580000005"/>
    <n v="21.288770580000005"/>
    <n v="290"/>
    <n v="17.869619259999979"/>
    <n v="337"/>
    <n v="0.89589919858850919"/>
    <x v="30"/>
    <x v="11"/>
    <n v="35"/>
    <n v="4"/>
  </r>
  <r>
    <d v="2023-02-27T00:00:00"/>
    <x v="34"/>
    <x v="0"/>
    <n v="1584.97260648"/>
    <s v="EFC"/>
    <n v="1584.97260648"/>
    <n v="1561.3498067199998"/>
    <n v="23.622799760000134"/>
    <m/>
    <n v="2100"/>
    <n v="1620"/>
    <n v="52"/>
    <n v="47.2"/>
    <n v="304.43389072000002"/>
    <n v="304.43389072000002"/>
    <n v="299.56793544000004"/>
    <n v="4.8659552799999801"/>
    <n v="4.8659552799999801"/>
    <n v="234"/>
    <n v="89.567935440000042"/>
    <n v="210"/>
    <n v="0.68980493434334933"/>
    <x v="30"/>
    <x v="11"/>
    <n v="35"/>
    <n v="4"/>
  </r>
  <r>
    <d v="2023-03-20T00:00:00"/>
    <x v="34"/>
    <x v="0"/>
    <n v="1830"/>
    <s v="EFC"/>
    <n v="1830"/>
    <n v="1750"/>
    <n v="80"/>
    <n v="349.79999999999995"/>
    <n v="1790"/>
    <n v="1430"/>
    <n v="92.4"/>
    <n v="50.2"/>
    <n v="275.33285119999999"/>
    <n v="275.33285119999999"/>
    <n v="243.67751679999998"/>
    <n v="31.655334400000015"/>
    <n v="31.655334400000015"/>
    <n v="219"/>
    <n v="96.677516799999978"/>
    <n v="147"/>
    <n v="0.53389923999014621"/>
    <x v="30"/>
    <x v="11"/>
    <n v="35"/>
    <n v="4"/>
  </r>
  <r>
    <d v="2023-04-10T00:00:00"/>
    <x v="34"/>
    <x v="0"/>
    <m/>
    <s v="EFC"/>
    <m/>
    <n v="1410"/>
    <m/>
    <m/>
    <n v="1080"/>
    <n v="977"/>
    <n v="18.8"/>
    <n v="23.6"/>
    <n v="187.40907092800001"/>
    <n v="187.40907092800001"/>
    <n v="142.879048528"/>
    <n v="44.530022400000007"/>
    <n v="44.530022400000007"/>
    <n v="102"/>
    <n v="59.379048527999998"/>
    <n v="83.5"/>
    <n v="0.44554940476749683"/>
    <x v="30"/>
    <x v="11"/>
    <n v="35"/>
    <n v="4"/>
  </r>
  <r>
    <d v="2023-05-01T00:00:00"/>
    <x v="34"/>
    <x v="0"/>
    <n v="1670"/>
    <s v="EFC"/>
    <n v="1670"/>
    <n v="1400"/>
    <n v="270"/>
    <n v="49.700000000000045"/>
    <n v="1180"/>
    <n v="1610"/>
    <n v="9.67"/>
    <n v="10.3"/>
    <n v="275.93138720000002"/>
    <n v="275.93138720000002"/>
    <n v="273.34787"/>
    <n v="2.5835172000000171"/>
    <n v="2.5835172000000171"/>
    <n v="188"/>
    <n v="71.34787"/>
    <n v="202"/>
    <n v="0.73206604746848458"/>
    <x v="30"/>
    <x v="11"/>
    <n v="35"/>
    <n v="4"/>
  </r>
  <r>
    <d v="2023-05-22T00:00:00"/>
    <x v="34"/>
    <x v="0"/>
    <n v="2933.3351109999994"/>
    <s v="EFC"/>
    <n v="2933.3351109999994"/>
    <n v="2714.8785189999999"/>
    <n v="218.45659199999955"/>
    <m/>
    <n v="1410"/>
    <n v="3070"/>
    <n v="14.2"/>
    <n v="13.6"/>
    <n v="450.51211039999998"/>
    <n v="450.51211039999998"/>
    <n v="370.11792159999999"/>
    <n v="80.394188799999995"/>
    <n v="80.394188799999995"/>
    <n v="432"/>
    <s v=""/>
    <n v="429"/>
    <n v="0.95224965122269445"/>
    <x v="30"/>
    <x v="11"/>
    <n v="35"/>
    <n v="4"/>
  </r>
  <r>
    <d v="2023-06-12T00:00:00"/>
    <x v="34"/>
    <x v="0"/>
    <n v="1610"/>
    <s v="EFC"/>
    <n v="1610"/>
    <n v="1280"/>
    <n v="330"/>
    <n v="281.69000000000005"/>
    <n v="1360"/>
    <n v="1320"/>
    <n v="37.4"/>
    <n v="8.31"/>
    <n v="267.51881100000003"/>
    <n v="267.51881100000003"/>
    <n v="140.6117090976"/>
    <n v="126.90710190240003"/>
    <n v="126.90710190240003"/>
    <n v="154"/>
    <s v=""/>
    <n v="156"/>
    <n v="0.5831365630583637"/>
    <x v="30"/>
    <x v="11"/>
    <n v="35"/>
    <n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A1C6405-D391-4C35-A3E6-3C19092733D7}" name="PivotTable1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5">
  <location ref="G3:K39" firstHeaderRow="0" firstDataRow="1" firstDataCol="2" rowPageCount="1" colPageCount="1"/>
  <pivotFields count="26">
    <pivotField numFmtId="14" showAll="0"/>
    <pivotField axis="axisRow" showAll="0">
      <items count="36">
        <item x="13"/>
        <item x="6"/>
        <item x="12"/>
        <item x="2"/>
        <item x="24"/>
        <item x="23"/>
        <item x="18"/>
        <item x="17"/>
        <item x="34"/>
        <item x="15"/>
        <item x="32"/>
        <item x="22"/>
        <item x="16"/>
        <item x="19"/>
        <item x="33"/>
        <item x="21"/>
        <item x="20"/>
        <item x="9"/>
        <item x="4"/>
        <item x="8"/>
        <item x="27"/>
        <item x="7"/>
        <item x="14"/>
        <item x="30"/>
        <item x="3"/>
        <item x="5"/>
        <item x="10"/>
        <item x="11"/>
        <item x="29"/>
        <item x="1"/>
        <item x="25"/>
        <item x="26"/>
        <item x="31"/>
        <item x="0"/>
        <item x="28"/>
        <item t="default"/>
      </items>
    </pivotField>
    <pivotField axis="axisPage" multipleItemSelectionAllowed="1" showAll="0">
      <items count="24">
        <item x="0"/>
        <item h="1" x="1"/>
        <item h="1" x="2"/>
        <item h="1" x="3"/>
        <item h="1" x="6"/>
        <item h="1" x="5"/>
        <item h="1" x="7"/>
        <item h="1" x="4"/>
        <item h="1" x="8"/>
        <item h="1" x="19"/>
        <item h="1" x="18"/>
        <item h="1" x="17"/>
        <item h="1" x="22"/>
        <item h="1" x="21"/>
        <item h="1" x="20"/>
        <item h="1" x="13"/>
        <item h="1" x="9"/>
        <item h="1" x="11"/>
        <item h="1" x="16"/>
        <item h="1" x="10"/>
        <item h="1" x="12"/>
        <item h="1" x="15"/>
        <item h="1" x="1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dataField="1" showAll="0"/>
    <pivotField dataField="1" showAll="0"/>
    <pivotField showAll="0"/>
    <pivotField axis="axisRow" outline="0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howAll="0"/>
    <pivotField showAll="0"/>
    <pivotField showAll="0"/>
  </pivotFields>
  <rowFields count="2">
    <field x="22"/>
    <field x="1"/>
  </rowFields>
  <rowItems count="36">
    <i>
      <x/>
      <x v="33"/>
    </i>
    <i>
      <x v="1"/>
      <x v="29"/>
    </i>
    <i>
      <x v="2"/>
      <x v="3"/>
    </i>
    <i>
      <x v="3"/>
      <x v="24"/>
    </i>
    <i>
      <x v="4"/>
      <x v="18"/>
    </i>
    <i>
      <x v="5"/>
      <x v="25"/>
    </i>
    <i>
      <x v="6"/>
      <x v="1"/>
    </i>
    <i>
      <x v="7"/>
      <x v="21"/>
    </i>
    <i>
      <x v="8"/>
      <x v="19"/>
    </i>
    <i>
      <x v="9"/>
      <x v="17"/>
    </i>
    <i>
      <x v="10"/>
      <x v="26"/>
    </i>
    <i>
      <x v="11"/>
      <x v="27"/>
    </i>
    <i>
      <x v="12"/>
      <x v="2"/>
    </i>
    <i>
      <x v="13"/>
      <x/>
    </i>
    <i>
      <x v="14"/>
      <x v="22"/>
    </i>
    <i>
      <x v="15"/>
      <x v="9"/>
    </i>
    <i>
      <x v="16"/>
      <x v="12"/>
    </i>
    <i>
      <x v="17"/>
      <x v="7"/>
    </i>
    <i>
      <x v="18"/>
      <x v="6"/>
    </i>
    <i>
      <x v="19"/>
      <x v="13"/>
    </i>
    <i>
      <x v="20"/>
      <x v="4"/>
    </i>
    <i r="1">
      <x v="5"/>
    </i>
    <i r="1">
      <x v="11"/>
    </i>
    <i r="1">
      <x v="15"/>
    </i>
    <i r="1">
      <x v="16"/>
    </i>
    <i>
      <x v="21"/>
      <x v="30"/>
    </i>
    <i>
      <x v="22"/>
      <x v="31"/>
    </i>
    <i>
      <x v="23"/>
      <x v="20"/>
    </i>
    <i>
      <x v="24"/>
      <x v="34"/>
    </i>
    <i>
      <x v="25"/>
      <x v="28"/>
    </i>
    <i>
      <x v="26"/>
      <x v="23"/>
    </i>
    <i>
      <x v="27"/>
      <x v="32"/>
    </i>
    <i>
      <x v="28"/>
      <x v="10"/>
    </i>
    <i>
      <x v="29"/>
      <x v="14"/>
    </i>
    <i>
      <x v="30"/>
      <x v="8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2" hier="-1"/>
  </pageFields>
  <dataFields count="3">
    <dataField name="Average of DRP_µgL" fld="20" subtotal="average" baseField="1" baseItem="0"/>
    <dataField name="Average of DbP" fld="19" subtotal="average" baseField="1" baseItem="0"/>
    <dataField name="Average of PP_µgL" fld="17" subtotal="average" baseField="1" baseItem="0"/>
  </dataFields>
  <chartFormats count="3">
    <chartFormat chart="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A772890-1878-4E9D-876A-E5F865C6901B}" name="PivotTable20" cacheId="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3">
  <location ref="A3:F39" firstHeaderRow="0" firstDataRow="1" firstDataCol="3" rowPageCount="1" colPageCount="1"/>
  <pivotFields count="26">
    <pivotField numFmtId="14" showAll="0"/>
    <pivotField axis="axisRow" showAll="0">
      <items count="36">
        <item x="13"/>
        <item x="6"/>
        <item x="12"/>
        <item x="2"/>
        <item x="24"/>
        <item x="23"/>
        <item x="18"/>
        <item x="17"/>
        <item x="34"/>
        <item x="15"/>
        <item x="32"/>
        <item x="22"/>
        <item x="16"/>
        <item x="19"/>
        <item x="33"/>
        <item x="21"/>
        <item x="20"/>
        <item x="9"/>
        <item x="4"/>
        <item x="8"/>
        <item x="27"/>
        <item x="7"/>
        <item x="14"/>
        <item x="30"/>
        <item x="3"/>
        <item x="5"/>
        <item x="10"/>
        <item x="11"/>
        <item x="29"/>
        <item x="1"/>
        <item x="25"/>
        <item x="26"/>
        <item x="31"/>
        <item x="0"/>
        <item x="28"/>
        <item t="default"/>
      </items>
    </pivotField>
    <pivotField axis="axisPage" multipleItemSelectionAllowed="1" showAll="0">
      <items count="24">
        <item x="0"/>
        <item h="1" x="1"/>
        <item h="1" x="2"/>
        <item h="1" x="3"/>
        <item h="1" x="6"/>
        <item h="1" x="5"/>
        <item h="1" x="7"/>
        <item h="1" x="4"/>
        <item h="1" x="8"/>
        <item h="1" x="19"/>
        <item h="1" x="18"/>
        <item h="1" x="17"/>
        <item h="1" x="22"/>
        <item h="1" x="21"/>
        <item h="1" x="20"/>
        <item h="1" x="13"/>
        <item h="1" x="9"/>
        <item h="1" x="11"/>
        <item h="1" x="16"/>
        <item h="1" x="10"/>
        <item h="1" x="12"/>
        <item h="1" x="15"/>
        <item h="1" x="14"/>
        <item t="default"/>
      </items>
    </pivotField>
    <pivotField showAll="0"/>
    <pivotField showAll="0"/>
    <pivotField showAll="0"/>
    <pivotField showAll="0"/>
    <pivotField showAll="0"/>
    <pivotField dataField="1" showAll="0"/>
    <pivotField showAll="0"/>
    <pivotField dataField="1"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outline="0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outline="0" showAll="0" defaultSubtotal="0">
      <items count="13">
        <item x="2"/>
        <item x="11"/>
        <item x="6"/>
        <item x="0"/>
        <item x="1"/>
        <item x="3"/>
        <item x="4"/>
        <item x="5"/>
        <item x="7"/>
        <item x="8"/>
        <item x="9"/>
        <item x="10"/>
        <item x="1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showAll="0"/>
    <pivotField showAll="0"/>
  </pivotFields>
  <rowFields count="3">
    <field x="22"/>
    <field x="23"/>
    <field x="1"/>
  </rowFields>
  <rowItems count="36">
    <i>
      <x/>
      <x v="3"/>
      <x v="33"/>
    </i>
    <i>
      <x v="1"/>
      <x v="4"/>
      <x v="29"/>
    </i>
    <i>
      <x v="2"/>
      <x/>
      <x v="3"/>
    </i>
    <i>
      <x v="3"/>
      <x v="5"/>
      <x v="24"/>
    </i>
    <i>
      <x v="4"/>
      <x/>
      <x v="18"/>
    </i>
    <i>
      <x v="5"/>
      <x v="6"/>
      <x v="25"/>
    </i>
    <i>
      <x v="6"/>
      <x/>
      <x v="1"/>
    </i>
    <i>
      <x v="7"/>
      <x/>
      <x v="21"/>
    </i>
    <i>
      <x v="8"/>
      <x/>
      <x v="19"/>
    </i>
    <i>
      <x v="9"/>
      <x/>
      <x v="17"/>
    </i>
    <i>
      <x v="10"/>
      <x/>
      <x v="26"/>
    </i>
    <i>
      <x v="11"/>
      <x/>
      <x v="27"/>
    </i>
    <i>
      <x v="12"/>
      <x/>
      <x v="2"/>
    </i>
    <i>
      <x v="13"/>
      <x/>
      <x/>
    </i>
    <i>
      <x v="14"/>
      <x v="7"/>
      <x v="22"/>
    </i>
    <i>
      <x v="15"/>
      <x/>
      <x v="9"/>
    </i>
    <i>
      <x v="16"/>
      <x/>
      <x v="12"/>
    </i>
    <i>
      <x v="17"/>
      <x/>
      <x v="7"/>
    </i>
    <i>
      <x v="18"/>
      <x/>
      <x v="6"/>
    </i>
    <i>
      <x v="19"/>
      <x v="7"/>
      <x v="13"/>
    </i>
    <i>
      <x v="20"/>
      <x/>
      <x v="4"/>
    </i>
    <i r="2">
      <x v="5"/>
    </i>
    <i r="2">
      <x v="11"/>
    </i>
    <i r="2">
      <x v="15"/>
    </i>
    <i r="2">
      <x v="16"/>
    </i>
    <i>
      <x v="21"/>
      <x v="2"/>
      <x v="30"/>
    </i>
    <i>
      <x v="22"/>
      <x v="2"/>
      <x v="31"/>
    </i>
    <i>
      <x v="23"/>
      <x v="8"/>
      <x v="20"/>
    </i>
    <i>
      <x v="24"/>
      <x v="9"/>
      <x v="34"/>
    </i>
    <i>
      <x v="25"/>
      <x v="10"/>
      <x v="28"/>
    </i>
    <i>
      <x v="26"/>
      <x v="11"/>
      <x v="23"/>
    </i>
    <i>
      <x v="27"/>
      <x v="1"/>
      <x v="32"/>
    </i>
    <i>
      <x v="28"/>
      <x v="1"/>
      <x v="10"/>
    </i>
    <i>
      <x v="29"/>
      <x v="12"/>
      <x v="14"/>
    </i>
    <i>
      <x v="30"/>
      <x v="1"/>
      <x v="8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2" hier="-1"/>
  </pageFields>
  <dataFields count="3">
    <dataField name="Average of NH4_µgL" fld="12" subtotal="average" baseField="1" baseItem="0"/>
    <dataField name="Average of NO2-3_µgL" fld="10" subtotal="average" baseField="1" baseItem="0"/>
    <dataField name="Average of orgTN" fld="8" subtotal="average" baseField="1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92" dT="2024-04-03T18:21:43.99" personId="{BDB1CF7B-55CF-7E4A-B36B-8C6D8A5A232E}" id="{DE90FED2-A484-1E4B-BCD2-C58310AC0459}">
    <text>I think the highlighted dates are wrong- We did long loop on 11/28/22, which is only 14 sites</text>
  </threadedComment>
  <threadedComment ref="A292" dT="2024-04-03T18:24:56.52" personId="{BDB1CF7B-55CF-7E4A-B36B-8C6D8A5A232E}" id="{04BE02D4-2530-F344-BC41-A1B7423960FF}" parentId="{DE90FED2-A484-1E4B-BCD2-C58310AC0459}">
    <text xml:space="preserve">These 11/28 incorrect dates could be from the 12/5 sampling event
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500" dT="2024-04-03T18:21:43.99" personId="{BDB1CF7B-55CF-7E4A-B36B-8C6D8A5A232E}" id="{8EA21EF2-6C9C-4937-AC71-2726A747B944}">
    <text>I think the highlighted dates are wrong- We did long loop on 11/28/22, which is only 14 sites</text>
  </threadedComment>
  <threadedComment ref="A500" dT="2024-04-03T18:24:56.52" personId="{BDB1CF7B-55CF-7E4A-B36B-8C6D8A5A232E}" id="{64469666-F7F5-4476-A1F1-16964556BF04}" parentId="{8EA21EF2-6C9C-4937-AC71-2726A747B944}">
    <text xml:space="preserve">These 11/28 incorrect dates could be from the 12/5 sampling event
</text>
  </threadedComment>
</ThreadedComment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644A9-FA3A-4F18-A1A8-FD4A66C156EC}">
  <dimension ref="A1:B34"/>
  <sheetViews>
    <sheetView tabSelected="1" workbookViewId="0">
      <selection activeCell="B6" sqref="B6"/>
    </sheetView>
  </sheetViews>
  <sheetFormatPr defaultRowHeight="14.4" x14ac:dyDescent="0.3"/>
  <cols>
    <col min="1" max="1" width="15.88671875" customWidth="1"/>
  </cols>
  <sheetData>
    <row r="1" spans="1:2" x14ac:dyDescent="0.3">
      <c r="A1" s="89" t="s">
        <v>0</v>
      </c>
      <c r="B1" s="79"/>
    </row>
    <row r="2" spans="1:2" x14ac:dyDescent="0.3">
      <c r="A2" s="89" t="s">
        <v>1</v>
      </c>
      <c r="B2" s="79" t="s">
        <v>231</v>
      </c>
    </row>
    <row r="3" spans="1:2" x14ac:dyDescent="0.3">
      <c r="A3" s="89" t="s">
        <v>2</v>
      </c>
      <c r="B3" s="90" t="s">
        <v>3</v>
      </c>
    </row>
    <row r="4" spans="1:2" x14ac:dyDescent="0.3">
      <c r="A4" s="89" t="s">
        <v>4</v>
      </c>
      <c r="B4" s="91">
        <v>45763</v>
      </c>
    </row>
    <row r="5" spans="1:2" x14ac:dyDescent="0.3">
      <c r="A5" s="89" t="s">
        <v>5</v>
      </c>
      <c r="B5" s="90" t="s">
        <v>232</v>
      </c>
    </row>
    <row r="6" spans="1:2" x14ac:dyDescent="0.3">
      <c r="A6" s="89" t="s">
        <v>6</v>
      </c>
      <c r="B6" s="79" t="s">
        <v>7</v>
      </c>
    </row>
    <row r="7" spans="1:2" x14ac:dyDescent="0.3">
      <c r="A7" s="79"/>
      <c r="B7" s="79"/>
    </row>
    <row r="8" spans="1:2" x14ac:dyDescent="0.3">
      <c r="A8" s="92" t="s">
        <v>8</v>
      </c>
      <c r="B8" s="92" t="s">
        <v>9</v>
      </c>
    </row>
    <row r="9" spans="1:2" x14ac:dyDescent="0.3">
      <c r="A9" s="93" t="s">
        <v>10</v>
      </c>
      <c r="B9" s="93" t="s">
        <v>11</v>
      </c>
    </row>
    <row r="10" spans="1:2" ht="15.6" x14ac:dyDescent="0.3">
      <c r="A10" s="93" t="s">
        <v>12</v>
      </c>
      <c r="B10" s="94" t="s">
        <v>13</v>
      </c>
    </row>
    <row r="11" spans="1:2" x14ac:dyDescent="0.3">
      <c r="A11" s="93" t="s">
        <v>14</v>
      </c>
      <c r="B11" s="93" t="s">
        <v>15</v>
      </c>
    </row>
    <row r="12" spans="1:2" x14ac:dyDescent="0.3">
      <c r="A12" s="93" t="s">
        <v>16</v>
      </c>
      <c r="B12" s="93" t="s">
        <v>17</v>
      </c>
    </row>
    <row r="13" spans="1:2" x14ac:dyDescent="0.3">
      <c r="A13" s="93" t="s">
        <v>18</v>
      </c>
      <c r="B13" s="93" t="s">
        <v>19</v>
      </c>
    </row>
    <row r="14" spans="1:2" x14ac:dyDescent="0.3">
      <c r="A14" s="93" t="s">
        <v>20</v>
      </c>
      <c r="B14" s="93" t="s">
        <v>21</v>
      </c>
    </row>
    <row r="15" spans="1:2" x14ac:dyDescent="0.3">
      <c r="A15" s="93" t="s">
        <v>22</v>
      </c>
      <c r="B15" s="93" t="s">
        <v>23</v>
      </c>
    </row>
    <row r="16" spans="1:2" x14ac:dyDescent="0.3">
      <c r="A16" s="93" t="s">
        <v>24</v>
      </c>
      <c r="B16" s="93" t="s">
        <v>21</v>
      </c>
    </row>
    <row r="17" spans="1:2" x14ac:dyDescent="0.3">
      <c r="A17" s="93" t="s">
        <v>25</v>
      </c>
      <c r="B17" s="93" t="s">
        <v>23</v>
      </c>
    </row>
    <row r="18" spans="1:2" x14ac:dyDescent="0.3">
      <c r="A18" s="93" t="s">
        <v>26</v>
      </c>
      <c r="B18" s="93" t="s">
        <v>27</v>
      </c>
    </row>
    <row r="19" spans="1:2" x14ac:dyDescent="0.3">
      <c r="A19" s="93" t="s">
        <v>28</v>
      </c>
      <c r="B19" s="93" t="s">
        <v>29</v>
      </c>
    </row>
    <row r="20" spans="1:2" x14ac:dyDescent="0.3">
      <c r="A20" s="93" t="s">
        <v>30</v>
      </c>
      <c r="B20" s="93" t="s">
        <v>31</v>
      </c>
    </row>
    <row r="21" spans="1:2" x14ac:dyDescent="0.3">
      <c r="A21" s="93" t="s">
        <v>32</v>
      </c>
      <c r="B21" s="93" t="s">
        <v>33</v>
      </c>
    </row>
    <row r="22" spans="1:2" x14ac:dyDescent="0.3">
      <c r="A22" s="93" t="s">
        <v>34</v>
      </c>
      <c r="B22" s="93" t="s">
        <v>35</v>
      </c>
    </row>
    <row r="23" spans="1:2" x14ac:dyDescent="0.3">
      <c r="A23" s="93" t="s">
        <v>36</v>
      </c>
      <c r="B23" s="93" t="s">
        <v>37</v>
      </c>
    </row>
    <row r="24" spans="1:2" x14ac:dyDescent="0.3">
      <c r="A24" s="93" t="s">
        <v>38</v>
      </c>
      <c r="B24" s="93" t="s">
        <v>39</v>
      </c>
    </row>
    <row r="25" spans="1:2" x14ac:dyDescent="0.3">
      <c r="A25" s="93" t="s">
        <v>40</v>
      </c>
      <c r="B25" s="93" t="s">
        <v>41</v>
      </c>
    </row>
    <row r="26" spans="1:2" x14ac:dyDescent="0.3">
      <c r="A26" s="93" t="s">
        <v>42</v>
      </c>
      <c r="B26" s="93" t="s">
        <v>43</v>
      </c>
    </row>
    <row r="27" spans="1:2" x14ac:dyDescent="0.3">
      <c r="A27" s="93" t="s">
        <v>44</v>
      </c>
      <c r="B27" s="93" t="s">
        <v>45</v>
      </c>
    </row>
    <row r="28" spans="1:2" x14ac:dyDescent="0.3">
      <c r="A28" s="93" t="s">
        <v>46</v>
      </c>
      <c r="B28" s="93" t="s">
        <v>47</v>
      </c>
    </row>
    <row r="29" spans="1:2" x14ac:dyDescent="0.3">
      <c r="A29" s="93" t="s">
        <v>48</v>
      </c>
      <c r="B29" s="93" t="s">
        <v>49</v>
      </c>
    </row>
    <row r="30" spans="1:2" x14ac:dyDescent="0.3">
      <c r="A30" s="93" t="s">
        <v>50</v>
      </c>
      <c r="B30" s="93" t="s">
        <v>51</v>
      </c>
    </row>
    <row r="31" spans="1:2" x14ac:dyDescent="0.3">
      <c r="A31" s="93" t="s">
        <v>52</v>
      </c>
      <c r="B31" s="93" t="s">
        <v>53</v>
      </c>
    </row>
    <row r="32" spans="1:2" x14ac:dyDescent="0.3">
      <c r="A32" s="93" t="s">
        <v>54</v>
      </c>
      <c r="B32" s="93" t="s">
        <v>55</v>
      </c>
    </row>
    <row r="33" spans="1:2" x14ac:dyDescent="0.3">
      <c r="A33" s="93" t="s">
        <v>56</v>
      </c>
      <c r="B33" s="93" t="s">
        <v>57</v>
      </c>
    </row>
    <row r="34" spans="1:2" x14ac:dyDescent="0.3">
      <c r="A34" s="79"/>
      <c r="B34" s="7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7984B-E6D9-4FBC-A459-1475AA4C6C86}">
  <dimension ref="A1:U46"/>
  <sheetViews>
    <sheetView showGridLines="0" workbookViewId="0">
      <pane xSplit="2" ySplit="2" topLeftCell="T3" activePane="bottomRight" state="frozen"/>
      <selection pane="topRight" activeCell="C1" sqref="C1"/>
      <selection pane="bottomLeft" activeCell="A3" sqref="A3"/>
      <selection pane="bottomRight" activeCell="T2" sqref="T2"/>
    </sheetView>
  </sheetViews>
  <sheetFormatPr defaultColWidth="8.88671875" defaultRowHeight="14.4" x14ac:dyDescent="0.3"/>
  <cols>
    <col min="1" max="1" width="12.5546875" style="9" customWidth="1"/>
    <col min="2" max="2" width="21.109375" style="9" customWidth="1"/>
    <col min="3" max="3" width="11.5546875" style="80" customWidth="1"/>
    <col min="4" max="4" width="10.44140625" style="9" customWidth="1"/>
    <col min="5" max="5" width="17.109375" style="9" customWidth="1"/>
    <col min="6" max="6" width="17.44140625" customWidth="1"/>
    <col min="7" max="7" width="9.44140625" customWidth="1"/>
    <col min="8" max="9" width="9.88671875" style="1" customWidth="1"/>
    <col min="10" max="10" width="35.5546875" style="9" customWidth="1"/>
    <col min="11" max="11" width="18.88671875" style="9" customWidth="1"/>
    <col min="12" max="12" width="24.44140625" style="9" customWidth="1"/>
    <col min="13" max="13" width="10.44140625" style="1" customWidth="1"/>
    <col min="14" max="14" width="9.44140625" style="1" customWidth="1"/>
    <col min="15" max="15" width="9.44140625" style="9" customWidth="1"/>
    <col min="16" max="16" width="11.44140625" style="9" customWidth="1"/>
    <col min="17" max="18" width="11.44140625" style="80" customWidth="1"/>
    <col min="19" max="19" width="10.5546875" style="9" customWidth="1"/>
    <col min="20" max="20" width="30.5546875" style="9" customWidth="1"/>
    <col min="21" max="21" width="98.44140625" style="9" customWidth="1"/>
    <col min="22" max="16384" width="8.88671875" style="9"/>
  </cols>
  <sheetData>
    <row r="1" spans="1:21" s="16" customFormat="1" ht="27.9" customHeight="1" x14ac:dyDescent="0.3">
      <c r="A1" s="98" t="s">
        <v>58</v>
      </c>
      <c r="B1" s="18" t="s">
        <v>59</v>
      </c>
      <c r="C1" s="84" t="s">
        <v>60</v>
      </c>
      <c r="D1" s="85" t="s">
        <v>61</v>
      </c>
      <c r="E1" s="86" t="s">
        <v>62</v>
      </c>
      <c r="G1" s="87"/>
      <c r="H1" s="88"/>
      <c r="I1" s="19"/>
      <c r="J1" s="81"/>
      <c r="K1" s="81"/>
      <c r="L1" s="81"/>
      <c r="M1" s="19"/>
      <c r="N1" s="19"/>
      <c r="O1" s="81"/>
      <c r="P1" s="81"/>
      <c r="Q1" s="81"/>
      <c r="R1" s="81"/>
      <c r="S1" s="81"/>
      <c r="T1" s="81"/>
      <c r="U1" s="81"/>
    </row>
    <row r="2" spans="1:21" s="17" customFormat="1" ht="41.25" customHeight="1" x14ac:dyDescent="0.3">
      <c r="A2" s="98"/>
      <c r="B2" s="82" t="s">
        <v>63</v>
      </c>
      <c r="C2" s="82" t="s">
        <v>64</v>
      </c>
      <c r="D2" s="82" t="s">
        <v>65</v>
      </c>
      <c r="E2" s="20" t="s">
        <v>66</v>
      </c>
      <c r="F2" s="20" t="s">
        <v>67</v>
      </c>
      <c r="G2" s="20" t="s">
        <v>68</v>
      </c>
      <c r="H2" s="20" t="s">
        <v>69</v>
      </c>
      <c r="I2" s="20" t="s">
        <v>70</v>
      </c>
      <c r="J2" s="82" t="s">
        <v>71</v>
      </c>
      <c r="K2" s="82" t="s">
        <v>72</v>
      </c>
      <c r="L2" s="82" t="s">
        <v>73</v>
      </c>
      <c r="M2" s="20" t="s">
        <v>74</v>
      </c>
      <c r="N2" s="20" t="s">
        <v>75</v>
      </c>
      <c r="O2" s="20" t="s">
        <v>76</v>
      </c>
      <c r="P2" s="20" t="s">
        <v>77</v>
      </c>
      <c r="Q2" s="20" t="s">
        <v>78</v>
      </c>
      <c r="R2" s="20" t="s">
        <v>79</v>
      </c>
      <c r="S2" s="82" t="s">
        <v>80</v>
      </c>
      <c r="T2" s="21" t="s">
        <v>81</v>
      </c>
      <c r="U2" s="82" t="s">
        <v>82</v>
      </c>
    </row>
    <row r="3" spans="1:21" s="16" customFormat="1" ht="18" customHeight="1" x14ac:dyDescent="0.3">
      <c r="A3" s="97" t="s">
        <v>83</v>
      </c>
      <c r="B3" s="22" t="s">
        <v>84</v>
      </c>
      <c r="C3" s="83">
        <v>34</v>
      </c>
      <c r="D3" s="81"/>
      <c r="E3" s="23">
        <v>1277.829</v>
      </c>
      <c r="F3" s="23">
        <f>E3*0.386</f>
        <v>493.24199399999998</v>
      </c>
      <c r="G3" s="49">
        <v>34</v>
      </c>
      <c r="H3" s="53">
        <v>39.158540000000002</v>
      </c>
      <c r="I3" s="54">
        <v>-84.260689999999997</v>
      </c>
      <c r="J3" s="81" t="s">
        <v>85</v>
      </c>
      <c r="K3" s="81" t="s">
        <v>86</v>
      </c>
      <c r="L3" s="81" t="s">
        <v>87</v>
      </c>
      <c r="M3" s="23">
        <v>40.153716663439745</v>
      </c>
      <c r="N3" s="23">
        <v>34.562588019316152</v>
      </c>
      <c r="O3" s="23">
        <v>15.454888272788573</v>
      </c>
      <c r="P3" s="23">
        <v>9.8288070444555391</v>
      </c>
      <c r="Q3" s="23">
        <v>18366</v>
      </c>
      <c r="R3" s="23">
        <v>14.372815141932136</v>
      </c>
      <c r="S3" s="24" t="s">
        <v>88</v>
      </c>
      <c r="T3" s="25" t="s">
        <v>89</v>
      </c>
      <c r="U3" s="81" t="s">
        <v>90</v>
      </c>
    </row>
    <row r="4" spans="1:21" s="16" customFormat="1" ht="14.4" customHeight="1" x14ac:dyDescent="0.3">
      <c r="A4" s="97"/>
      <c r="B4" s="26" t="s">
        <v>91</v>
      </c>
      <c r="C4" s="83">
        <v>69</v>
      </c>
      <c r="D4" s="81"/>
      <c r="E4" s="23">
        <v>604.72</v>
      </c>
      <c r="F4" s="23">
        <f t="shared" ref="F4:F37" si="0">E4*0.386</f>
        <v>233.42192000000003</v>
      </c>
      <c r="G4" s="49">
        <v>19</v>
      </c>
      <c r="H4" s="53">
        <v>39.058529</v>
      </c>
      <c r="I4" s="53">
        <v>-84.052172999999996</v>
      </c>
      <c r="J4" s="81" t="s">
        <v>85</v>
      </c>
      <c r="K4" s="27" t="s">
        <v>92</v>
      </c>
      <c r="L4" s="81" t="s">
        <v>93</v>
      </c>
      <c r="M4" s="23">
        <v>60.18537498468789</v>
      </c>
      <c r="N4" s="23">
        <v>20.914087571597186</v>
      </c>
      <c r="O4" s="23">
        <v>13.347296103451281</v>
      </c>
      <c r="P4" s="23">
        <v>5.5532413402636429</v>
      </c>
      <c r="Q4" s="23">
        <v>5893</v>
      </c>
      <c r="R4" s="23">
        <v>9.7450059531684072</v>
      </c>
      <c r="S4" s="24" t="s">
        <v>94</v>
      </c>
      <c r="T4" s="27" t="s">
        <v>95</v>
      </c>
      <c r="U4" s="81" t="s">
        <v>96</v>
      </c>
    </row>
    <row r="5" spans="1:21" s="16" customFormat="1" ht="14.4" customHeight="1" x14ac:dyDescent="0.3">
      <c r="A5" s="97"/>
      <c r="B5" s="26" t="s">
        <v>97</v>
      </c>
      <c r="C5" s="83">
        <v>23</v>
      </c>
      <c r="D5" s="81"/>
      <c r="E5" s="23">
        <v>125.048</v>
      </c>
      <c r="F5" s="23">
        <f t="shared" si="0"/>
        <v>48.268528000000003</v>
      </c>
      <c r="G5" s="49">
        <v>15</v>
      </c>
      <c r="H5" s="31">
        <v>39.237774999999999</v>
      </c>
      <c r="I5" s="31">
        <v>-83.800600000000003</v>
      </c>
      <c r="J5" s="81" t="s">
        <v>85</v>
      </c>
      <c r="K5" s="27" t="s">
        <v>92</v>
      </c>
      <c r="L5" s="81" t="s">
        <v>98</v>
      </c>
      <c r="M5" s="23">
        <v>59.968561609575403</v>
      </c>
      <c r="N5" s="23">
        <v>14.952320748721313</v>
      </c>
      <c r="O5" s="23">
        <v>18.171003376869535</v>
      </c>
      <c r="P5" s="23">
        <v>6.908114264833741</v>
      </c>
      <c r="Q5" s="23">
        <v>1151</v>
      </c>
      <c r="R5" s="23">
        <v>9.204465485253662</v>
      </c>
      <c r="S5" s="81" t="s">
        <v>99</v>
      </c>
      <c r="T5" s="28" t="s">
        <v>100</v>
      </c>
      <c r="U5" s="81" t="s">
        <v>101</v>
      </c>
    </row>
    <row r="6" spans="1:21" ht="15" customHeight="1" x14ac:dyDescent="0.3">
      <c r="A6" s="95" t="s">
        <v>102</v>
      </c>
      <c r="B6" s="27" t="s">
        <v>103</v>
      </c>
      <c r="C6" s="83">
        <v>3</v>
      </c>
      <c r="D6" s="29">
        <v>0.46</v>
      </c>
      <c r="E6" s="30">
        <v>11.227</v>
      </c>
      <c r="F6" s="23">
        <f t="shared" si="0"/>
        <v>4.3336220000000001</v>
      </c>
      <c r="G6" s="50">
        <v>6</v>
      </c>
      <c r="H6" s="31">
        <v>39.313299999999998</v>
      </c>
      <c r="I6" s="31">
        <v>-83.761399999999995</v>
      </c>
      <c r="J6" s="27" t="s">
        <v>104</v>
      </c>
      <c r="K6" s="27" t="s">
        <v>92</v>
      </c>
      <c r="L6" s="27" t="s">
        <v>105</v>
      </c>
      <c r="M6" s="30">
        <v>69.916956630914342</v>
      </c>
      <c r="N6" s="30">
        <v>9.9347132044337698</v>
      </c>
      <c r="O6" s="30">
        <v>13.107579725221525</v>
      </c>
      <c r="P6" s="30">
        <v>7.0407504394303526</v>
      </c>
      <c r="Q6" s="30">
        <v>108</v>
      </c>
      <c r="R6" s="30">
        <v>9.6196668744989751</v>
      </c>
      <c r="S6" s="32" t="s">
        <v>106</v>
      </c>
      <c r="T6" s="28" t="s">
        <v>107</v>
      </c>
      <c r="U6" s="81" t="s">
        <v>108</v>
      </c>
    </row>
    <row r="7" spans="1:21" ht="15" customHeight="1" thickBot="1" x14ac:dyDescent="0.35">
      <c r="A7" s="95"/>
      <c r="B7" s="45">
        <v>506</v>
      </c>
      <c r="C7" s="83">
        <v>23</v>
      </c>
      <c r="D7" s="34">
        <v>72.8</v>
      </c>
      <c r="E7" s="30">
        <v>125.048</v>
      </c>
      <c r="F7" s="23">
        <f t="shared" si="0"/>
        <v>48.268528000000003</v>
      </c>
      <c r="G7" s="50">
        <v>14</v>
      </c>
      <c r="H7" s="31">
        <v>39.240729000000002</v>
      </c>
      <c r="I7" s="31">
        <v>-83.796137000000002</v>
      </c>
      <c r="J7" s="27" t="s">
        <v>85</v>
      </c>
      <c r="K7" s="27" t="s">
        <v>92</v>
      </c>
      <c r="L7" s="27" t="s">
        <v>93</v>
      </c>
      <c r="M7" s="30">
        <v>62.146870955271481</v>
      </c>
      <c r="N7" s="30">
        <v>13.053391820648223</v>
      </c>
      <c r="O7" s="30">
        <v>15.892211554881461</v>
      </c>
      <c r="P7" s="30">
        <v>8.9075256691988347</v>
      </c>
      <c r="Q7" s="30">
        <v>1142</v>
      </c>
      <c r="R7" s="30">
        <v>9.1324931226409056</v>
      </c>
      <c r="S7" s="27">
        <v>200506</v>
      </c>
      <c r="T7" s="28" t="s">
        <v>109</v>
      </c>
      <c r="U7" s="81" t="s">
        <v>110</v>
      </c>
    </row>
    <row r="8" spans="1:21" ht="15" customHeight="1" x14ac:dyDescent="0.3">
      <c r="A8" s="96"/>
      <c r="B8" s="42">
        <v>890</v>
      </c>
      <c r="C8" s="83">
        <v>33</v>
      </c>
      <c r="D8" s="40">
        <v>0.6</v>
      </c>
      <c r="E8" s="30">
        <v>12.593</v>
      </c>
      <c r="F8" s="23">
        <f t="shared" si="0"/>
        <v>4.8608979999999997</v>
      </c>
      <c r="G8" s="50">
        <v>7</v>
      </c>
      <c r="H8" s="31">
        <v>39.204338999999997</v>
      </c>
      <c r="I8" s="31">
        <v>-83.764177000000004</v>
      </c>
      <c r="J8" s="27" t="s">
        <v>104</v>
      </c>
      <c r="K8" s="27" t="s">
        <v>92</v>
      </c>
      <c r="L8" s="27" t="s">
        <v>93</v>
      </c>
      <c r="M8" s="30">
        <v>81.829110565762392</v>
      </c>
      <c r="N8" s="30">
        <v>11.720667241493674</v>
      </c>
      <c r="O8" s="30">
        <v>6.4502221927439125</v>
      </c>
      <c r="P8" s="30">
        <v>0</v>
      </c>
      <c r="Q8" s="30">
        <v>33</v>
      </c>
      <c r="R8" s="30">
        <v>2.6205034543000081</v>
      </c>
      <c r="S8" s="27">
        <v>301890</v>
      </c>
      <c r="T8" s="28"/>
      <c r="U8" s="81" t="s">
        <v>111</v>
      </c>
    </row>
    <row r="9" spans="1:21" ht="15" customHeight="1" thickBot="1" x14ac:dyDescent="0.35">
      <c r="A9" s="96"/>
      <c r="B9" s="43" t="s">
        <v>112</v>
      </c>
      <c r="C9" s="83">
        <v>28</v>
      </c>
      <c r="D9" s="40">
        <v>0.05</v>
      </c>
      <c r="E9" s="30">
        <v>69.930000000000007</v>
      </c>
      <c r="F9" s="23">
        <f t="shared" si="0"/>
        <v>26.992980000000003</v>
      </c>
      <c r="G9" s="50">
        <v>12</v>
      </c>
      <c r="H9" s="31">
        <v>39.207000000000001</v>
      </c>
      <c r="I9" s="31">
        <v>-83.81</v>
      </c>
      <c r="J9" s="27" t="s">
        <v>113</v>
      </c>
      <c r="K9" s="27" t="s">
        <v>92</v>
      </c>
      <c r="L9" s="27" t="s">
        <v>93</v>
      </c>
      <c r="M9" s="30">
        <v>64.106314560578369</v>
      </c>
      <c r="N9" s="30">
        <v>14.456751590818865</v>
      </c>
      <c r="O9" s="30">
        <v>16.412130773727725</v>
      </c>
      <c r="P9" s="30">
        <v>5.0248030748750372</v>
      </c>
      <c r="Q9" s="30">
        <v>529</v>
      </c>
      <c r="R9" s="30">
        <v>7.5647075647075637</v>
      </c>
      <c r="S9" s="32" t="s">
        <v>114</v>
      </c>
      <c r="T9" s="28"/>
      <c r="U9" s="32" t="s">
        <v>115</v>
      </c>
    </row>
    <row r="10" spans="1:21" x14ac:dyDescent="0.3">
      <c r="A10" s="95"/>
      <c r="B10" s="46" t="s">
        <v>116</v>
      </c>
      <c r="C10" s="83">
        <v>22</v>
      </c>
      <c r="D10" s="29">
        <v>0.12</v>
      </c>
      <c r="E10" s="30">
        <v>75.680000000000007</v>
      </c>
      <c r="F10" s="23">
        <f t="shared" si="0"/>
        <v>29.212480000000003</v>
      </c>
      <c r="G10" s="50">
        <v>11</v>
      </c>
      <c r="H10" s="31">
        <v>39.230600000000003</v>
      </c>
      <c r="I10" s="31">
        <v>-83.914500000000004</v>
      </c>
      <c r="J10" s="27" t="s">
        <v>113</v>
      </c>
      <c r="K10" s="27" t="s">
        <v>92</v>
      </c>
      <c r="L10" s="27" t="s">
        <v>93</v>
      </c>
      <c r="M10" s="30">
        <v>72.804307326397151</v>
      </c>
      <c r="N10" s="30">
        <v>16.040780434974515</v>
      </c>
      <c r="O10" s="30">
        <v>5.8096973477946658</v>
      </c>
      <c r="P10" s="30">
        <v>5.3452148908336685</v>
      </c>
      <c r="Q10" s="30">
        <v>413</v>
      </c>
      <c r="R10" s="30">
        <v>5.457188160676532</v>
      </c>
      <c r="S10" s="32" t="s">
        <v>117</v>
      </c>
      <c r="T10" s="28"/>
      <c r="U10" s="32" t="s">
        <v>118</v>
      </c>
    </row>
    <row r="11" spans="1:21" x14ac:dyDescent="0.3">
      <c r="A11" s="95"/>
      <c r="B11" s="33" t="s">
        <v>119</v>
      </c>
      <c r="C11" s="83">
        <v>27</v>
      </c>
      <c r="D11" s="34">
        <v>66</v>
      </c>
      <c r="E11" s="30">
        <v>341.029</v>
      </c>
      <c r="F11" s="23">
        <f t="shared" si="0"/>
        <v>131.63719399999999</v>
      </c>
      <c r="G11" s="51">
        <v>16</v>
      </c>
      <c r="H11" s="55">
        <v>39.216819999999998</v>
      </c>
      <c r="I11" s="55">
        <v>-83.914850000000001</v>
      </c>
      <c r="J11" s="27" t="s">
        <v>85</v>
      </c>
      <c r="K11" s="27" t="s">
        <v>92</v>
      </c>
      <c r="L11" s="27" t="s">
        <v>93</v>
      </c>
      <c r="M11" s="30">
        <v>64.695397122731237</v>
      </c>
      <c r="N11" s="30">
        <v>16.032364342355411</v>
      </c>
      <c r="O11" s="30">
        <v>14.013646789302184</v>
      </c>
      <c r="P11" s="30">
        <v>5.2585917456111542</v>
      </c>
      <c r="Q11" s="30">
        <v>2609</v>
      </c>
      <c r="R11" s="30">
        <v>7.6503757744942513</v>
      </c>
      <c r="S11" s="32" t="s">
        <v>99</v>
      </c>
      <c r="T11" s="28"/>
      <c r="U11" s="35" t="s">
        <v>120</v>
      </c>
    </row>
    <row r="12" spans="1:21" ht="15" thickBot="1" x14ac:dyDescent="0.35">
      <c r="A12" s="95"/>
      <c r="B12" s="45" t="s">
        <v>121</v>
      </c>
      <c r="C12" s="83">
        <v>53</v>
      </c>
      <c r="D12" s="34">
        <v>46.92</v>
      </c>
      <c r="E12" s="30">
        <v>463.67</v>
      </c>
      <c r="F12" s="23">
        <f t="shared" si="0"/>
        <v>178.97662</v>
      </c>
      <c r="G12" s="50">
        <v>17</v>
      </c>
      <c r="H12" s="55">
        <v>39.13785</v>
      </c>
      <c r="I12" s="55">
        <v>-84.002889999999994</v>
      </c>
      <c r="J12" s="27" t="s">
        <v>85</v>
      </c>
      <c r="K12" s="27" t="s">
        <v>92</v>
      </c>
      <c r="L12" s="27" t="s">
        <v>93</v>
      </c>
      <c r="M12" s="30">
        <v>62.252996913122395</v>
      </c>
      <c r="N12" s="30">
        <v>19.339682423414452</v>
      </c>
      <c r="O12" s="30">
        <v>12.728933346679039</v>
      </c>
      <c r="P12" s="30">
        <v>5.678387316784117</v>
      </c>
      <c r="Q12" s="30">
        <v>3511</v>
      </c>
      <c r="R12" s="30">
        <v>7.5721957426618065</v>
      </c>
      <c r="S12" s="27">
        <v>301738</v>
      </c>
      <c r="T12" s="28"/>
      <c r="U12" s="32" t="s">
        <v>122</v>
      </c>
    </row>
    <row r="13" spans="1:21" x14ac:dyDescent="0.3">
      <c r="A13" s="96"/>
      <c r="B13" s="42" t="s">
        <v>123</v>
      </c>
      <c r="C13" s="83">
        <v>41</v>
      </c>
      <c r="D13" s="39"/>
      <c r="E13" s="30">
        <v>0.78200000000000003</v>
      </c>
      <c r="F13" s="23">
        <f t="shared" si="0"/>
        <v>0.30185200000000001</v>
      </c>
      <c r="G13" s="52">
        <v>3</v>
      </c>
      <c r="H13" s="31">
        <v>39.183908000000002</v>
      </c>
      <c r="I13" s="31">
        <v>-84.013350000000003</v>
      </c>
      <c r="J13" s="27" t="s">
        <v>104</v>
      </c>
      <c r="K13" s="27" t="s">
        <v>92</v>
      </c>
      <c r="L13" s="27" t="s">
        <v>93</v>
      </c>
      <c r="M13" s="30">
        <v>77.653846153846132</v>
      </c>
      <c r="N13" s="30">
        <v>16.358974358974379</v>
      </c>
      <c r="O13" s="30">
        <v>0</v>
      </c>
      <c r="P13" s="30">
        <v>5.9871794871794943</v>
      </c>
      <c r="Q13" s="30">
        <v>9</v>
      </c>
      <c r="R13" s="30">
        <v>11.508951406649617</v>
      </c>
      <c r="S13" s="27" t="s">
        <v>99</v>
      </c>
      <c r="T13" s="28"/>
      <c r="U13" s="27" t="s">
        <v>124</v>
      </c>
    </row>
    <row r="14" spans="1:21" ht="15" thickBot="1" x14ac:dyDescent="0.35">
      <c r="A14" s="96"/>
      <c r="B14" s="43" t="s">
        <v>125</v>
      </c>
      <c r="C14" s="83">
        <v>54</v>
      </c>
      <c r="D14" s="40">
        <v>0.18</v>
      </c>
      <c r="E14" s="30">
        <v>16.193000000000001</v>
      </c>
      <c r="F14" s="23">
        <f t="shared" si="0"/>
        <v>6.2504980000000003</v>
      </c>
      <c r="G14" s="52">
        <v>9</v>
      </c>
      <c r="H14" s="31">
        <v>39.132927799999997</v>
      </c>
      <c r="I14" s="31">
        <v>-84.015222199999997</v>
      </c>
      <c r="J14" s="27" t="s">
        <v>126</v>
      </c>
      <c r="K14" s="27" t="s">
        <v>92</v>
      </c>
      <c r="L14" s="27" t="s">
        <v>93</v>
      </c>
      <c r="M14" s="30">
        <v>53.106664548317205</v>
      </c>
      <c r="N14" s="30">
        <v>23.282507993916919</v>
      </c>
      <c r="O14" s="30">
        <v>20.48455942928382</v>
      </c>
      <c r="P14" s="30">
        <v>3.1262680284820652</v>
      </c>
      <c r="Q14" s="30">
        <v>229</v>
      </c>
      <c r="R14" s="30">
        <v>14.141913172358425</v>
      </c>
      <c r="S14" s="27">
        <v>301345</v>
      </c>
      <c r="T14" s="28"/>
      <c r="U14" s="32" t="s">
        <v>127</v>
      </c>
    </row>
    <row r="15" spans="1:21" ht="15" thickBot="1" x14ac:dyDescent="0.35">
      <c r="A15" s="95"/>
      <c r="B15" s="47" t="s">
        <v>128</v>
      </c>
      <c r="C15" s="83">
        <v>58</v>
      </c>
      <c r="D15" s="29">
        <v>0.35</v>
      </c>
      <c r="E15" s="30">
        <v>14.25</v>
      </c>
      <c r="F15" s="23">
        <f t="shared" si="0"/>
        <v>5.5004999999999997</v>
      </c>
      <c r="G15" s="52">
        <v>8</v>
      </c>
      <c r="H15" s="31">
        <v>39.124001</v>
      </c>
      <c r="I15" s="31">
        <v>-84.007332000000005</v>
      </c>
      <c r="J15" s="27" t="s">
        <v>126</v>
      </c>
      <c r="K15" s="27" t="s">
        <v>92</v>
      </c>
      <c r="L15" s="27" t="s">
        <v>93</v>
      </c>
      <c r="M15" s="30">
        <v>70.220577371982401</v>
      </c>
      <c r="N15" s="30">
        <v>19.617055225600549</v>
      </c>
      <c r="O15" s="30">
        <v>10.162367402417042</v>
      </c>
      <c r="P15" s="30">
        <v>0</v>
      </c>
      <c r="Q15" s="30">
        <v>137</v>
      </c>
      <c r="R15" s="30">
        <v>9.6140350877192979</v>
      </c>
      <c r="S15" s="27">
        <v>301894</v>
      </c>
      <c r="T15" s="28"/>
      <c r="U15" s="32" t="s">
        <v>129</v>
      </c>
    </row>
    <row r="16" spans="1:21" x14ac:dyDescent="0.3">
      <c r="A16" s="96"/>
      <c r="B16" s="42" t="s">
        <v>130</v>
      </c>
      <c r="C16" s="83">
        <v>64</v>
      </c>
      <c r="D16" s="39"/>
      <c r="E16" s="30">
        <v>8.4619999999999997</v>
      </c>
      <c r="F16" s="23">
        <f t="shared" si="0"/>
        <v>3.2663319999999998</v>
      </c>
      <c r="G16" s="52">
        <v>5</v>
      </c>
      <c r="H16" s="31">
        <v>39.107275000000001</v>
      </c>
      <c r="I16" s="31">
        <v>-83.932536999999996</v>
      </c>
      <c r="J16" s="27" t="s">
        <v>104</v>
      </c>
      <c r="K16" s="27" t="s">
        <v>92</v>
      </c>
      <c r="L16" s="27" t="s">
        <v>93</v>
      </c>
      <c r="M16" s="30">
        <v>85.120152388395027</v>
      </c>
      <c r="N16" s="30">
        <v>8.9430497215981308</v>
      </c>
      <c r="O16" s="30">
        <v>0</v>
      </c>
      <c r="P16" s="30">
        <v>5.9367978900068392</v>
      </c>
      <c r="Q16" s="30">
        <v>95</v>
      </c>
      <c r="R16" s="30">
        <v>11.226660363980146</v>
      </c>
      <c r="S16" s="27" t="s">
        <v>99</v>
      </c>
      <c r="T16" s="28"/>
      <c r="U16" s="27" t="s">
        <v>131</v>
      </c>
    </row>
    <row r="17" spans="1:21" ht="15" thickBot="1" x14ac:dyDescent="0.35">
      <c r="A17" s="96"/>
      <c r="B17" s="43" t="s">
        <v>132</v>
      </c>
      <c r="C17" s="83">
        <v>61</v>
      </c>
      <c r="D17" s="40">
        <v>0.5</v>
      </c>
      <c r="E17" s="30">
        <v>27.588999999999999</v>
      </c>
      <c r="F17" s="23">
        <f t="shared" si="0"/>
        <v>10.649353999999999</v>
      </c>
      <c r="G17" s="52">
        <v>10</v>
      </c>
      <c r="H17" s="31">
        <v>39.113599999999998</v>
      </c>
      <c r="I17" s="31">
        <v>-84.020300000000006</v>
      </c>
      <c r="J17" s="27" t="s">
        <v>126</v>
      </c>
      <c r="K17" s="27" t="s">
        <v>92</v>
      </c>
      <c r="L17" s="27" t="s">
        <v>93</v>
      </c>
      <c r="M17" s="30">
        <v>65.149393021647143</v>
      </c>
      <c r="N17" s="30">
        <v>19.367274178396546</v>
      </c>
      <c r="O17" s="30">
        <v>8.5981654664198057</v>
      </c>
      <c r="P17" s="30">
        <v>6.8851673335365087</v>
      </c>
      <c r="Q17" s="30">
        <v>398</v>
      </c>
      <c r="R17" s="30">
        <v>14.426039363514445</v>
      </c>
      <c r="S17" s="32" t="s">
        <v>133</v>
      </c>
      <c r="T17" s="28"/>
      <c r="U17" s="32" t="s">
        <v>134</v>
      </c>
    </row>
    <row r="18" spans="1:21" x14ac:dyDescent="0.3">
      <c r="A18" s="95"/>
      <c r="B18" s="44" t="s">
        <v>135</v>
      </c>
      <c r="C18" s="83">
        <v>59</v>
      </c>
      <c r="D18" s="34">
        <v>44.150002000000001</v>
      </c>
      <c r="E18" s="30">
        <v>505.58100000000002</v>
      </c>
      <c r="F18" s="23">
        <f t="shared" si="0"/>
        <v>195.15426600000001</v>
      </c>
      <c r="G18" s="50">
        <v>18</v>
      </c>
      <c r="H18" s="31">
        <v>39.1158</v>
      </c>
      <c r="I18" s="31">
        <v>-84.025000000000006</v>
      </c>
      <c r="J18" s="27" t="s">
        <v>136</v>
      </c>
      <c r="K18" s="27" t="s">
        <v>92</v>
      </c>
      <c r="L18" s="27" t="s">
        <v>93</v>
      </c>
      <c r="M18" s="30">
        <v>61.902159314821112</v>
      </c>
      <c r="N18" s="30">
        <v>19.718910842067551</v>
      </c>
      <c r="O18" s="30">
        <v>12.780681773729974</v>
      </c>
      <c r="P18" s="30">
        <v>5.5982480693813503</v>
      </c>
      <c r="Q18" s="30">
        <v>4091</v>
      </c>
      <c r="R18" s="30">
        <v>8.0916806604678566</v>
      </c>
      <c r="S18" s="27" t="s">
        <v>137</v>
      </c>
      <c r="T18" s="28"/>
      <c r="U18" s="27" t="s">
        <v>138</v>
      </c>
    </row>
    <row r="19" spans="1:21" x14ac:dyDescent="0.3">
      <c r="A19" s="95"/>
      <c r="B19" s="33" t="s">
        <v>139</v>
      </c>
      <c r="C19" s="83">
        <v>71</v>
      </c>
      <c r="D19" s="34">
        <v>34.909999999999997</v>
      </c>
      <c r="E19" s="30">
        <v>612.63599999999997</v>
      </c>
      <c r="F19" s="23">
        <f t="shared" si="0"/>
        <v>236.477496</v>
      </c>
      <c r="G19" s="50">
        <v>20</v>
      </c>
      <c r="H19" s="31">
        <v>39.052500000000002</v>
      </c>
      <c r="I19" s="31">
        <v>-84.05</v>
      </c>
      <c r="J19" s="27" t="s">
        <v>140</v>
      </c>
      <c r="K19" s="27" t="s">
        <v>92</v>
      </c>
      <c r="L19" s="27" t="s">
        <v>98</v>
      </c>
      <c r="M19" s="30">
        <v>59.652930327885613</v>
      </c>
      <c r="N19" s="30">
        <v>21.08119609036898</v>
      </c>
      <c r="O19" s="30">
        <v>13.544221794298769</v>
      </c>
      <c r="P19" s="30">
        <v>5.7216517874466426</v>
      </c>
      <c r="Q19" s="30">
        <v>6017</v>
      </c>
      <c r="R19" s="30">
        <v>9.82149269713174</v>
      </c>
      <c r="S19" s="32" t="s">
        <v>141</v>
      </c>
      <c r="T19" s="28" t="s">
        <v>142</v>
      </c>
      <c r="U19" s="32" t="s">
        <v>143</v>
      </c>
    </row>
    <row r="20" spans="1:21" x14ac:dyDescent="0.3">
      <c r="A20" s="95"/>
      <c r="B20" s="27" t="s">
        <v>144</v>
      </c>
      <c r="C20" s="83">
        <v>103</v>
      </c>
      <c r="D20" s="34">
        <v>5.2</v>
      </c>
      <c r="E20" s="30">
        <v>64.396000000000001</v>
      </c>
      <c r="F20" s="23">
        <f t="shared" si="0"/>
        <v>24.856856000000001</v>
      </c>
      <c r="G20" s="52">
        <v>13</v>
      </c>
      <c r="H20" s="31">
        <v>38.985300000000002</v>
      </c>
      <c r="I20" s="31">
        <v>-84.053100000000001</v>
      </c>
      <c r="J20" s="27" t="s">
        <v>145</v>
      </c>
      <c r="K20" s="27" t="s">
        <v>92</v>
      </c>
      <c r="L20" s="27" t="s">
        <v>93</v>
      </c>
      <c r="M20" s="30">
        <v>34.765211558630867</v>
      </c>
      <c r="N20" s="30">
        <v>39.003429400117405</v>
      </c>
      <c r="O20" s="30">
        <v>21.805164141981788</v>
      </c>
      <c r="P20" s="30">
        <v>4.4261948992699498</v>
      </c>
      <c r="Q20" s="30">
        <v>9.23</v>
      </c>
      <c r="R20" s="30">
        <v>0.14333188396794833</v>
      </c>
      <c r="S20" s="27">
        <v>200468</v>
      </c>
      <c r="T20" s="28"/>
      <c r="U20" s="32" t="s">
        <v>146</v>
      </c>
    </row>
    <row r="21" spans="1:21" x14ac:dyDescent="0.3">
      <c r="A21" s="95"/>
      <c r="B21" s="27" t="s">
        <v>147</v>
      </c>
      <c r="C21" s="83">
        <v>97</v>
      </c>
      <c r="D21" s="27"/>
      <c r="E21" s="30">
        <v>2.6269999999999998</v>
      </c>
      <c r="F21" s="23">
        <f t="shared" si="0"/>
        <v>1.014022</v>
      </c>
      <c r="G21" s="52">
        <v>2</v>
      </c>
      <c r="H21" s="31">
        <v>39.007199999999997</v>
      </c>
      <c r="I21" s="31">
        <v>-84.136827999999994</v>
      </c>
      <c r="J21" s="27" t="s">
        <v>104</v>
      </c>
      <c r="K21" s="27" t="s">
        <v>92</v>
      </c>
      <c r="L21" s="27" t="s">
        <v>148</v>
      </c>
      <c r="M21" s="30">
        <v>6.209627806828669</v>
      </c>
      <c r="N21" s="30">
        <v>67.390802829898504</v>
      </c>
      <c r="O21" s="30">
        <v>21.151184250999684</v>
      </c>
      <c r="P21" s="30">
        <v>5.2483851122731515</v>
      </c>
      <c r="Q21" s="30">
        <v>81</v>
      </c>
      <c r="R21" s="30">
        <v>30.833650551960414</v>
      </c>
      <c r="S21" s="27" t="s">
        <v>99</v>
      </c>
      <c r="T21" s="28"/>
      <c r="U21" s="27" t="s">
        <v>149</v>
      </c>
    </row>
    <row r="22" spans="1:21" x14ac:dyDescent="0.3">
      <c r="A22" s="95"/>
      <c r="B22" s="27" t="s">
        <v>150</v>
      </c>
      <c r="C22" s="83">
        <v>76</v>
      </c>
      <c r="D22" s="27"/>
      <c r="E22" s="30">
        <v>0.96099999999999997</v>
      </c>
      <c r="F22" s="23">
        <f t="shared" si="0"/>
        <v>0.370946</v>
      </c>
      <c r="G22" s="52">
        <v>1</v>
      </c>
      <c r="H22" s="31">
        <v>39.037989000000003</v>
      </c>
      <c r="I22" s="31">
        <v>-84.120238999999998</v>
      </c>
      <c r="J22" s="27" t="s">
        <v>104</v>
      </c>
      <c r="K22" s="27" t="s">
        <v>92</v>
      </c>
      <c r="L22" s="27" t="s">
        <v>151</v>
      </c>
      <c r="M22" s="30">
        <v>0</v>
      </c>
      <c r="N22" s="30">
        <v>100</v>
      </c>
      <c r="O22" s="30">
        <v>0</v>
      </c>
      <c r="P22" s="30">
        <v>0</v>
      </c>
      <c r="Q22" s="30">
        <v>0</v>
      </c>
      <c r="R22" s="30">
        <v>0</v>
      </c>
      <c r="S22" s="27" t="s">
        <v>99</v>
      </c>
      <c r="T22" s="28"/>
      <c r="U22" s="27" t="s">
        <v>152</v>
      </c>
    </row>
    <row r="23" spans="1:21" ht="15" thickBot="1" x14ac:dyDescent="0.35">
      <c r="A23" s="95"/>
      <c r="B23" s="41" t="s">
        <v>153</v>
      </c>
      <c r="C23" s="83">
        <v>82</v>
      </c>
      <c r="D23" s="34">
        <v>19.649999999999999</v>
      </c>
      <c r="E23" s="30">
        <v>893.72400000000005</v>
      </c>
      <c r="F23" s="23">
        <f t="shared" si="0"/>
        <v>344.97746400000005</v>
      </c>
      <c r="G23" s="50">
        <v>25</v>
      </c>
      <c r="H23" s="31">
        <v>39.026361000000001</v>
      </c>
      <c r="I23" s="31">
        <v>-84.147586000000004</v>
      </c>
      <c r="J23" s="27" t="s">
        <v>154</v>
      </c>
      <c r="K23" s="27" t="s">
        <v>86</v>
      </c>
      <c r="L23" s="27" t="s">
        <v>93</v>
      </c>
      <c r="M23" s="30">
        <v>49.003164931976599</v>
      </c>
      <c r="N23" s="30">
        <v>29.173878924843049</v>
      </c>
      <c r="O23" s="30">
        <v>15.588182809020784</v>
      </c>
      <c r="P23" s="30">
        <v>6.2347733341595717</v>
      </c>
      <c r="Q23" s="30">
        <v>11048</v>
      </c>
      <c r="R23" s="30">
        <v>12.361758216183071</v>
      </c>
      <c r="S23" s="27" t="s">
        <v>155</v>
      </c>
      <c r="T23" s="28"/>
      <c r="U23" s="27" t="s">
        <v>156</v>
      </c>
    </row>
    <row r="24" spans="1:21" x14ac:dyDescent="0.3">
      <c r="A24" s="96"/>
      <c r="B24" s="42" t="s">
        <v>157</v>
      </c>
      <c r="C24" s="83">
        <v>97</v>
      </c>
      <c r="D24" s="39"/>
      <c r="E24" s="30">
        <v>1.0449999999999999</v>
      </c>
      <c r="F24" s="23">
        <f t="shared" si="0"/>
        <v>0.40337000000000001</v>
      </c>
      <c r="G24" s="52">
        <v>27</v>
      </c>
      <c r="H24" s="31">
        <v>39.040394999999997</v>
      </c>
      <c r="I24" s="31">
        <v>-84.212243999999998</v>
      </c>
      <c r="J24" s="27" t="s">
        <v>104</v>
      </c>
      <c r="K24" s="27" t="s">
        <v>86</v>
      </c>
      <c r="L24" s="27" t="s">
        <v>158</v>
      </c>
      <c r="M24" s="30">
        <v>17.309098506215395</v>
      </c>
      <c r="N24" s="30">
        <v>29.405619972840285</v>
      </c>
      <c r="O24" s="30">
        <v>0</v>
      </c>
      <c r="P24" s="30">
        <v>53.285281520944302</v>
      </c>
      <c r="Q24" s="30">
        <v>3</v>
      </c>
      <c r="R24" s="30">
        <v>2.8708133971291869</v>
      </c>
      <c r="S24" s="27" t="s">
        <v>99</v>
      </c>
      <c r="T24" s="28"/>
      <c r="U24" s="27" t="s">
        <v>159</v>
      </c>
    </row>
    <row r="25" spans="1:21" ht="15" thickBot="1" x14ac:dyDescent="0.35">
      <c r="A25" s="96"/>
      <c r="B25" s="43" t="s">
        <v>160</v>
      </c>
      <c r="C25" s="83">
        <v>91</v>
      </c>
      <c r="D25" s="40">
        <v>0.1</v>
      </c>
      <c r="E25" s="30">
        <v>18.539000000000001</v>
      </c>
      <c r="F25" s="23">
        <f t="shared" si="0"/>
        <v>7.156054000000001</v>
      </c>
      <c r="G25" s="52">
        <v>31</v>
      </c>
      <c r="H25" s="31">
        <v>39.057014000000002</v>
      </c>
      <c r="I25" s="31">
        <v>-84.179483000000005</v>
      </c>
      <c r="J25" s="27" t="s">
        <v>126</v>
      </c>
      <c r="K25" s="27" t="s">
        <v>86</v>
      </c>
      <c r="L25" s="27" t="s">
        <v>161</v>
      </c>
      <c r="M25" s="30">
        <v>0.97537219162665612</v>
      </c>
      <c r="N25" s="30">
        <v>51.863684144683575</v>
      </c>
      <c r="O25" s="30">
        <v>18.349505310195291</v>
      </c>
      <c r="P25" s="30">
        <v>28.811438353494477</v>
      </c>
      <c r="Q25" s="30">
        <v>234</v>
      </c>
      <c r="R25" s="30">
        <v>12.622040023733749</v>
      </c>
      <c r="S25" s="32" t="s">
        <v>162</v>
      </c>
      <c r="T25" s="28"/>
      <c r="U25" s="32" t="s">
        <v>163</v>
      </c>
    </row>
    <row r="26" spans="1:21" x14ac:dyDescent="0.3">
      <c r="A26" s="96"/>
      <c r="B26" s="42" t="s">
        <v>164</v>
      </c>
      <c r="C26" s="83">
        <v>23</v>
      </c>
      <c r="D26" s="40">
        <v>0.89</v>
      </c>
      <c r="E26" s="30">
        <v>5.2229999999999999</v>
      </c>
      <c r="F26" s="23">
        <f t="shared" si="0"/>
        <v>2.0160779999999998</v>
      </c>
      <c r="G26" s="52">
        <v>4</v>
      </c>
      <c r="H26" s="31">
        <v>39.185355600000001</v>
      </c>
      <c r="I26" s="31">
        <v>-84.095013899999998</v>
      </c>
      <c r="J26" s="27" t="s">
        <v>104</v>
      </c>
      <c r="K26" s="27" t="s">
        <v>86</v>
      </c>
      <c r="L26" s="27" t="s">
        <v>165</v>
      </c>
      <c r="M26" s="30">
        <v>43.373047598619422</v>
      </c>
      <c r="N26" s="30">
        <v>28.588421114209389</v>
      </c>
      <c r="O26" s="30">
        <v>21.638749683130865</v>
      </c>
      <c r="P26" s="30">
        <v>6.399781604040335</v>
      </c>
      <c r="Q26" s="30">
        <v>227</v>
      </c>
      <c r="R26" s="30">
        <v>43.461612100325482</v>
      </c>
      <c r="S26" s="27">
        <v>301148</v>
      </c>
      <c r="T26" s="28"/>
      <c r="U26" s="32" t="s">
        <v>166</v>
      </c>
    </row>
    <row r="27" spans="1:21" ht="15" thickBot="1" x14ac:dyDescent="0.35">
      <c r="A27" s="96"/>
      <c r="B27" s="43" t="s">
        <v>167</v>
      </c>
      <c r="C27" s="83">
        <v>63</v>
      </c>
      <c r="D27" s="40">
        <v>1</v>
      </c>
      <c r="E27" s="30">
        <v>197.47300000000001</v>
      </c>
      <c r="F27" s="23">
        <f t="shared" si="0"/>
        <v>76.224578000000008</v>
      </c>
      <c r="G27" s="52">
        <v>32</v>
      </c>
      <c r="H27" s="31">
        <v>39.122500000000002</v>
      </c>
      <c r="I27" s="31">
        <v>-84.199200000000005</v>
      </c>
      <c r="J27" s="27" t="s">
        <v>168</v>
      </c>
      <c r="K27" s="27" t="s">
        <v>86</v>
      </c>
      <c r="L27" s="27" t="s">
        <v>169</v>
      </c>
      <c r="M27" s="30">
        <v>32.74127167348496</v>
      </c>
      <c r="N27" s="30">
        <v>41.806289544650745</v>
      </c>
      <c r="O27" s="30">
        <v>19.128890857963999</v>
      </c>
      <c r="P27" s="30">
        <v>6.3235479239003123</v>
      </c>
      <c r="Q27" s="30">
        <v>4581</v>
      </c>
      <c r="R27" s="30">
        <v>23.19810809579031</v>
      </c>
      <c r="S27" s="32" t="s">
        <v>170</v>
      </c>
      <c r="T27" s="28"/>
      <c r="U27" s="32" t="s">
        <v>171</v>
      </c>
    </row>
    <row r="28" spans="1:21" ht="15" thickBot="1" x14ac:dyDescent="0.35">
      <c r="A28" s="95"/>
      <c r="B28" s="47" t="s">
        <v>172</v>
      </c>
      <c r="C28" s="83">
        <v>83</v>
      </c>
      <c r="D28" s="29"/>
      <c r="E28" s="30">
        <v>0.94499999999999995</v>
      </c>
      <c r="F28" s="23">
        <f t="shared" si="0"/>
        <v>0.36476999999999998</v>
      </c>
      <c r="G28" s="52">
        <v>26</v>
      </c>
      <c r="H28" s="31">
        <v>39.081139999999998</v>
      </c>
      <c r="I28" s="31">
        <v>-84.231881999999999</v>
      </c>
      <c r="J28" s="27" t="s">
        <v>104</v>
      </c>
      <c r="K28" s="27" t="s">
        <v>86</v>
      </c>
      <c r="L28" s="27" t="s">
        <v>158</v>
      </c>
      <c r="M28" s="30">
        <v>0</v>
      </c>
      <c r="N28" s="30">
        <v>15.529690699428825</v>
      </c>
      <c r="O28" s="30">
        <v>0</v>
      </c>
      <c r="P28" s="30">
        <v>84.470309300571174</v>
      </c>
      <c r="Q28" s="30">
        <v>4</v>
      </c>
      <c r="R28" s="30">
        <v>4.2328042328042335</v>
      </c>
      <c r="S28" s="32" t="s">
        <v>99</v>
      </c>
      <c r="T28" s="28"/>
      <c r="U28" s="27" t="s">
        <v>173</v>
      </c>
    </row>
    <row r="29" spans="1:21" x14ac:dyDescent="0.3">
      <c r="A29" s="96"/>
      <c r="B29" s="42" t="s">
        <v>174</v>
      </c>
      <c r="C29" s="83">
        <v>68</v>
      </c>
      <c r="D29" s="39"/>
      <c r="E29" s="30">
        <v>7.8949999999999996</v>
      </c>
      <c r="F29" s="23">
        <f t="shared" si="0"/>
        <v>3.0474700000000001</v>
      </c>
      <c r="G29" s="52">
        <v>29</v>
      </c>
      <c r="H29" s="31">
        <v>39.116987000000002</v>
      </c>
      <c r="I29" s="31">
        <v>-84.259395999999995</v>
      </c>
      <c r="J29" s="27" t="s">
        <v>104</v>
      </c>
      <c r="K29" s="27" t="s">
        <v>86</v>
      </c>
      <c r="L29" s="27" t="s">
        <v>175</v>
      </c>
      <c r="M29" s="30">
        <v>0</v>
      </c>
      <c r="N29" s="30">
        <v>31.221681254045535</v>
      </c>
      <c r="O29" s="30">
        <v>0</v>
      </c>
      <c r="P29" s="30">
        <v>68.778318745954465</v>
      </c>
      <c r="Q29" s="30">
        <v>33</v>
      </c>
      <c r="R29" s="30">
        <v>4.1798606713109567</v>
      </c>
      <c r="S29" s="27" t="s">
        <v>99</v>
      </c>
      <c r="T29" s="28"/>
      <c r="U29" s="27" t="s">
        <v>176</v>
      </c>
    </row>
    <row r="30" spans="1:21" ht="15" thickBot="1" x14ac:dyDescent="0.35">
      <c r="A30" s="96"/>
      <c r="B30" s="43" t="s">
        <v>177</v>
      </c>
      <c r="C30" s="83">
        <v>54</v>
      </c>
      <c r="D30" s="40">
        <v>0.4</v>
      </c>
      <c r="E30" s="30">
        <v>17.260999999999999</v>
      </c>
      <c r="F30" s="23">
        <f t="shared" si="0"/>
        <v>6.6627460000000003</v>
      </c>
      <c r="G30" s="52">
        <v>30</v>
      </c>
      <c r="H30" s="31">
        <v>39.1372</v>
      </c>
      <c r="I30" s="31">
        <v>-84.245800000000003</v>
      </c>
      <c r="J30" s="27" t="s">
        <v>126</v>
      </c>
      <c r="K30" s="27" t="s">
        <v>86</v>
      </c>
      <c r="L30" s="27" t="s">
        <v>178</v>
      </c>
      <c r="M30" s="30">
        <v>0</v>
      </c>
      <c r="N30" s="30">
        <v>54.613643262028333</v>
      </c>
      <c r="O30" s="30">
        <v>3.5398356137774352</v>
      </c>
      <c r="P30" s="30">
        <v>41.846521124194226</v>
      </c>
      <c r="Q30" s="30">
        <v>193</v>
      </c>
      <c r="R30" s="30">
        <v>11.181275708244019</v>
      </c>
      <c r="S30" s="32" t="s">
        <v>179</v>
      </c>
      <c r="T30" s="28"/>
      <c r="U30" s="32" t="s">
        <v>180</v>
      </c>
    </row>
    <row r="31" spans="1:21" x14ac:dyDescent="0.3">
      <c r="A31" s="95"/>
      <c r="B31" s="48" t="s">
        <v>181</v>
      </c>
      <c r="C31" s="83">
        <v>46</v>
      </c>
      <c r="D31" s="34">
        <v>4.3</v>
      </c>
      <c r="E31" s="23">
        <v>1277.829</v>
      </c>
      <c r="F31" s="23">
        <f t="shared" si="0"/>
        <v>493.24199399999998</v>
      </c>
      <c r="G31" s="49">
        <v>33</v>
      </c>
      <c r="H31" s="55">
        <v>39.145400000000002</v>
      </c>
      <c r="I31" s="55">
        <v>-84.252089999999995</v>
      </c>
      <c r="J31" s="27" t="s">
        <v>85</v>
      </c>
      <c r="K31" s="27" t="s">
        <v>86</v>
      </c>
      <c r="L31" s="27" t="s">
        <v>169</v>
      </c>
      <c r="M31" s="30">
        <v>40.696684276505763</v>
      </c>
      <c r="N31" s="30">
        <v>34.556666123447357</v>
      </c>
      <c r="O31" s="30">
        <v>15.569347355050303</v>
      </c>
      <c r="P31" s="30">
        <v>9.1773022449965858</v>
      </c>
      <c r="Q31" s="30">
        <v>18746</v>
      </c>
      <c r="R31" s="30">
        <v>14.670194525245554</v>
      </c>
      <c r="S31" s="32" t="s">
        <v>182</v>
      </c>
      <c r="T31" s="28" t="s">
        <v>183</v>
      </c>
      <c r="U31" s="32" t="s">
        <v>184</v>
      </c>
    </row>
    <row r="32" spans="1:21" x14ac:dyDescent="0.3">
      <c r="A32" s="95"/>
      <c r="B32" s="27" t="s">
        <v>185</v>
      </c>
      <c r="C32" s="83">
        <v>45</v>
      </c>
      <c r="D32" s="27"/>
      <c r="E32" s="30">
        <v>1.407</v>
      </c>
      <c r="F32" s="23">
        <f t="shared" si="0"/>
        <v>0.54310199999999997</v>
      </c>
      <c r="G32" s="52">
        <v>28</v>
      </c>
      <c r="H32" s="31">
        <v>39.147613999999997</v>
      </c>
      <c r="I32" s="31">
        <v>-84.255656000000002</v>
      </c>
      <c r="J32" s="27" t="s">
        <v>104</v>
      </c>
      <c r="K32" s="27" t="s">
        <v>86</v>
      </c>
      <c r="L32" s="27" t="s">
        <v>186</v>
      </c>
      <c r="M32" s="30">
        <v>0</v>
      </c>
      <c r="N32" s="30">
        <v>65.182057206597051</v>
      </c>
      <c r="O32" s="30">
        <v>0</v>
      </c>
      <c r="P32" s="30">
        <v>34.817942793402956</v>
      </c>
      <c r="Q32" s="30">
        <v>121</v>
      </c>
      <c r="R32" s="30">
        <v>85.998578535891966</v>
      </c>
      <c r="S32" s="27" t="s">
        <v>99</v>
      </c>
      <c r="T32" s="28"/>
      <c r="U32" s="27" t="s">
        <v>187</v>
      </c>
    </row>
    <row r="33" spans="1:21" x14ac:dyDescent="0.3">
      <c r="A33" s="95"/>
      <c r="B33" s="36" t="s">
        <v>188</v>
      </c>
      <c r="C33" s="83">
        <v>42</v>
      </c>
      <c r="D33" s="29">
        <v>0.77</v>
      </c>
      <c r="E33" s="30">
        <v>1297.4690000000001</v>
      </c>
      <c r="F33" s="23">
        <f t="shared" si="0"/>
        <v>500.82303400000001</v>
      </c>
      <c r="G33" s="50">
        <v>35</v>
      </c>
      <c r="H33" s="31">
        <v>39.155200000000001</v>
      </c>
      <c r="I33" s="31">
        <v>-84.288700000000006</v>
      </c>
      <c r="J33" s="27" t="s">
        <v>85</v>
      </c>
      <c r="K33" s="27" t="s">
        <v>86</v>
      </c>
      <c r="L33" s="27" t="s">
        <v>169</v>
      </c>
      <c r="M33" s="30">
        <v>39.540396953615819</v>
      </c>
      <c r="N33" s="30">
        <v>34.619697994028449</v>
      </c>
      <c r="O33" s="30">
        <v>15.295989400208281</v>
      </c>
      <c r="P33" s="30">
        <v>10.543915652147462</v>
      </c>
      <c r="Q33" s="30">
        <v>18746</v>
      </c>
      <c r="R33" s="30">
        <v>14.448129396540494</v>
      </c>
      <c r="S33" s="27">
        <v>610530</v>
      </c>
      <c r="T33" s="28"/>
      <c r="U33" s="32" t="s">
        <v>189</v>
      </c>
    </row>
    <row r="34" spans="1:21" x14ac:dyDescent="0.3">
      <c r="A34" s="95" t="s">
        <v>190</v>
      </c>
      <c r="B34" s="37" t="s">
        <v>191</v>
      </c>
      <c r="C34" s="83">
        <v>85</v>
      </c>
      <c r="D34" s="27"/>
      <c r="E34" s="30">
        <v>5.6139999999999999</v>
      </c>
      <c r="F34" s="23">
        <f t="shared" si="0"/>
        <v>2.1670039999999999</v>
      </c>
      <c r="G34" s="50">
        <v>21</v>
      </c>
      <c r="H34" s="31">
        <v>39.021000000000001</v>
      </c>
      <c r="I34" s="38">
        <v>-84.097999999999999</v>
      </c>
      <c r="J34" s="27" t="s">
        <v>192</v>
      </c>
      <c r="K34" s="27" t="s">
        <v>92</v>
      </c>
      <c r="L34" s="27" t="s">
        <v>93</v>
      </c>
      <c r="M34" s="30">
        <v>49.003164931976599</v>
      </c>
      <c r="N34" s="30">
        <v>29.173878924843049</v>
      </c>
      <c r="O34" s="30">
        <v>15.588182809020784</v>
      </c>
      <c r="P34" s="30">
        <v>6.2347733341595717</v>
      </c>
      <c r="Q34" s="30">
        <v>1</v>
      </c>
      <c r="R34" s="30">
        <v>0.17812611328820804</v>
      </c>
      <c r="S34" s="27" t="s">
        <v>99</v>
      </c>
      <c r="T34" s="28" t="s">
        <v>193</v>
      </c>
      <c r="U34" s="27" t="s">
        <v>194</v>
      </c>
    </row>
    <row r="35" spans="1:21" x14ac:dyDescent="0.3">
      <c r="A35" s="95"/>
      <c r="B35" s="37" t="s">
        <v>195</v>
      </c>
      <c r="C35" s="83">
        <v>84</v>
      </c>
      <c r="D35" s="27"/>
      <c r="E35" s="30">
        <v>858.85400000000004</v>
      </c>
      <c r="F35" s="23">
        <f t="shared" si="0"/>
        <v>331.51764400000002</v>
      </c>
      <c r="G35" s="50">
        <v>22</v>
      </c>
      <c r="H35" s="31">
        <v>39.018911000000003</v>
      </c>
      <c r="I35" s="38">
        <v>-84.132391999999996</v>
      </c>
      <c r="J35" s="27" t="s">
        <v>196</v>
      </c>
      <c r="K35" s="27" t="s">
        <v>92</v>
      </c>
      <c r="L35" s="27" t="s">
        <v>93</v>
      </c>
      <c r="M35" s="30">
        <v>49.003164931976599</v>
      </c>
      <c r="N35" s="30">
        <v>29.173878924843049</v>
      </c>
      <c r="O35" s="30">
        <v>15.588182809020784</v>
      </c>
      <c r="P35" s="30">
        <v>6.2347733341595717</v>
      </c>
      <c r="Q35" s="30">
        <v>10159</v>
      </c>
      <c r="R35" s="30">
        <v>11.828552932163092</v>
      </c>
      <c r="S35" s="27" t="s">
        <v>99</v>
      </c>
      <c r="T35" s="28"/>
      <c r="U35" s="27" t="s">
        <v>197</v>
      </c>
    </row>
    <row r="36" spans="1:21" x14ac:dyDescent="0.3">
      <c r="A36" s="95"/>
      <c r="B36" s="37" t="s">
        <v>198</v>
      </c>
      <c r="C36" s="83">
        <v>83</v>
      </c>
      <c r="D36" s="27"/>
      <c r="E36" s="30">
        <v>858.85400000000004</v>
      </c>
      <c r="F36" s="23">
        <f t="shared" si="0"/>
        <v>331.51764400000002</v>
      </c>
      <c r="G36" s="50">
        <v>23</v>
      </c>
      <c r="H36" s="31">
        <v>39.036672000000003</v>
      </c>
      <c r="I36" s="38">
        <v>-84.138136000000003</v>
      </c>
      <c r="J36" s="27" t="s">
        <v>199</v>
      </c>
      <c r="K36" s="27" t="s">
        <v>92</v>
      </c>
      <c r="L36" s="27" t="s">
        <v>93</v>
      </c>
      <c r="M36" s="30">
        <v>49.003164931976599</v>
      </c>
      <c r="N36" s="30">
        <v>29.173878924843049</v>
      </c>
      <c r="O36" s="30">
        <v>15.588182809020784</v>
      </c>
      <c r="P36" s="30">
        <v>6.2347733341595717</v>
      </c>
      <c r="Q36" s="30">
        <v>10159</v>
      </c>
      <c r="R36" s="30">
        <v>11.828552932163092</v>
      </c>
      <c r="S36" s="27" t="s">
        <v>99</v>
      </c>
      <c r="T36" s="28" t="s">
        <v>200</v>
      </c>
      <c r="U36" s="27" t="s">
        <v>201</v>
      </c>
    </row>
    <row r="37" spans="1:21" x14ac:dyDescent="0.3">
      <c r="A37" s="95"/>
      <c r="B37" s="37" t="s">
        <v>202</v>
      </c>
      <c r="C37" s="83">
        <v>93</v>
      </c>
      <c r="D37" s="27" t="s">
        <v>99</v>
      </c>
      <c r="E37" s="30">
        <v>858.85400000000004</v>
      </c>
      <c r="F37" s="23">
        <f t="shared" si="0"/>
        <v>331.51764400000002</v>
      </c>
      <c r="G37" s="50">
        <v>24</v>
      </c>
      <c r="H37" s="31">
        <v>39.054096000000001</v>
      </c>
      <c r="I37" s="31">
        <v>-84.142765999999995</v>
      </c>
      <c r="J37" s="27" t="s">
        <v>203</v>
      </c>
      <c r="K37" s="27" t="s">
        <v>92</v>
      </c>
      <c r="L37" s="27" t="s">
        <v>93</v>
      </c>
      <c r="M37" s="30">
        <v>49.003164931976599</v>
      </c>
      <c r="N37" s="30">
        <v>29.173878924843049</v>
      </c>
      <c r="O37" s="30">
        <v>15.588182809020784</v>
      </c>
      <c r="P37" s="30">
        <v>6.2347733341595717</v>
      </c>
      <c r="Q37" s="30" t="s">
        <v>204</v>
      </c>
      <c r="R37" s="30" t="s">
        <v>204</v>
      </c>
      <c r="S37" s="27" t="s">
        <v>99</v>
      </c>
      <c r="T37" s="28"/>
      <c r="U37" s="27" t="s">
        <v>205</v>
      </c>
    </row>
    <row r="38" spans="1:21" x14ac:dyDescent="0.3">
      <c r="A38" s="80"/>
      <c r="B38" s="80"/>
      <c r="D38" s="80"/>
      <c r="E38" s="79"/>
      <c r="F38" s="80"/>
      <c r="G38" s="79"/>
      <c r="J38" s="1"/>
      <c r="K38" s="80"/>
      <c r="L38" s="80"/>
      <c r="M38" s="80"/>
      <c r="N38" s="80"/>
      <c r="O38" s="80"/>
      <c r="P38" s="79"/>
      <c r="Q38" s="79"/>
      <c r="R38" s="79"/>
      <c r="S38" s="80"/>
      <c r="T38" s="80"/>
      <c r="U38" s="80"/>
    </row>
    <row r="39" spans="1:21" x14ac:dyDescent="0.3">
      <c r="A39" s="80"/>
      <c r="B39" s="80"/>
      <c r="D39" s="80"/>
      <c r="E39" s="79"/>
      <c r="F39" s="80"/>
      <c r="G39" s="79"/>
      <c r="J39" s="15"/>
      <c r="K39" s="14"/>
      <c r="L39" s="14"/>
      <c r="M39" s="80"/>
      <c r="N39" s="80"/>
      <c r="O39" s="80"/>
      <c r="P39" s="79"/>
      <c r="Q39" s="79"/>
      <c r="R39" s="79"/>
      <c r="S39" s="80"/>
      <c r="T39" s="80"/>
      <c r="U39" s="80"/>
    </row>
    <row r="40" spans="1:21" x14ac:dyDescent="0.3">
      <c r="A40" s="80"/>
      <c r="B40" s="13"/>
      <c r="C40" s="13"/>
      <c r="D40" s="10"/>
      <c r="E40" s="79"/>
      <c r="F40" s="80"/>
      <c r="G40" s="79"/>
      <c r="J40" s="1"/>
      <c r="K40" s="80"/>
      <c r="L40" s="80"/>
      <c r="M40" s="80"/>
      <c r="N40" s="80"/>
      <c r="O40" s="80"/>
      <c r="P40" s="79"/>
      <c r="Q40" s="79"/>
      <c r="R40" s="79"/>
      <c r="S40" s="80"/>
      <c r="T40" s="80"/>
      <c r="U40" s="80"/>
    </row>
    <row r="41" spans="1:21" x14ac:dyDescent="0.3">
      <c r="A41" s="80"/>
      <c r="B41" s="12"/>
      <c r="C41" s="12"/>
      <c r="D41" s="10"/>
      <c r="E41" s="79"/>
      <c r="F41" s="80"/>
      <c r="G41" s="79"/>
      <c r="J41" s="1"/>
      <c r="K41" s="80"/>
      <c r="L41" s="80"/>
      <c r="M41" s="80"/>
      <c r="N41" s="80"/>
      <c r="O41" s="80"/>
      <c r="P41" s="79"/>
      <c r="Q41" s="79"/>
      <c r="R41" s="79"/>
      <c r="S41" s="80"/>
      <c r="T41" s="80"/>
      <c r="U41" s="80"/>
    </row>
    <row r="42" spans="1:21" x14ac:dyDescent="0.3">
      <c r="A42" s="80"/>
      <c r="B42" s="11"/>
      <c r="C42" s="11"/>
      <c r="D42" s="10"/>
      <c r="E42" s="79"/>
      <c r="F42" s="80"/>
      <c r="G42" s="79"/>
      <c r="J42" s="1"/>
      <c r="K42" s="80"/>
      <c r="L42" s="80"/>
      <c r="M42" s="80"/>
      <c r="N42" s="80"/>
      <c r="O42" s="80"/>
      <c r="P42" s="79"/>
      <c r="Q42" s="79"/>
      <c r="R42" s="79"/>
      <c r="S42" s="80"/>
      <c r="T42" s="80"/>
      <c r="U42" s="80"/>
    </row>
    <row r="43" spans="1:21" x14ac:dyDescent="0.3">
      <c r="A43" s="80"/>
      <c r="B43" s="11"/>
      <c r="C43" s="11"/>
      <c r="D43" s="10"/>
      <c r="E43" s="79"/>
      <c r="F43" s="80"/>
      <c r="G43" s="79"/>
      <c r="J43" s="1"/>
      <c r="K43" s="80"/>
      <c r="L43" s="80"/>
      <c r="M43" s="80"/>
      <c r="N43" s="80"/>
      <c r="O43" s="80"/>
      <c r="P43" s="79"/>
      <c r="Q43" s="79"/>
      <c r="R43" s="79"/>
      <c r="S43" s="80"/>
      <c r="T43" s="80"/>
      <c r="U43" s="80"/>
    </row>
    <row r="44" spans="1:21" x14ac:dyDescent="0.3">
      <c r="A44" s="80"/>
      <c r="B44" s="11"/>
      <c r="C44" s="11"/>
      <c r="D44" s="10"/>
      <c r="E44" s="79"/>
      <c r="F44" s="80"/>
      <c r="G44" s="79"/>
      <c r="J44" s="1"/>
      <c r="K44" s="80"/>
      <c r="L44" s="80"/>
      <c r="M44" s="80"/>
      <c r="N44" s="80"/>
      <c r="O44" s="80"/>
      <c r="P44" s="79"/>
      <c r="Q44" s="79"/>
      <c r="R44" s="79"/>
      <c r="S44" s="80"/>
      <c r="T44" s="80"/>
      <c r="U44" s="80"/>
    </row>
    <row r="45" spans="1:21" x14ac:dyDescent="0.3">
      <c r="A45" s="80"/>
      <c r="B45" s="11"/>
      <c r="C45" s="11"/>
      <c r="D45" s="10"/>
      <c r="E45" s="79"/>
      <c r="F45" s="80"/>
      <c r="G45" s="79"/>
      <c r="J45" s="80"/>
      <c r="K45" s="80"/>
      <c r="L45" s="1"/>
      <c r="N45" s="80"/>
      <c r="O45" s="80"/>
      <c r="P45" s="80"/>
      <c r="S45" s="80"/>
      <c r="T45" s="80"/>
      <c r="U45" s="79"/>
    </row>
    <row r="46" spans="1:21" x14ac:dyDescent="0.3">
      <c r="A46" s="80"/>
      <c r="B46" s="80"/>
      <c r="D46" s="10"/>
      <c r="E46" s="80"/>
      <c r="F46" s="79"/>
      <c r="G46" s="79"/>
      <c r="J46" s="80"/>
      <c r="K46" s="80"/>
      <c r="L46" s="80"/>
      <c r="O46" s="80"/>
      <c r="P46" s="80"/>
      <c r="S46" s="80"/>
      <c r="T46" s="80"/>
      <c r="U46" s="80"/>
    </row>
  </sheetData>
  <autoFilter ref="A2:U37" xr:uid="{C7C7984B-E6D9-4FBC-A459-1475AA4C6C86}"/>
  <mergeCells count="4">
    <mergeCell ref="A34:A37"/>
    <mergeCell ref="A6:A33"/>
    <mergeCell ref="A3:A5"/>
    <mergeCell ref="A1:A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A43D3-5B4D-44A5-A5AD-82C0327EE32F}">
  <dimension ref="A1:Z777"/>
  <sheetViews>
    <sheetView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" sqref="A2"/>
    </sheetView>
  </sheetViews>
  <sheetFormatPr defaultColWidth="8.88671875" defaultRowHeight="14.4" x14ac:dyDescent="0.3"/>
  <cols>
    <col min="1" max="1" width="12.44140625" customWidth="1"/>
    <col min="4" max="4" width="11" customWidth="1"/>
    <col min="6" max="19" width="11" customWidth="1"/>
    <col min="20" max="20" width="11" style="1" customWidth="1"/>
    <col min="21" max="21" width="11" customWidth="1"/>
    <col min="22" max="22" width="11.44140625" customWidth="1"/>
    <col min="23" max="23" width="18.109375" customWidth="1"/>
    <col min="24" max="24" width="26.44140625" customWidth="1"/>
    <col min="25" max="26" width="10.44140625" customWidth="1"/>
  </cols>
  <sheetData>
    <row r="1" spans="1:26" x14ac:dyDescent="0.3">
      <c r="A1" s="79"/>
      <c r="B1" s="79"/>
      <c r="C1" s="79"/>
      <c r="D1" s="79"/>
      <c r="E1" s="79"/>
      <c r="F1" s="1" t="s">
        <v>206</v>
      </c>
      <c r="G1" s="1"/>
      <c r="H1" s="1" t="s">
        <v>207</v>
      </c>
      <c r="I1" s="1" t="s">
        <v>207</v>
      </c>
      <c r="J1" s="79"/>
      <c r="K1" s="79"/>
      <c r="L1" s="79"/>
      <c r="M1" s="79"/>
      <c r="N1" s="79"/>
      <c r="O1" s="1" t="s">
        <v>206</v>
      </c>
      <c r="P1" s="1"/>
      <c r="Q1" s="1" t="s">
        <v>207</v>
      </c>
      <c r="R1" s="1" t="s">
        <v>207</v>
      </c>
      <c r="S1" s="1"/>
      <c r="T1" s="1" t="s">
        <v>207</v>
      </c>
      <c r="U1" s="1"/>
      <c r="V1" s="1" t="s">
        <v>208</v>
      </c>
      <c r="W1" s="79"/>
      <c r="X1" s="79"/>
      <c r="Y1" s="79"/>
      <c r="Z1" s="79"/>
    </row>
    <row r="2" spans="1:26" x14ac:dyDescent="0.3">
      <c r="A2" s="1" t="s">
        <v>10</v>
      </c>
      <c r="B2" s="1" t="s">
        <v>12</v>
      </c>
      <c r="C2" s="1" t="s">
        <v>14</v>
      </c>
      <c r="D2" s="1" t="s">
        <v>16</v>
      </c>
      <c r="E2" s="1" t="s">
        <v>12</v>
      </c>
      <c r="F2" s="1" t="s">
        <v>18</v>
      </c>
      <c r="G2" s="1" t="s">
        <v>20</v>
      </c>
      <c r="H2" s="1" t="s">
        <v>22</v>
      </c>
      <c r="I2" s="1" t="s">
        <v>24</v>
      </c>
      <c r="J2" s="1" t="s">
        <v>25</v>
      </c>
      <c r="K2" s="1" t="s">
        <v>26</v>
      </c>
      <c r="L2" s="1" t="s">
        <v>28</v>
      </c>
      <c r="M2" s="1" t="s">
        <v>30</v>
      </c>
      <c r="N2" s="1" t="s">
        <v>32</v>
      </c>
      <c r="O2" s="1" t="s">
        <v>34</v>
      </c>
      <c r="P2" s="1" t="s">
        <v>36</v>
      </c>
      <c r="Q2" s="1" t="s">
        <v>38</v>
      </c>
      <c r="R2" s="1" t="s">
        <v>40</v>
      </c>
      <c r="S2" s="1" t="s">
        <v>42</v>
      </c>
      <c r="T2" s="1" t="s">
        <v>44</v>
      </c>
      <c r="U2" s="1" t="s">
        <v>46</v>
      </c>
      <c r="V2" s="1" t="s">
        <v>48</v>
      </c>
      <c r="W2" s="1" t="s">
        <v>50</v>
      </c>
      <c r="X2" s="1" t="s">
        <v>52</v>
      </c>
      <c r="Y2" s="1" t="s">
        <v>54</v>
      </c>
      <c r="Z2" s="1" t="s">
        <v>56</v>
      </c>
    </row>
    <row r="3" spans="1:26" x14ac:dyDescent="0.3">
      <c r="A3" s="2">
        <v>44760</v>
      </c>
      <c r="B3" s="1">
        <v>506</v>
      </c>
      <c r="C3" s="1">
        <v>0</v>
      </c>
      <c r="D3" s="3">
        <v>1849.5430158733334</v>
      </c>
      <c r="E3" s="1">
        <v>506</v>
      </c>
      <c r="F3" s="3">
        <v>1849.5430158733334</v>
      </c>
      <c r="G3" s="3">
        <v>1620.9109698499997</v>
      </c>
      <c r="H3" s="3">
        <v>228.63204602333371</v>
      </c>
      <c r="I3" s="3">
        <f t="shared" ref="I3:I8" si="0">F3-(K3+M3)</f>
        <v>661.24301587333321</v>
      </c>
      <c r="J3" s="3">
        <v>1196.3333333333333</v>
      </c>
      <c r="K3" s="3">
        <v>1146.6666666666667</v>
      </c>
      <c r="L3" s="3">
        <v>46.566666666666663</v>
      </c>
      <c r="M3" s="3">
        <v>41.633333333333333</v>
      </c>
      <c r="N3" s="3">
        <v>278.71437157000003</v>
      </c>
      <c r="O3" s="3">
        <v>278.71437157000003</v>
      </c>
      <c r="P3" s="3">
        <v>190.73808347333332</v>
      </c>
      <c r="Q3" s="3">
        <v>87.976288096666707</v>
      </c>
      <c r="R3" s="3">
        <f t="shared" ref="R3:R66" si="1">O3-P3</f>
        <v>87.976288096666707</v>
      </c>
      <c r="S3" s="3">
        <v>164.66666666666666</v>
      </c>
      <c r="T3" s="3">
        <f t="shared" ref="T3:T34" si="2">IF(P3-U3&lt;0,"", P3-U3)</f>
        <v>40.404750139999976</v>
      </c>
      <c r="U3" s="3">
        <v>150.33333333333334</v>
      </c>
      <c r="V3" s="7">
        <f t="shared" ref="V3:V66" si="3">U3/O3</f>
        <v>0.53938134760150547</v>
      </c>
      <c r="W3" s="1">
        <f>VLOOKUP(B3,SiteMetadata!$B$3:$P$37,3,FALSE)</f>
        <v>72.8</v>
      </c>
      <c r="X3" s="1" t="str">
        <f>VLOOKUP(B3,SiteMetadata!$B$3:$P$37,10,FALSE)</f>
        <v>UpperEastForkLMR</v>
      </c>
      <c r="Y3" s="1">
        <f>VLOOKUP(B3,SiteMetadata!$B$3:$P$37,5,FALSE)</f>
        <v>48.268528000000003</v>
      </c>
      <c r="Z3" s="1">
        <v>4</v>
      </c>
    </row>
    <row r="4" spans="1:26" x14ac:dyDescent="0.3">
      <c r="A4" s="2">
        <v>44760</v>
      </c>
      <c r="B4" s="1" t="s">
        <v>144</v>
      </c>
      <c r="C4" s="1">
        <v>0</v>
      </c>
      <c r="D4" s="3">
        <v>1548.5970094300001</v>
      </c>
      <c r="E4" s="1" t="s">
        <v>144</v>
      </c>
      <c r="F4" s="3">
        <v>1548.5970094300001</v>
      </c>
      <c r="G4" s="3">
        <v>1142.64622783</v>
      </c>
      <c r="H4" s="3">
        <v>405.95078160000003</v>
      </c>
      <c r="I4" s="3">
        <f t="shared" si="0"/>
        <v>536.19700943000009</v>
      </c>
      <c r="J4" s="3">
        <v>672</v>
      </c>
      <c r="K4" s="3">
        <v>975</v>
      </c>
      <c r="L4" s="3">
        <v>109</v>
      </c>
      <c r="M4" s="3">
        <v>37.4</v>
      </c>
      <c r="N4" s="4">
        <v>207.88303905999999</v>
      </c>
      <c r="O4" s="3">
        <v>207.88303905999999</v>
      </c>
      <c r="P4" s="3">
        <v>166.88303905999999</v>
      </c>
      <c r="Q4" s="3">
        <v>41</v>
      </c>
      <c r="R4" s="3">
        <f t="shared" si="1"/>
        <v>41</v>
      </c>
      <c r="S4" s="3">
        <v>122</v>
      </c>
      <c r="T4" s="3">
        <f t="shared" si="2"/>
        <v>69.983039059999982</v>
      </c>
      <c r="U4" s="3">
        <v>96.9</v>
      </c>
      <c r="V4" s="7">
        <f t="shared" si="3"/>
        <v>0.46612749379728069</v>
      </c>
      <c r="W4" s="1">
        <f>VLOOKUP(B4,SiteMetadata!$B$3:$P$37,3,FALSE)</f>
        <v>5.2</v>
      </c>
      <c r="X4" s="1" t="str">
        <f>VLOOKUP(B4,SiteMetadata!$B$3:$P$37,10,FALSE)</f>
        <v>UpperEastForkLMR</v>
      </c>
      <c r="Y4" s="1">
        <f>VLOOKUP(B4,SiteMetadata!$B$3:$P$37,5,FALSE)</f>
        <v>24.856856000000001</v>
      </c>
      <c r="Z4" s="1">
        <v>4</v>
      </c>
    </row>
    <row r="5" spans="1:26" x14ac:dyDescent="0.3">
      <c r="A5" s="2">
        <v>44760</v>
      </c>
      <c r="B5" s="1" t="s">
        <v>153</v>
      </c>
      <c r="C5" s="1">
        <v>0</v>
      </c>
      <c r="D5" s="3">
        <v>904.94779968</v>
      </c>
      <c r="E5" s="1" t="s">
        <v>153</v>
      </c>
      <c r="F5" s="3">
        <v>904.94779968</v>
      </c>
      <c r="G5" s="3">
        <v>787.69898267999997</v>
      </c>
      <c r="H5" s="3">
        <v>117.24881700000003</v>
      </c>
      <c r="I5" s="3">
        <f t="shared" si="0"/>
        <v>425.94779968</v>
      </c>
      <c r="J5" s="3">
        <v>129</v>
      </c>
      <c r="K5" s="3">
        <v>277</v>
      </c>
      <c r="L5" s="3">
        <v>159</v>
      </c>
      <c r="M5" s="3">
        <v>202</v>
      </c>
      <c r="N5" s="3">
        <v>119.18022512000002</v>
      </c>
      <c r="O5" s="3">
        <v>119.18022512000002</v>
      </c>
      <c r="P5" s="3">
        <v>88.654942420000012</v>
      </c>
      <c r="Q5" s="3">
        <v>30.525282700000005</v>
      </c>
      <c r="R5" s="3">
        <f t="shared" si="1"/>
        <v>30.525282700000005</v>
      </c>
      <c r="S5" s="3">
        <v>51.3</v>
      </c>
      <c r="T5" s="3">
        <f t="shared" si="2"/>
        <v>19.554942420000017</v>
      </c>
      <c r="U5" s="3">
        <v>69.099999999999994</v>
      </c>
      <c r="V5" s="7">
        <f t="shared" si="3"/>
        <v>0.57979417248477827</v>
      </c>
      <c r="W5" s="1">
        <f>VLOOKUP(B5,SiteMetadata!$B$3:$P$37,3,FALSE)</f>
        <v>19.649999999999999</v>
      </c>
      <c r="X5" s="1" t="str">
        <f>VLOOKUP(B5,SiteMetadata!$B$3:$P$37,10,FALSE)</f>
        <v>LowerEastForkLMR</v>
      </c>
      <c r="Y5" s="1">
        <f>VLOOKUP(B5,SiteMetadata!$B$3:$P$37,5,FALSE)</f>
        <v>344.97746400000005</v>
      </c>
      <c r="Z5" s="1">
        <v>4</v>
      </c>
    </row>
    <row r="6" spans="1:26" x14ac:dyDescent="0.3">
      <c r="A6" s="2">
        <v>44760</v>
      </c>
      <c r="B6" s="1" t="s">
        <v>91</v>
      </c>
      <c r="C6" s="1">
        <v>0</v>
      </c>
      <c r="D6" s="3">
        <v>1620.9055517100001</v>
      </c>
      <c r="E6" s="1" t="s">
        <v>91</v>
      </c>
      <c r="F6" s="3">
        <v>1620.9055517100001</v>
      </c>
      <c r="G6" s="3">
        <v>1344.6172223150002</v>
      </c>
      <c r="H6" s="3">
        <v>276.28832939499989</v>
      </c>
      <c r="I6" s="3">
        <f t="shared" si="0"/>
        <v>650.3555517100001</v>
      </c>
      <c r="J6" s="3">
        <v>1188.5</v>
      </c>
      <c r="K6" s="3">
        <v>933.5</v>
      </c>
      <c r="L6" s="3">
        <v>36.549999999999997</v>
      </c>
      <c r="M6" s="3">
        <v>37.049999999999997</v>
      </c>
      <c r="N6" s="3">
        <v>285.07206432999999</v>
      </c>
      <c r="O6" s="3">
        <v>285.07206432999999</v>
      </c>
      <c r="P6" s="3">
        <v>157.8060802</v>
      </c>
      <c r="Q6" s="3">
        <v>127.26598412999999</v>
      </c>
      <c r="R6" s="3">
        <f t="shared" si="1"/>
        <v>127.26598412999999</v>
      </c>
      <c r="S6" s="3">
        <v>139.9</v>
      </c>
      <c r="T6" s="3">
        <f t="shared" si="2"/>
        <v>40.406080199999991</v>
      </c>
      <c r="U6" s="3">
        <v>117.4</v>
      </c>
      <c r="V6" s="7">
        <f t="shared" si="3"/>
        <v>0.41182569142972048</v>
      </c>
      <c r="W6" s="1">
        <f>VLOOKUP(B6,SiteMetadata!$B$3:$P$37,3,FALSE)</f>
        <v>0</v>
      </c>
      <c r="X6" s="1" t="str">
        <f>VLOOKUP(B6,SiteMetadata!$B$3:$P$37,10,FALSE)</f>
        <v>UpperEastForkLMR</v>
      </c>
      <c r="Y6" s="1">
        <f>VLOOKUP(B6,SiteMetadata!$B$3:$P$37,5,FALSE)</f>
        <v>233.42192000000003</v>
      </c>
      <c r="Z6" s="1">
        <v>4</v>
      </c>
    </row>
    <row r="7" spans="1:26" x14ac:dyDescent="0.3">
      <c r="A7" s="2">
        <v>44760</v>
      </c>
      <c r="B7" s="1" t="s">
        <v>181</v>
      </c>
      <c r="C7" s="1">
        <v>0</v>
      </c>
      <c r="D7" s="3">
        <v>2749.2222520000005</v>
      </c>
      <c r="E7" s="1" t="s">
        <v>181</v>
      </c>
      <c r="F7" s="3">
        <v>2749.2222520000005</v>
      </c>
      <c r="G7" s="3">
        <v>1594.4023369200002</v>
      </c>
      <c r="H7" s="3">
        <v>1154.8199150800003</v>
      </c>
      <c r="I7" s="3">
        <f t="shared" si="0"/>
        <v>799.92225200000053</v>
      </c>
      <c r="J7" s="3">
        <v>1710</v>
      </c>
      <c r="K7" s="3">
        <v>1930</v>
      </c>
      <c r="L7" s="3">
        <v>22.4</v>
      </c>
      <c r="M7" s="3">
        <v>19.3</v>
      </c>
      <c r="N7" s="3">
        <v>318.46120000000008</v>
      </c>
      <c r="O7" s="3">
        <v>318.46120000000008</v>
      </c>
      <c r="P7" s="3">
        <v>179.08807400000001</v>
      </c>
      <c r="Q7" s="3">
        <v>139.37312600000007</v>
      </c>
      <c r="R7" s="3">
        <f t="shared" si="1"/>
        <v>139.37312600000007</v>
      </c>
      <c r="S7" s="3">
        <v>167</v>
      </c>
      <c r="T7" s="3">
        <f t="shared" si="2"/>
        <v>24.088074000000006</v>
      </c>
      <c r="U7" s="3">
        <v>155</v>
      </c>
      <c r="V7" s="7">
        <f t="shared" si="3"/>
        <v>0.48671549312757711</v>
      </c>
      <c r="W7" s="1">
        <f>VLOOKUP(B7,SiteMetadata!$B$3:$P$37,3,FALSE)</f>
        <v>4.3</v>
      </c>
      <c r="X7" s="1" t="str">
        <f>VLOOKUP(B7,SiteMetadata!$B$3:$P$37,10,FALSE)</f>
        <v>LowerEastForkLMR</v>
      </c>
      <c r="Y7" s="1">
        <f>VLOOKUP(B7,SiteMetadata!$B$3:$P$37,5,FALSE)</f>
        <v>493.24199399999998</v>
      </c>
      <c r="Z7" s="1">
        <v>4</v>
      </c>
    </row>
    <row r="8" spans="1:26" x14ac:dyDescent="0.3">
      <c r="A8" s="2">
        <v>44760</v>
      </c>
      <c r="B8" s="1" t="s">
        <v>139</v>
      </c>
      <c r="C8" s="1">
        <v>0</v>
      </c>
      <c r="D8" s="3">
        <v>1611.27256575</v>
      </c>
      <c r="E8" s="1" t="s">
        <v>139</v>
      </c>
      <c r="F8" s="3">
        <v>1611.27256575</v>
      </c>
      <c r="G8" s="3">
        <v>1256.3850937200002</v>
      </c>
      <c r="H8" s="3">
        <v>354.8874720299998</v>
      </c>
      <c r="I8" s="3">
        <f t="shared" si="0"/>
        <v>263.6725657500001</v>
      </c>
      <c r="J8" s="3">
        <v>1150</v>
      </c>
      <c r="K8" s="3">
        <v>1320</v>
      </c>
      <c r="L8" s="3">
        <v>32.5</v>
      </c>
      <c r="M8" s="3">
        <v>27.6</v>
      </c>
      <c r="N8" s="3">
        <v>326.56448649000004</v>
      </c>
      <c r="O8" s="3">
        <v>326.56448649000004</v>
      </c>
      <c r="P8" s="3">
        <v>198.72109505999998</v>
      </c>
      <c r="Q8" s="3">
        <v>127.84339143000005</v>
      </c>
      <c r="R8" s="3">
        <f t="shared" si="1"/>
        <v>127.84339143000005</v>
      </c>
      <c r="S8" s="3">
        <v>173</v>
      </c>
      <c r="T8" s="3">
        <f t="shared" si="2"/>
        <v>53.721095059999982</v>
      </c>
      <c r="U8" s="3">
        <v>145</v>
      </c>
      <c r="V8" s="7">
        <f t="shared" si="3"/>
        <v>0.44401643778996819</v>
      </c>
      <c r="W8" s="1">
        <f>VLOOKUP(B8,SiteMetadata!$B$3:$P$37,3,FALSE)</f>
        <v>34.909999999999997</v>
      </c>
      <c r="X8" s="1" t="str">
        <f>VLOOKUP(B8,SiteMetadata!$B$3:$P$37,10,FALSE)</f>
        <v>UpperEastForkLMR</v>
      </c>
      <c r="Y8" s="1">
        <f>VLOOKUP(B8,SiteMetadata!$B$3:$P$37,5,FALSE)</f>
        <v>236.477496</v>
      </c>
      <c r="Z8" s="1">
        <v>4</v>
      </c>
    </row>
    <row r="9" spans="1:26" x14ac:dyDescent="0.3">
      <c r="A9" s="2">
        <v>44760</v>
      </c>
      <c r="B9" s="1" t="s">
        <v>84</v>
      </c>
      <c r="C9" s="1">
        <v>0</v>
      </c>
      <c r="D9" s="3">
        <v>2113.6254610800002</v>
      </c>
      <c r="E9" s="1" t="s">
        <v>84</v>
      </c>
      <c r="F9" s="3">
        <v>2113.6254610800002</v>
      </c>
      <c r="G9" s="3">
        <v>1928.8506608699997</v>
      </c>
      <c r="H9" s="3">
        <v>184.77480021000042</v>
      </c>
      <c r="I9" s="3"/>
      <c r="J9" s="3">
        <v>2220</v>
      </c>
      <c r="K9" s="3">
        <v>2640</v>
      </c>
      <c r="L9" s="3">
        <v>22.7</v>
      </c>
      <c r="M9" s="3">
        <v>10.555</v>
      </c>
      <c r="N9" s="3">
        <v>406.83906529000001</v>
      </c>
      <c r="O9" s="3">
        <v>406.83906529000006</v>
      </c>
      <c r="P9" s="3">
        <v>331.54427161000001</v>
      </c>
      <c r="Q9" s="3">
        <v>75.294793680000055</v>
      </c>
      <c r="R9" s="3">
        <f t="shared" si="1"/>
        <v>75.294793680000055</v>
      </c>
      <c r="S9" s="3">
        <v>335</v>
      </c>
      <c r="T9" s="3">
        <f t="shared" si="2"/>
        <v>161.19427161000002</v>
      </c>
      <c r="U9" s="3">
        <v>170.35</v>
      </c>
      <c r="V9" s="7">
        <f t="shared" si="3"/>
        <v>0.41871593594035111</v>
      </c>
      <c r="W9" s="1">
        <f>VLOOKUP(B9,SiteMetadata!$B$3:$P$37,3,FALSE)</f>
        <v>0</v>
      </c>
      <c r="X9" s="1" t="str">
        <f>VLOOKUP(B9,SiteMetadata!$B$3:$P$37,10,FALSE)</f>
        <v>LowerEastForkLMR</v>
      </c>
      <c r="Y9" s="1">
        <f>VLOOKUP(B9,SiteMetadata!$B$3:$P$37,5,FALSE)</f>
        <v>493.24199399999998</v>
      </c>
      <c r="Z9" s="1">
        <v>4</v>
      </c>
    </row>
    <row r="10" spans="1:26" x14ac:dyDescent="0.3">
      <c r="A10" s="2">
        <v>44760</v>
      </c>
      <c r="B10" s="1" t="s">
        <v>185</v>
      </c>
      <c r="C10" s="1">
        <v>0</v>
      </c>
      <c r="D10" s="3">
        <v>794.89656431999992</v>
      </c>
      <c r="E10" s="1" t="s">
        <v>185</v>
      </c>
      <c r="F10" s="3">
        <v>794.89656431999992</v>
      </c>
      <c r="G10" s="3">
        <v>773.29635227999995</v>
      </c>
      <c r="H10" s="3">
        <v>21.600212039999974</v>
      </c>
      <c r="I10" s="3"/>
      <c r="J10" s="3">
        <v>678</v>
      </c>
      <c r="K10" s="3">
        <v>964</v>
      </c>
      <c r="L10" s="3">
        <v>6.36</v>
      </c>
      <c r="M10" s="3">
        <v>4.9000000000000004</v>
      </c>
      <c r="N10" s="3">
        <v>184.82380945999998</v>
      </c>
      <c r="O10" s="3">
        <v>184.82380945999998</v>
      </c>
      <c r="P10" s="3">
        <v>121.03649042000001</v>
      </c>
      <c r="Q10" s="3">
        <v>63.787319039999971</v>
      </c>
      <c r="R10" s="3">
        <f t="shared" si="1"/>
        <v>63.787319039999971</v>
      </c>
      <c r="S10" s="3">
        <v>77.900000000000006</v>
      </c>
      <c r="T10" s="3">
        <f t="shared" si="2"/>
        <v>31.636490420000001</v>
      </c>
      <c r="U10" s="3">
        <v>89.4</v>
      </c>
      <c r="V10" s="7">
        <f t="shared" si="3"/>
        <v>0.48370391380417993</v>
      </c>
      <c r="W10" s="1">
        <f>VLOOKUP(B10,SiteMetadata!$B$3:$P$37,3,FALSE)</f>
        <v>0</v>
      </c>
      <c r="X10" s="1" t="str">
        <f>VLOOKUP(B10,SiteMetadata!$B$3:$P$37,10,FALSE)</f>
        <v>LowerEastForkLMR</v>
      </c>
      <c r="Y10" s="1">
        <f>VLOOKUP(B10,SiteMetadata!$B$3:$P$37,5,FALSE)</f>
        <v>0.54310199999999997</v>
      </c>
      <c r="Z10" s="1">
        <v>4</v>
      </c>
    </row>
    <row r="11" spans="1:26" x14ac:dyDescent="0.3">
      <c r="A11" s="2">
        <v>44760</v>
      </c>
      <c r="B11" s="1" t="s">
        <v>97</v>
      </c>
      <c r="C11" s="1">
        <v>0</v>
      </c>
      <c r="D11" s="3">
        <v>5160</v>
      </c>
      <c r="E11" s="1" t="s">
        <v>97</v>
      </c>
      <c r="F11" s="3">
        <v>5160</v>
      </c>
      <c r="G11" s="3">
        <v>4460</v>
      </c>
      <c r="H11" s="3">
        <v>700</v>
      </c>
      <c r="I11" s="3">
        <f>F11-(K11+M11)</f>
        <v>614</v>
      </c>
      <c r="J11" s="3">
        <v>3630</v>
      </c>
      <c r="K11" s="3">
        <v>4100</v>
      </c>
      <c r="L11" s="3">
        <v>343</v>
      </c>
      <c r="M11" s="3">
        <v>446</v>
      </c>
      <c r="N11" s="3">
        <v>470</v>
      </c>
      <c r="O11" s="3">
        <v>470</v>
      </c>
      <c r="P11" s="3">
        <v>268.51528736000006</v>
      </c>
      <c r="Q11" s="3">
        <v>201.48471263999994</v>
      </c>
      <c r="R11" s="3">
        <f t="shared" si="1"/>
        <v>201.48471263999994</v>
      </c>
      <c r="S11" s="3">
        <v>193</v>
      </c>
      <c r="T11" s="3">
        <f t="shared" si="2"/>
        <v>0.51528736000005892</v>
      </c>
      <c r="U11" s="3">
        <v>268</v>
      </c>
      <c r="V11" s="7">
        <f t="shared" si="3"/>
        <v>0.57021276595744685</v>
      </c>
      <c r="W11" s="1">
        <f>VLOOKUP(B11,SiteMetadata!$B$3:$P$37,3,FALSE)</f>
        <v>0</v>
      </c>
      <c r="X11" s="1" t="str">
        <f>VLOOKUP(B11,SiteMetadata!$B$3:$P$37,10,FALSE)</f>
        <v>UpperEastForkLMR</v>
      </c>
      <c r="Y11" s="1">
        <f>VLOOKUP(B11,SiteMetadata!$B$3:$P$37,5,FALSE)</f>
        <v>48.268528000000003</v>
      </c>
      <c r="Z11" s="1">
        <v>4</v>
      </c>
    </row>
    <row r="12" spans="1:26" x14ac:dyDescent="0.3">
      <c r="A12" s="2">
        <v>44760</v>
      </c>
      <c r="B12" s="1" t="s">
        <v>103</v>
      </c>
      <c r="C12" s="1">
        <v>0</v>
      </c>
      <c r="D12" s="3">
        <v>1382.0705829999999</v>
      </c>
      <c r="E12" s="1" t="s">
        <v>103</v>
      </c>
      <c r="F12" s="3">
        <v>1382.0705829999999</v>
      </c>
      <c r="G12" s="3">
        <v>1227.3578866800001</v>
      </c>
      <c r="H12" s="3">
        <v>154.71269631999985</v>
      </c>
      <c r="I12" s="3">
        <f>F12-(K12+M12)</f>
        <v>32.570582999999942</v>
      </c>
      <c r="J12" s="3">
        <v>1410</v>
      </c>
      <c r="K12" s="3">
        <v>1320</v>
      </c>
      <c r="L12" s="3">
        <v>31.8</v>
      </c>
      <c r="M12" s="3">
        <v>29.5</v>
      </c>
      <c r="N12" s="4">
        <v>141.66618258</v>
      </c>
      <c r="O12" s="3">
        <v>141.66618258</v>
      </c>
      <c r="P12" s="3">
        <v>100.66618258000001</v>
      </c>
      <c r="Q12" s="3">
        <v>40.999999999999986</v>
      </c>
      <c r="R12" s="3">
        <f t="shared" si="1"/>
        <v>40.999999999999986</v>
      </c>
      <c r="S12" s="3">
        <v>76.599999999999994</v>
      </c>
      <c r="T12" s="3">
        <f t="shared" si="2"/>
        <v>27.266182580000006</v>
      </c>
      <c r="U12" s="3">
        <v>73.400000000000006</v>
      </c>
      <c r="V12" s="7">
        <f t="shared" si="3"/>
        <v>0.51811941751554191</v>
      </c>
      <c r="W12" s="1">
        <f>VLOOKUP(B12,SiteMetadata!$B$3:$P$37,3,FALSE)</f>
        <v>0.46</v>
      </c>
      <c r="X12" s="1" t="str">
        <f>VLOOKUP(B12,SiteMetadata!$B$3:$P$37,10,FALSE)</f>
        <v>UpperEastForkLMR</v>
      </c>
      <c r="Y12" s="1">
        <f>VLOOKUP(B12,SiteMetadata!$B$3:$P$37,5,FALSE)</f>
        <v>4.3336220000000001</v>
      </c>
      <c r="Z12" s="1">
        <v>4</v>
      </c>
    </row>
    <row r="13" spans="1:26" x14ac:dyDescent="0.3">
      <c r="A13" s="2">
        <v>44761</v>
      </c>
      <c r="B13" s="1" t="s">
        <v>181</v>
      </c>
      <c r="C13" s="1">
        <v>0</v>
      </c>
      <c r="D13" s="3">
        <v>1657.0484804800001</v>
      </c>
      <c r="E13" s="1" t="s">
        <v>181</v>
      </c>
      <c r="F13" s="3">
        <v>1657.0484804800001</v>
      </c>
      <c r="G13" s="3">
        <v>1401.3925225199998</v>
      </c>
      <c r="H13" s="3">
        <v>255.65595796000025</v>
      </c>
      <c r="I13" s="3"/>
      <c r="J13" s="3">
        <v>1530</v>
      </c>
      <c r="K13" s="3">
        <v>1890</v>
      </c>
      <c r="L13" s="3">
        <v>51.5</v>
      </c>
      <c r="M13" s="3">
        <v>54.7</v>
      </c>
      <c r="N13" s="3">
        <v>260.86543554000002</v>
      </c>
      <c r="O13" s="3">
        <v>260.86543554000002</v>
      </c>
      <c r="P13" s="3">
        <v>191.16247026000002</v>
      </c>
      <c r="Q13" s="3">
        <v>69.702965280000001</v>
      </c>
      <c r="R13" s="3">
        <f t="shared" si="1"/>
        <v>69.702965280000001</v>
      </c>
      <c r="S13" s="3">
        <v>223</v>
      </c>
      <c r="T13" s="3" t="str">
        <f t="shared" si="2"/>
        <v/>
      </c>
      <c r="U13" s="3">
        <v>234</v>
      </c>
      <c r="V13" s="7">
        <f t="shared" si="3"/>
        <v>0.89701420012050392</v>
      </c>
      <c r="W13" s="1">
        <f>VLOOKUP(B13,SiteMetadata!$B$3:$P$37,3,FALSE)</f>
        <v>4.3</v>
      </c>
      <c r="X13" s="1" t="str">
        <f>VLOOKUP(B13,SiteMetadata!$B$3:$P$37,10,FALSE)</f>
        <v>LowerEastForkLMR</v>
      </c>
      <c r="Y13" s="1">
        <f>VLOOKUP(B13,SiteMetadata!$B$3:$P$37,5,FALSE)</f>
        <v>493.24199399999998</v>
      </c>
      <c r="Z13" s="71">
        <v>4</v>
      </c>
    </row>
    <row r="14" spans="1:26" x14ac:dyDescent="0.3">
      <c r="A14" s="2">
        <v>44761</v>
      </c>
      <c r="B14" s="1" t="s">
        <v>198</v>
      </c>
      <c r="C14" s="1">
        <v>0</v>
      </c>
      <c r="D14" s="3">
        <v>890.62647791999984</v>
      </c>
      <c r="E14" s="1" t="s">
        <v>198</v>
      </c>
      <c r="F14" s="3">
        <v>890.62647791999984</v>
      </c>
      <c r="G14" s="3">
        <v>383.10783552000004</v>
      </c>
      <c r="H14" s="3">
        <v>507.51864239999981</v>
      </c>
      <c r="I14" s="3">
        <f t="shared" ref="I14:I55" si="4">F14-(K14+M14)</f>
        <v>884.49647791999985</v>
      </c>
      <c r="J14" s="3">
        <v>4.79</v>
      </c>
      <c r="K14" s="3">
        <v>3.27</v>
      </c>
      <c r="L14" s="3">
        <v>4.45</v>
      </c>
      <c r="M14" s="3">
        <v>2.86</v>
      </c>
      <c r="N14" s="3">
        <v>64.808801576200011</v>
      </c>
      <c r="O14" s="3">
        <v>64.808801576200011</v>
      </c>
      <c r="P14" s="3">
        <v>16.100000000000001</v>
      </c>
      <c r="Q14" s="3">
        <v>48.70880157620001</v>
      </c>
      <c r="R14" s="3">
        <f t="shared" si="1"/>
        <v>48.70880157620001</v>
      </c>
      <c r="S14" s="3">
        <v>9.85</v>
      </c>
      <c r="T14" s="3">
        <f t="shared" si="2"/>
        <v>10.490000000000002</v>
      </c>
      <c r="U14" s="3">
        <v>5.61</v>
      </c>
      <c r="V14" s="7">
        <f t="shared" si="3"/>
        <v>8.6562316592198527E-2</v>
      </c>
      <c r="W14" s="1">
        <f>VLOOKUP(B14,SiteMetadata!$B$3:$P$37,3,FALSE)</f>
        <v>0</v>
      </c>
      <c r="X14" s="1" t="str">
        <f>VLOOKUP(B14,SiteMetadata!$B$3:$P$37,10,FALSE)</f>
        <v>UpperEastForkLMR</v>
      </c>
      <c r="Y14" s="1">
        <f>VLOOKUP(B14,SiteMetadata!$B$3:$P$37,5,FALSE)</f>
        <v>331.51764400000002</v>
      </c>
      <c r="Z14" s="1" t="s">
        <v>204</v>
      </c>
    </row>
    <row r="15" spans="1:26" x14ac:dyDescent="0.3">
      <c r="A15" s="2">
        <v>44761</v>
      </c>
      <c r="B15" s="1" t="s">
        <v>195</v>
      </c>
      <c r="C15" s="1">
        <v>0</v>
      </c>
      <c r="D15" s="3">
        <v>763.68906747999995</v>
      </c>
      <c r="E15" s="1" t="s">
        <v>195</v>
      </c>
      <c r="F15" s="3">
        <v>763.68906747999995</v>
      </c>
      <c r="G15" s="3">
        <v>427.08732911999999</v>
      </c>
      <c r="H15" s="3">
        <v>336.60173835999996</v>
      </c>
      <c r="I15" s="3">
        <f t="shared" si="4"/>
        <v>751.16906747999997</v>
      </c>
      <c r="J15" s="3">
        <v>5.93</v>
      </c>
      <c r="K15" s="3">
        <v>8.33</v>
      </c>
      <c r="L15" s="3">
        <v>4.1399999999999997</v>
      </c>
      <c r="M15" s="3">
        <v>4.1900000000000004</v>
      </c>
      <c r="N15" s="3">
        <v>48.740648980000003</v>
      </c>
      <c r="O15" s="3">
        <v>48.740648980000003</v>
      </c>
      <c r="P15" s="3">
        <v>35.861364320000007</v>
      </c>
      <c r="Q15" s="3">
        <v>12.879284659999996</v>
      </c>
      <c r="R15" s="3">
        <f t="shared" si="1"/>
        <v>12.879284659999996</v>
      </c>
      <c r="S15" s="3">
        <v>8.51</v>
      </c>
      <c r="T15" s="3">
        <f t="shared" si="2"/>
        <v>30.341364320000007</v>
      </c>
      <c r="U15" s="3">
        <v>5.52</v>
      </c>
      <c r="V15" s="7">
        <f t="shared" si="3"/>
        <v>0.11325249284770601</v>
      </c>
      <c r="W15" s="1">
        <f>VLOOKUP(B15,SiteMetadata!$B$3:$P$37,3,FALSE)</f>
        <v>0</v>
      </c>
      <c r="X15" s="1" t="str">
        <f>VLOOKUP(B15,SiteMetadata!$B$3:$P$37,10,FALSE)</f>
        <v>UpperEastForkLMR</v>
      </c>
      <c r="Y15" s="1">
        <f>VLOOKUP(B15,SiteMetadata!$B$3:$P$37,5,FALSE)</f>
        <v>331.51764400000002</v>
      </c>
      <c r="Z15" s="1" t="s">
        <v>204</v>
      </c>
    </row>
    <row r="16" spans="1:26" x14ac:dyDescent="0.3">
      <c r="A16" s="2">
        <v>44761</v>
      </c>
      <c r="B16" s="1" t="s">
        <v>191</v>
      </c>
      <c r="C16" s="1">
        <v>0</v>
      </c>
      <c r="D16" s="3">
        <v>907.33371867999995</v>
      </c>
      <c r="E16" s="1" t="s">
        <v>191</v>
      </c>
      <c r="F16" s="3">
        <v>907.33371867999995</v>
      </c>
      <c r="G16" s="3">
        <v>655.30220607999991</v>
      </c>
      <c r="H16" s="3">
        <v>252.03151260000004</v>
      </c>
      <c r="I16" s="3">
        <f t="shared" si="4"/>
        <v>866.22371867999993</v>
      </c>
      <c r="J16" s="3">
        <v>25.8</v>
      </c>
      <c r="K16" s="3">
        <v>32.299999999999997</v>
      </c>
      <c r="L16" s="3">
        <v>5.04</v>
      </c>
      <c r="M16" s="3">
        <v>8.81</v>
      </c>
      <c r="N16" s="3">
        <v>74.138651680000024</v>
      </c>
      <c r="O16" s="3">
        <v>74.138651680000024</v>
      </c>
      <c r="P16" s="3">
        <v>42.345395605000007</v>
      </c>
      <c r="Q16" s="3">
        <v>31.793256075000016</v>
      </c>
      <c r="R16" s="3">
        <f t="shared" si="1"/>
        <v>31.793256075000016</v>
      </c>
      <c r="S16" s="3">
        <v>9.92</v>
      </c>
      <c r="T16" s="3">
        <f t="shared" si="2"/>
        <v>36.22539560500001</v>
      </c>
      <c r="U16" s="3">
        <v>6.12</v>
      </c>
      <c r="V16" s="7">
        <f t="shared" si="3"/>
        <v>8.2548034814759905E-2</v>
      </c>
      <c r="W16" s="1">
        <f>VLOOKUP(B16,SiteMetadata!$B$3:$P$37,3,FALSE)</f>
        <v>0</v>
      </c>
      <c r="X16" s="1" t="str">
        <f>VLOOKUP(B16,SiteMetadata!$B$3:$P$37,10,FALSE)</f>
        <v>UpperEastForkLMR</v>
      </c>
      <c r="Y16" s="1">
        <f>VLOOKUP(B16,SiteMetadata!$B$3:$P$37,5,FALSE)</f>
        <v>2.1670039999999999</v>
      </c>
      <c r="Z16" s="1" t="s">
        <v>204</v>
      </c>
    </row>
    <row r="17" spans="1:26" x14ac:dyDescent="0.3">
      <c r="A17" s="2">
        <v>44761</v>
      </c>
      <c r="B17" s="1" t="s">
        <v>185</v>
      </c>
      <c r="C17" s="1">
        <v>0</v>
      </c>
      <c r="D17" s="3">
        <v>553.63364783999998</v>
      </c>
      <c r="E17" s="1" t="s">
        <v>185</v>
      </c>
      <c r="F17" s="4">
        <v>599.51988181999991</v>
      </c>
      <c r="G17" s="3">
        <v>581.51988181999991</v>
      </c>
      <c r="H17" s="3">
        <v>-27.886233979999929</v>
      </c>
      <c r="I17" s="3">
        <f t="shared" si="4"/>
        <v>119.91988181999989</v>
      </c>
      <c r="J17" s="3">
        <v>471</v>
      </c>
      <c r="K17" s="3">
        <v>468</v>
      </c>
      <c r="L17" s="3">
        <v>6.585</v>
      </c>
      <c r="M17" s="3">
        <v>11.600000000000001</v>
      </c>
      <c r="N17" s="3">
        <v>75.19334661000002</v>
      </c>
      <c r="O17" s="4">
        <v>89.595510650000008</v>
      </c>
      <c r="P17" s="3">
        <v>76.595510650000008</v>
      </c>
      <c r="Q17" s="3">
        <v>-1.4021640399999882</v>
      </c>
      <c r="R17" s="3">
        <f t="shared" si="1"/>
        <v>13</v>
      </c>
      <c r="S17" s="3">
        <v>41.3</v>
      </c>
      <c r="T17" s="3">
        <f t="shared" si="2"/>
        <v>38.395510650000006</v>
      </c>
      <c r="U17" s="3">
        <v>38.200000000000003</v>
      </c>
      <c r="V17" s="7">
        <f t="shared" si="3"/>
        <v>0.42636064823857334</v>
      </c>
      <c r="W17" s="1">
        <f>VLOOKUP(B17,SiteMetadata!$B$3:$P$37,3,FALSE)</f>
        <v>0</v>
      </c>
      <c r="X17" s="1" t="str">
        <f>VLOOKUP(B17,SiteMetadata!$B$3:$P$37,10,FALSE)</f>
        <v>LowerEastForkLMR</v>
      </c>
      <c r="Y17" s="1">
        <f>VLOOKUP(B17,SiteMetadata!$B$3:$P$37,5,FALSE)</f>
        <v>0.54310199999999997</v>
      </c>
      <c r="Z17" s="1"/>
    </row>
    <row r="18" spans="1:26" x14ac:dyDescent="0.3">
      <c r="A18" s="2">
        <v>44767</v>
      </c>
      <c r="B18" s="1" t="s">
        <v>123</v>
      </c>
      <c r="C18" s="1">
        <v>0</v>
      </c>
      <c r="D18" s="3">
        <v>1260</v>
      </c>
      <c r="E18" s="1" t="s">
        <v>123</v>
      </c>
      <c r="F18" s="3">
        <v>1260</v>
      </c>
      <c r="G18" s="3">
        <v>892</v>
      </c>
      <c r="H18" s="3">
        <v>368</v>
      </c>
      <c r="I18" s="3">
        <f t="shared" si="4"/>
        <v>1225.49</v>
      </c>
      <c r="J18" s="3">
        <v>11.2</v>
      </c>
      <c r="K18" s="3">
        <v>29.2</v>
      </c>
      <c r="L18" s="3">
        <v>14.1</v>
      </c>
      <c r="M18" s="3">
        <v>5.31</v>
      </c>
      <c r="N18" s="3">
        <v>177.46257971999998</v>
      </c>
      <c r="O18" s="3">
        <v>177.46257971999998</v>
      </c>
      <c r="P18" s="3">
        <v>159.27152924999999</v>
      </c>
      <c r="Q18" s="3">
        <v>18.191050469999993</v>
      </c>
      <c r="R18" s="3">
        <f t="shared" si="1"/>
        <v>18.191050469999993</v>
      </c>
      <c r="S18" s="3">
        <v>57.2</v>
      </c>
      <c r="T18" s="3">
        <f t="shared" si="2"/>
        <v>118.77152924999999</v>
      </c>
      <c r="U18" s="3">
        <v>40.5</v>
      </c>
      <c r="V18" s="7">
        <f t="shared" si="3"/>
        <v>0.22821712647196271</v>
      </c>
      <c r="W18" s="1">
        <f>VLOOKUP(B18,SiteMetadata!$B$3:$P$37,3,FALSE)</f>
        <v>0</v>
      </c>
      <c r="X18" s="1" t="str">
        <f>VLOOKUP(B18,SiteMetadata!$B$3:$P$37,10,FALSE)</f>
        <v>UpperEastForkLMR</v>
      </c>
      <c r="Y18" s="1">
        <f>VLOOKUP(B18,SiteMetadata!$B$3:$P$37,5,FALSE)</f>
        <v>0.30185200000000001</v>
      </c>
      <c r="Z18" s="1">
        <v>1</v>
      </c>
    </row>
    <row r="19" spans="1:26" x14ac:dyDescent="0.3">
      <c r="A19" s="2">
        <v>44767</v>
      </c>
      <c r="B19" s="1" t="s">
        <v>91</v>
      </c>
      <c r="C19" s="1">
        <v>0</v>
      </c>
      <c r="D19" s="3">
        <v>1690.2091412499999</v>
      </c>
      <c r="E19" s="1" t="s">
        <v>91</v>
      </c>
      <c r="F19" s="4">
        <v>1764.6322156499998</v>
      </c>
      <c r="G19" s="3">
        <v>1741.6322156499998</v>
      </c>
      <c r="H19" s="3">
        <v>-51.423074399999905</v>
      </c>
      <c r="I19" s="3">
        <f t="shared" si="4"/>
        <v>625.93221564999976</v>
      </c>
      <c r="J19" s="3">
        <v>1140</v>
      </c>
      <c r="K19" s="3">
        <v>1120</v>
      </c>
      <c r="L19" s="3">
        <v>22.9</v>
      </c>
      <c r="M19" s="3">
        <v>18.7</v>
      </c>
      <c r="N19" s="3">
        <v>268.70422911000003</v>
      </c>
      <c r="O19" s="4">
        <v>306.64972144000006</v>
      </c>
      <c r="P19" s="3">
        <v>295.64972144000006</v>
      </c>
      <c r="Q19" s="3">
        <v>-26.945492330000036</v>
      </c>
      <c r="R19" s="3">
        <f t="shared" si="1"/>
        <v>11</v>
      </c>
      <c r="S19" s="3">
        <v>170</v>
      </c>
      <c r="T19" s="3">
        <f t="shared" si="2"/>
        <v>108.64972144000006</v>
      </c>
      <c r="U19" s="3">
        <v>187</v>
      </c>
      <c r="V19" s="7">
        <f t="shared" si="3"/>
        <v>0.60981630481144566</v>
      </c>
      <c r="W19" s="1">
        <f>VLOOKUP(B19,SiteMetadata!$B$3:$P$37,3,FALSE)</f>
        <v>0</v>
      </c>
      <c r="X19" s="1" t="str">
        <f>VLOOKUP(B19,SiteMetadata!$B$3:$P$37,10,FALSE)</f>
        <v>UpperEastForkLMR</v>
      </c>
      <c r="Y19" s="1">
        <f>VLOOKUP(B19,SiteMetadata!$B$3:$P$37,5,FALSE)</f>
        <v>233.42192000000003</v>
      </c>
      <c r="Z19" s="1">
        <v>4</v>
      </c>
    </row>
    <row r="20" spans="1:26" x14ac:dyDescent="0.3">
      <c r="A20" s="2">
        <v>44767</v>
      </c>
      <c r="B20" s="1" t="s">
        <v>135</v>
      </c>
      <c r="C20" s="1">
        <v>0</v>
      </c>
      <c r="D20" s="3">
        <v>1780</v>
      </c>
      <c r="E20" s="1" t="s">
        <v>135</v>
      </c>
      <c r="F20" s="3">
        <v>1780</v>
      </c>
      <c r="G20" s="3">
        <v>1560</v>
      </c>
      <c r="H20" s="3">
        <v>220</v>
      </c>
      <c r="I20" s="3">
        <f t="shared" si="4"/>
        <v>633.09999999999991</v>
      </c>
      <c r="J20" s="3">
        <v>1150</v>
      </c>
      <c r="K20" s="3">
        <v>1110</v>
      </c>
      <c r="L20" s="3">
        <v>41.6</v>
      </c>
      <c r="M20" s="3">
        <v>36.9</v>
      </c>
      <c r="N20" s="3">
        <v>219.49959987999998</v>
      </c>
      <c r="O20" s="4">
        <v>260.02812788</v>
      </c>
      <c r="P20" s="3">
        <v>250.02812788</v>
      </c>
      <c r="Q20" s="3">
        <v>-30.528528000000023</v>
      </c>
      <c r="R20" s="3">
        <f t="shared" si="1"/>
        <v>10</v>
      </c>
      <c r="S20" s="3">
        <v>143</v>
      </c>
      <c r="T20" s="3">
        <f t="shared" si="2"/>
        <v>93.02812788</v>
      </c>
      <c r="U20" s="3">
        <v>157</v>
      </c>
      <c r="V20" s="7">
        <f t="shared" si="3"/>
        <v>0.60378083432748364</v>
      </c>
      <c r="W20" s="1">
        <f>VLOOKUP(B20,SiteMetadata!$B$3:$P$37,3,FALSE)</f>
        <v>44.150002000000001</v>
      </c>
      <c r="X20" s="1" t="str">
        <f>VLOOKUP(B20,SiteMetadata!$B$3:$P$37,10,FALSE)</f>
        <v>UpperEastForkLMR</v>
      </c>
      <c r="Y20" s="1">
        <f>VLOOKUP(B20,SiteMetadata!$B$3:$P$37,5,FALSE)</f>
        <v>195.15426600000001</v>
      </c>
      <c r="Z20" s="1">
        <v>4</v>
      </c>
    </row>
    <row r="21" spans="1:26" x14ac:dyDescent="0.3">
      <c r="A21" s="2">
        <v>44767</v>
      </c>
      <c r="B21" s="1" t="s">
        <v>188</v>
      </c>
      <c r="C21" s="1">
        <v>0</v>
      </c>
      <c r="D21" s="3">
        <v>2920</v>
      </c>
      <c r="E21" s="1" t="s">
        <v>188</v>
      </c>
      <c r="F21" s="3">
        <v>2920</v>
      </c>
      <c r="G21" s="3">
        <v>2729.7526850000004</v>
      </c>
      <c r="H21" s="3">
        <v>190.24731499999962</v>
      </c>
      <c r="I21" s="3">
        <f t="shared" si="4"/>
        <v>868.69999999999982</v>
      </c>
      <c r="J21" s="3">
        <v>2360</v>
      </c>
      <c r="K21" s="3">
        <v>2040</v>
      </c>
      <c r="L21" s="3">
        <v>16.5</v>
      </c>
      <c r="M21" s="3">
        <v>11.3</v>
      </c>
      <c r="N21" s="3">
        <v>637.16321859000016</v>
      </c>
      <c r="O21" s="3">
        <v>637.16321859000016</v>
      </c>
      <c r="P21" s="3">
        <v>532.69723779000014</v>
      </c>
      <c r="Q21" s="3">
        <v>104.46598080000001</v>
      </c>
      <c r="R21" s="3">
        <f t="shared" si="1"/>
        <v>104.46598080000001</v>
      </c>
      <c r="S21" s="3">
        <v>468</v>
      </c>
      <c r="T21" s="3">
        <f t="shared" si="2"/>
        <v>64.697237790000145</v>
      </c>
      <c r="U21" s="4">
        <v>468</v>
      </c>
      <c r="V21" s="7">
        <f t="shared" si="3"/>
        <v>0.73450567506965148</v>
      </c>
      <c r="W21" s="1">
        <f>VLOOKUP(B21,SiteMetadata!$B$3:$P$37,3,FALSE)</f>
        <v>0.77</v>
      </c>
      <c r="X21" s="1" t="str">
        <f>VLOOKUP(B21,SiteMetadata!$B$3:$P$37,10,FALSE)</f>
        <v>LowerEastForkLMR</v>
      </c>
      <c r="Y21" s="1">
        <f>VLOOKUP(B21,SiteMetadata!$B$3:$P$37,5,FALSE)</f>
        <v>500.82303400000001</v>
      </c>
      <c r="Z21" s="1">
        <v>4</v>
      </c>
    </row>
    <row r="22" spans="1:26" x14ac:dyDescent="0.3">
      <c r="A22" s="2">
        <v>44767</v>
      </c>
      <c r="B22" s="1" t="s">
        <v>181</v>
      </c>
      <c r="C22" s="1">
        <v>0</v>
      </c>
      <c r="D22" s="3">
        <v>2070</v>
      </c>
      <c r="E22" s="1" t="s">
        <v>181</v>
      </c>
      <c r="F22" s="3">
        <v>2070</v>
      </c>
      <c r="G22" s="3">
        <v>1920</v>
      </c>
      <c r="H22" s="3">
        <v>150</v>
      </c>
      <c r="I22" s="3">
        <f t="shared" si="4"/>
        <v>448.90000000000009</v>
      </c>
      <c r="J22" s="3">
        <v>1620</v>
      </c>
      <c r="K22" s="3">
        <v>1600</v>
      </c>
      <c r="L22" s="3">
        <v>23.7</v>
      </c>
      <c r="M22" s="3">
        <v>21.1</v>
      </c>
      <c r="N22" s="3">
        <v>294.99512270999998</v>
      </c>
      <c r="O22" s="4">
        <v>352.43808623999996</v>
      </c>
      <c r="P22" s="3">
        <v>342.43808623999996</v>
      </c>
      <c r="Q22" s="3">
        <v>-47.442963529999986</v>
      </c>
      <c r="R22" s="3">
        <f t="shared" si="1"/>
        <v>10</v>
      </c>
      <c r="S22" s="3">
        <v>193</v>
      </c>
      <c r="T22" s="3">
        <f t="shared" si="2"/>
        <v>135.43808623999996</v>
      </c>
      <c r="U22" s="3">
        <v>207</v>
      </c>
      <c r="V22" s="7">
        <f t="shared" si="3"/>
        <v>0.58733720355931995</v>
      </c>
      <c r="W22" s="1">
        <f>VLOOKUP(B22,SiteMetadata!$B$3:$P$37,3,FALSE)</f>
        <v>4.3</v>
      </c>
      <c r="X22" s="1" t="str">
        <f>VLOOKUP(B22,SiteMetadata!$B$3:$P$37,10,FALSE)</f>
        <v>LowerEastForkLMR</v>
      </c>
      <c r="Y22" s="1">
        <f>VLOOKUP(B22,SiteMetadata!$B$3:$P$37,5,FALSE)</f>
        <v>493.24199399999998</v>
      </c>
      <c r="Z22" s="1">
        <v>4</v>
      </c>
    </row>
    <row r="23" spans="1:26" x14ac:dyDescent="0.3">
      <c r="A23" s="2">
        <v>44767</v>
      </c>
      <c r="B23" s="1" t="s">
        <v>139</v>
      </c>
      <c r="C23" s="1">
        <v>0</v>
      </c>
      <c r="D23" s="3">
        <v>2020</v>
      </c>
      <c r="E23" s="1" t="s">
        <v>139</v>
      </c>
      <c r="F23" s="3">
        <v>2020</v>
      </c>
      <c r="G23" s="3">
        <v>1910</v>
      </c>
      <c r="H23" s="3">
        <v>110</v>
      </c>
      <c r="I23" s="3">
        <f t="shared" si="4"/>
        <v>657.09999999999991</v>
      </c>
      <c r="J23" s="3">
        <v>1360</v>
      </c>
      <c r="K23" s="3">
        <v>1340</v>
      </c>
      <c r="L23" s="3">
        <v>27</v>
      </c>
      <c r="M23" s="3">
        <v>22.9</v>
      </c>
      <c r="N23" s="3">
        <v>265.40319516000005</v>
      </c>
      <c r="O23" s="4">
        <v>301.12976518999994</v>
      </c>
      <c r="P23" s="3">
        <v>287.12976518999994</v>
      </c>
      <c r="Q23" s="3">
        <v>-21.726570029999891</v>
      </c>
      <c r="R23" s="3">
        <f t="shared" si="1"/>
        <v>14</v>
      </c>
      <c r="S23" s="3">
        <v>220</v>
      </c>
      <c r="T23" s="3">
        <f t="shared" si="2"/>
        <v>62.129765189999944</v>
      </c>
      <c r="U23" s="3">
        <v>225</v>
      </c>
      <c r="V23" s="7">
        <f t="shared" si="3"/>
        <v>0.74718618353132471</v>
      </c>
      <c r="W23" s="1">
        <f>VLOOKUP(B23,SiteMetadata!$B$3:$P$37,3,FALSE)</f>
        <v>34.909999999999997</v>
      </c>
      <c r="X23" s="1" t="str">
        <f>VLOOKUP(B23,SiteMetadata!$B$3:$P$37,10,FALSE)</f>
        <v>UpperEastForkLMR</v>
      </c>
      <c r="Y23" s="1">
        <f>VLOOKUP(B23,SiteMetadata!$B$3:$P$37,5,FALSE)</f>
        <v>236.477496</v>
      </c>
      <c r="Z23" s="1">
        <v>4</v>
      </c>
    </row>
    <row r="24" spans="1:26" x14ac:dyDescent="0.3">
      <c r="A24" s="2">
        <v>44767</v>
      </c>
      <c r="B24" s="1" t="s">
        <v>84</v>
      </c>
      <c r="C24" s="1">
        <v>0</v>
      </c>
      <c r="D24" s="3">
        <v>2660</v>
      </c>
      <c r="E24" s="1" t="s">
        <v>84</v>
      </c>
      <c r="F24" s="3">
        <v>2660</v>
      </c>
      <c r="G24" s="3">
        <v>2558.2281250000001</v>
      </c>
      <c r="H24" s="3">
        <v>101.77187499999991</v>
      </c>
      <c r="I24" s="3">
        <f t="shared" si="4"/>
        <v>544.40000000000009</v>
      </c>
      <c r="J24" s="3">
        <v>2720</v>
      </c>
      <c r="K24" s="3">
        <v>2100</v>
      </c>
      <c r="L24" s="3">
        <v>18</v>
      </c>
      <c r="M24" s="3">
        <v>15.6</v>
      </c>
      <c r="N24" s="3">
        <v>420.80414758999996</v>
      </c>
      <c r="O24" s="4">
        <v>558.71362384000008</v>
      </c>
      <c r="P24" s="3">
        <v>547.71362384000008</v>
      </c>
      <c r="Q24" s="3">
        <v>-126.90947625000013</v>
      </c>
      <c r="R24" s="3">
        <f t="shared" si="1"/>
        <v>11</v>
      </c>
      <c r="S24" s="3">
        <v>324</v>
      </c>
      <c r="T24" s="3">
        <f t="shared" si="2"/>
        <v>173.71362384000008</v>
      </c>
      <c r="U24" s="3">
        <v>374</v>
      </c>
      <c r="V24" s="7">
        <f t="shared" si="3"/>
        <v>0.66939480986614197</v>
      </c>
      <c r="W24" s="1">
        <f>VLOOKUP(B24,SiteMetadata!$B$3:$P$37,3,FALSE)</f>
        <v>0</v>
      </c>
      <c r="X24" s="1" t="str">
        <f>VLOOKUP(B24,SiteMetadata!$B$3:$P$37,10,FALSE)</f>
        <v>LowerEastForkLMR</v>
      </c>
      <c r="Y24" s="1">
        <f>VLOOKUP(B24,SiteMetadata!$B$3:$P$37,5,FALSE)</f>
        <v>493.24199399999998</v>
      </c>
      <c r="Z24" s="1">
        <v>4</v>
      </c>
    </row>
    <row r="25" spans="1:26" x14ac:dyDescent="0.3">
      <c r="A25" s="2">
        <v>44767</v>
      </c>
      <c r="B25" s="1" t="s">
        <v>132</v>
      </c>
      <c r="C25" s="1">
        <v>0</v>
      </c>
      <c r="D25" s="3">
        <v>922.66666666666663</v>
      </c>
      <c r="E25" s="1" t="s">
        <v>132</v>
      </c>
      <c r="F25" s="3">
        <v>922.66666666666663</v>
      </c>
      <c r="G25" s="3">
        <v>791.33333333333337</v>
      </c>
      <c r="H25" s="3">
        <v>131.33333333333326</v>
      </c>
      <c r="I25" s="3">
        <f t="shared" si="4"/>
        <v>617.33333333333326</v>
      </c>
      <c r="J25" s="3">
        <v>243.66666666666666</v>
      </c>
      <c r="K25" s="3">
        <v>262</v>
      </c>
      <c r="L25" s="3">
        <v>42.733333333333327</v>
      </c>
      <c r="M25" s="3">
        <v>43.333333333333336</v>
      </c>
      <c r="N25" s="3">
        <v>502.50466301999995</v>
      </c>
      <c r="O25" s="3">
        <v>502.50466301999995</v>
      </c>
      <c r="P25" s="3">
        <v>486.12205348666674</v>
      </c>
      <c r="Q25" s="3">
        <v>16.382609533333209</v>
      </c>
      <c r="R25" s="3">
        <f t="shared" si="1"/>
        <v>16.382609533333209</v>
      </c>
      <c r="S25" s="3">
        <v>347</v>
      </c>
      <c r="T25" s="3">
        <f t="shared" si="2"/>
        <v>93.122053486666744</v>
      </c>
      <c r="U25" s="3">
        <v>393</v>
      </c>
      <c r="V25" s="7">
        <f t="shared" si="3"/>
        <v>0.78208229479525926</v>
      </c>
      <c r="W25" s="1">
        <f>VLOOKUP(B25,SiteMetadata!$B$3:$P$37,3,FALSE)</f>
        <v>0.5</v>
      </c>
      <c r="X25" s="1" t="str">
        <f>VLOOKUP(B25,SiteMetadata!$B$3:$P$37,10,FALSE)</f>
        <v>UpperEastForkLMR</v>
      </c>
      <c r="Y25" s="1">
        <f>VLOOKUP(B25,SiteMetadata!$B$3:$P$37,5,FALSE)</f>
        <v>10.649353999999999</v>
      </c>
      <c r="Z25" s="1">
        <v>4</v>
      </c>
    </row>
    <row r="26" spans="1:26" x14ac:dyDescent="0.3">
      <c r="A26" s="2">
        <v>44767</v>
      </c>
      <c r="B26" s="1" t="s">
        <v>125</v>
      </c>
      <c r="C26" s="1">
        <v>0</v>
      </c>
      <c r="D26" s="3">
        <v>878</v>
      </c>
      <c r="E26" s="1" t="s">
        <v>125</v>
      </c>
      <c r="F26" s="3">
        <v>878</v>
      </c>
      <c r="G26" s="3">
        <v>847</v>
      </c>
      <c r="H26" s="3">
        <v>31</v>
      </c>
      <c r="I26" s="3">
        <f t="shared" si="4"/>
        <v>422.2</v>
      </c>
      <c r="J26" s="3">
        <v>439</v>
      </c>
      <c r="K26" s="3">
        <v>435</v>
      </c>
      <c r="L26" s="3">
        <v>20.399999999999999</v>
      </c>
      <c r="M26" s="3">
        <v>20.8</v>
      </c>
      <c r="N26" s="3">
        <v>308.06231750999996</v>
      </c>
      <c r="O26" s="3">
        <v>308.06231750999996</v>
      </c>
      <c r="P26" s="3">
        <v>290.40927984000001</v>
      </c>
      <c r="Q26" s="3">
        <v>17.653037669999947</v>
      </c>
      <c r="R26" s="3">
        <f t="shared" si="1"/>
        <v>17.653037669999947</v>
      </c>
      <c r="S26" s="3">
        <v>129</v>
      </c>
      <c r="T26" s="3">
        <f t="shared" si="2"/>
        <v>142.40927984000001</v>
      </c>
      <c r="U26" s="3">
        <v>148</v>
      </c>
      <c r="V26" s="7">
        <f t="shared" si="3"/>
        <v>0.48042227688297451</v>
      </c>
      <c r="W26" s="1">
        <f>VLOOKUP(B26,SiteMetadata!$B$3:$P$37,3,FALSE)</f>
        <v>0.18</v>
      </c>
      <c r="X26" s="1" t="str">
        <f>VLOOKUP(B26,SiteMetadata!$B$3:$P$37,10,FALSE)</f>
        <v>UpperEastForkLMR</v>
      </c>
      <c r="Y26" s="1">
        <f>VLOOKUP(B26,SiteMetadata!$B$3:$P$37,5,FALSE)</f>
        <v>6.2504980000000003</v>
      </c>
      <c r="Z26" s="1">
        <v>4</v>
      </c>
    </row>
    <row r="27" spans="1:26" x14ac:dyDescent="0.3">
      <c r="A27" s="2">
        <v>44767</v>
      </c>
      <c r="B27" s="1" t="s">
        <v>185</v>
      </c>
      <c r="C27" s="1">
        <v>0</v>
      </c>
      <c r="D27" s="3">
        <v>397.42372664000004</v>
      </c>
      <c r="E27" s="1" t="s">
        <v>185</v>
      </c>
      <c r="F27" s="4">
        <v>461</v>
      </c>
      <c r="G27" s="3">
        <v>441</v>
      </c>
      <c r="H27" s="3">
        <v>-43.576273359999959</v>
      </c>
      <c r="I27" s="3">
        <f t="shared" si="4"/>
        <v>131.44999999999999</v>
      </c>
      <c r="J27" s="3">
        <v>321</v>
      </c>
      <c r="K27" s="3">
        <v>320</v>
      </c>
      <c r="L27" s="3">
        <v>5.93</v>
      </c>
      <c r="M27" s="3">
        <v>9.5500000000000007</v>
      </c>
      <c r="N27" s="3">
        <v>68.890505803100012</v>
      </c>
      <c r="O27" s="3">
        <v>68.890505803100012</v>
      </c>
      <c r="P27" s="3">
        <v>68.853808889600003</v>
      </c>
      <c r="Q27" s="3">
        <v>3.6696913500009032E-2</v>
      </c>
      <c r="R27" s="3">
        <f t="shared" si="1"/>
        <v>3.6696913500009032E-2</v>
      </c>
      <c r="S27" s="3">
        <v>34.1</v>
      </c>
      <c r="T27" s="3">
        <f t="shared" si="2"/>
        <v>34.253808889600002</v>
      </c>
      <c r="U27" s="3">
        <v>34.6</v>
      </c>
      <c r="V27" s="7">
        <f t="shared" si="3"/>
        <v>0.50224627612536754</v>
      </c>
      <c r="W27" s="1">
        <f>VLOOKUP(B27,SiteMetadata!$B$3:$P$37,3,FALSE)</f>
        <v>0</v>
      </c>
      <c r="X27" s="1" t="str">
        <f>VLOOKUP(B27,SiteMetadata!$B$3:$P$37,10,FALSE)</f>
        <v>LowerEastForkLMR</v>
      </c>
      <c r="Y27" s="1">
        <f>VLOOKUP(B27,SiteMetadata!$B$3:$P$37,5,FALSE)</f>
        <v>0.54310199999999997</v>
      </c>
      <c r="Z27" s="1">
        <v>4</v>
      </c>
    </row>
    <row r="28" spans="1:26" x14ac:dyDescent="0.3">
      <c r="A28" s="2">
        <v>44767</v>
      </c>
      <c r="B28" s="1" t="s">
        <v>164</v>
      </c>
      <c r="C28" s="1">
        <v>0</v>
      </c>
      <c r="D28" s="3">
        <v>617.91632191999997</v>
      </c>
      <c r="E28" s="1" t="s">
        <v>164</v>
      </c>
      <c r="F28" s="3">
        <v>617.91632191999997</v>
      </c>
      <c r="G28" s="3">
        <v>454</v>
      </c>
      <c r="H28" s="3">
        <v>163.91632191999997</v>
      </c>
      <c r="I28" s="3">
        <f t="shared" si="4"/>
        <v>536.61632192000002</v>
      </c>
      <c r="J28" s="3">
        <v>65.7</v>
      </c>
      <c r="K28" s="3">
        <v>63.85</v>
      </c>
      <c r="L28" s="3">
        <v>18.45</v>
      </c>
      <c r="M28" s="3">
        <v>17.450000000000003</v>
      </c>
      <c r="N28" s="3">
        <v>363.97718789500004</v>
      </c>
      <c r="O28" s="4">
        <v>394.09584383000004</v>
      </c>
      <c r="P28" s="3">
        <v>384.09584383000004</v>
      </c>
      <c r="Q28" s="3">
        <v>-20.118655934999992</v>
      </c>
      <c r="R28" s="3">
        <f t="shared" si="1"/>
        <v>10</v>
      </c>
      <c r="S28" s="3">
        <v>235</v>
      </c>
      <c r="T28" s="3">
        <f t="shared" si="2"/>
        <v>149.09584383000004</v>
      </c>
      <c r="U28" s="4">
        <v>235</v>
      </c>
      <c r="V28" s="7">
        <f t="shared" si="3"/>
        <v>0.59630164509263706</v>
      </c>
      <c r="W28" s="1">
        <f>VLOOKUP(B28,SiteMetadata!$B$3:$P$37,3,FALSE)</f>
        <v>0.89</v>
      </c>
      <c r="X28" s="1" t="str">
        <f>VLOOKUP(B28,SiteMetadata!$B$3:$P$37,10,FALSE)</f>
        <v>LowerEastForkLMR</v>
      </c>
      <c r="Y28" s="1">
        <f>VLOOKUP(B28,SiteMetadata!$B$3:$P$37,5,FALSE)</f>
        <v>2.0160779999999998</v>
      </c>
      <c r="Z28" s="1">
        <v>4</v>
      </c>
    </row>
    <row r="29" spans="1:26" x14ac:dyDescent="0.3">
      <c r="A29" s="2">
        <v>44767</v>
      </c>
      <c r="B29" s="1" t="s">
        <v>177</v>
      </c>
      <c r="C29" s="1">
        <v>0</v>
      </c>
      <c r="D29" s="3">
        <v>297</v>
      </c>
      <c r="E29" s="1" t="s">
        <v>177</v>
      </c>
      <c r="F29" s="3">
        <v>297</v>
      </c>
      <c r="G29" s="3">
        <v>114.69239864000002</v>
      </c>
      <c r="H29" s="3">
        <v>182.30760135999998</v>
      </c>
      <c r="I29" s="3">
        <f t="shared" si="4"/>
        <v>209.9</v>
      </c>
      <c r="J29" s="3">
        <v>75.099999999999994</v>
      </c>
      <c r="K29" s="3">
        <v>76.099999999999994</v>
      </c>
      <c r="L29" s="3">
        <v>12.7</v>
      </c>
      <c r="M29" s="3">
        <v>11</v>
      </c>
      <c r="N29" s="3">
        <v>71.936024332400009</v>
      </c>
      <c r="O29" s="4">
        <v>102.68285171999999</v>
      </c>
      <c r="P29" s="3">
        <v>91.682851719999988</v>
      </c>
      <c r="Q29" s="3">
        <v>-19.746827387599978</v>
      </c>
      <c r="R29" s="3">
        <f t="shared" si="1"/>
        <v>11</v>
      </c>
      <c r="S29" s="3">
        <v>16.2</v>
      </c>
      <c r="T29" s="3">
        <f t="shared" si="2"/>
        <v>75.582851719999979</v>
      </c>
      <c r="U29" s="3">
        <v>16.100000000000001</v>
      </c>
      <c r="V29" s="7">
        <f t="shared" si="3"/>
        <v>0.15679346385803711</v>
      </c>
      <c r="W29" s="1">
        <f>VLOOKUP(B29,SiteMetadata!$B$3:$P$37,3,FALSE)</f>
        <v>0.4</v>
      </c>
      <c r="X29" s="1" t="str">
        <f>VLOOKUP(B29,SiteMetadata!$B$3:$P$37,10,FALSE)</f>
        <v>LowerEastForkLMR</v>
      </c>
      <c r="Y29" s="1">
        <f>VLOOKUP(B29,SiteMetadata!$B$3:$P$37,5,FALSE)</f>
        <v>6.6627460000000003</v>
      </c>
      <c r="Z29" s="1">
        <v>4</v>
      </c>
    </row>
    <row r="30" spans="1:26" x14ac:dyDescent="0.3">
      <c r="A30" s="2">
        <v>44767</v>
      </c>
      <c r="B30" s="1" t="s">
        <v>172</v>
      </c>
      <c r="C30" s="1">
        <v>0</v>
      </c>
      <c r="D30" s="3">
        <v>1700</v>
      </c>
      <c r="E30" s="1" t="s">
        <v>172</v>
      </c>
      <c r="F30" s="4">
        <v>1765</v>
      </c>
      <c r="G30" s="3">
        <v>1740</v>
      </c>
      <c r="H30" s="3">
        <v>-40</v>
      </c>
      <c r="I30" s="3">
        <f t="shared" si="4"/>
        <v>605.79999999999995</v>
      </c>
      <c r="J30" s="3">
        <v>1150</v>
      </c>
      <c r="K30" s="3">
        <v>1110</v>
      </c>
      <c r="L30" s="3">
        <v>51.6</v>
      </c>
      <c r="M30" s="3">
        <v>49.2</v>
      </c>
      <c r="N30" s="3">
        <v>133.21021116999998</v>
      </c>
      <c r="O30" s="3">
        <v>133.21021116999998</v>
      </c>
      <c r="P30" s="3">
        <v>69.745865790400003</v>
      </c>
      <c r="Q30" s="3">
        <v>63.464345379599976</v>
      </c>
      <c r="R30" s="3">
        <f t="shared" si="1"/>
        <v>63.464345379599976</v>
      </c>
      <c r="S30" s="3">
        <v>40.1</v>
      </c>
      <c r="T30" s="3">
        <f t="shared" si="2"/>
        <v>28.545865790400001</v>
      </c>
      <c r="U30" s="3">
        <v>41.2</v>
      </c>
      <c r="V30" s="7">
        <f t="shared" si="3"/>
        <v>0.30928559934059002</v>
      </c>
      <c r="W30" s="1">
        <f>VLOOKUP(B30,SiteMetadata!$B$3:$P$37,3,FALSE)</f>
        <v>0</v>
      </c>
      <c r="X30" s="1" t="str">
        <f>VLOOKUP(B30,SiteMetadata!$B$3:$P$37,10,FALSE)</f>
        <v>LowerEastForkLMR</v>
      </c>
      <c r="Y30" s="1">
        <f>VLOOKUP(B30,SiteMetadata!$B$3:$P$37,5,FALSE)</f>
        <v>0.36476999999999998</v>
      </c>
      <c r="Z30" s="1">
        <v>4</v>
      </c>
    </row>
    <row r="31" spans="1:26" x14ac:dyDescent="0.3">
      <c r="A31" s="2">
        <v>44767</v>
      </c>
      <c r="B31" s="1" t="s">
        <v>157</v>
      </c>
      <c r="C31" s="1">
        <v>0</v>
      </c>
      <c r="D31" s="3">
        <v>606</v>
      </c>
      <c r="E31" s="1" t="s">
        <v>157</v>
      </c>
      <c r="F31" s="3">
        <v>606</v>
      </c>
      <c r="G31" s="3">
        <v>384.57877400000001</v>
      </c>
      <c r="H31" s="3">
        <v>221.42122599999999</v>
      </c>
      <c r="I31" s="3">
        <f t="shared" si="4"/>
        <v>368.6</v>
      </c>
      <c r="J31" s="3">
        <v>220</v>
      </c>
      <c r="K31" s="3">
        <v>219</v>
      </c>
      <c r="L31" s="3">
        <v>21.6</v>
      </c>
      <c r="M31" s="3">
        <v>18.399999999999999</v>
      </c>
      <c r="N31" s="3">
        <v>290.40927984000001</v>
      </c>
      <c r="O31" s="3">
        <v>290.40927984000001</v>
      </c>
      <c r="P31" s="3">
        <v>96.677483249999995</v>
      </c>
      <c r="Q31" s="3">
        <v>193.73179659000002</v>
      </c>
      <c r="R31" s="3">
        <f t="shared" si="1"/>
        <v>193.73179659000002</v>
      </c>
      <c r="S31" s="3">
        <v>31.4</v>
      </c>
      <c r="T31" s="3">
        <f t="shared" si="2"/>
        <v>65.177483249999995</v>
      </c>
      <c r="U31" s="3">
        <v>31.5</v>
      </c>
      <c r="V31" s="7">
        <f t="shared" si="3"/>
        <v>0.10846760825740423</v>
      </c>
      <c r="W31" s="1">
        <f>VLOOKUP(B31,SiteMetadata!$B$3:$P$37,3,FALSE)</f>
        <v>0</v>
      </c>
      <c r="X31" s="1" t="str">
        <f>VLOOKUP(B31,SiteMetadata!$B$3:$P$37,10,FALSE)</f>
        <v>LowerEastForkLMR</v>
      </c>
      <c r="Y31" s="1">
        <f>VLOOKUP(B31,SiteMetadata!$B$3:$P$37,5,FALSE)</f>
        <v>0.40337000000000001</v>
      </c>
      <c r="Z31" s="1">
        <v>4</v>
      </c>
    </row>
    <row r="32" spans="1:26" x14ac:dyDescent="0.3">
      <c r="A32" s="2">
        <v>44767</v>
      </c>
      <c r="B32" s="1" t="s">
        <v>174</v>
      </c>
      <c r="C32" s="1">
        <v>0</v>
      </c>
      <c r="D32" s="3">
        <v>442.37620735999997</v>
      </c>
      <c r="E32" s="1" t="s">
        <v>174</v>
      </c>
      <c r="F32" s="3">
        <v>442.37620735999997</v>
      </c>
      <c r="G32" s="3">
        <v>349</v>
      </c>
      <c r="H32" s="3">
        <v>93.376207359999967</v>
      </c>
      <c r="I32" s="3">
        <f t="shared" si="4"/>
        <v>152.86620735999998</v>
      </c>
      <c r="J32" s="3">
        <v>285</v>
      </c>
      <c r="K32" s="3">
        <v>283</v>
      </c>
      <c r="L32" s="3">
        <v>6.46</v>
      </c>
      <c r="M32" s="3">
        <v>6.51</v>
      </c>
      <c r="N32" s="3">
        <v>71.431030075100011</v>
      </c>
      <c r="O32" s="3">
        <v>71.431030075100011</v>
      </c>
      <c r="P32" s="3">
        <v>70.946834123900004</v>
      </c>
      <c r="Q32" s="3">
        <v>0.48419595120000736</v>
      </c>
      <c r="R32" s="3">
        <f t="shared" si="1"/>
        <v>0.48419595120000736</v>
      </c>
      <c r="S32" s="3">
        <v>13.4</v>
      </c>
      <c r="T32" s="3">
        <f t="shared" si="2"/>
        <v>47.646834123900007</v>
      </c>
      <c r="U32" s="3">
        <v>23.3</v>
      </c>
      <c r="V32" s="7">
        <f t="shared" si="3"/>
        <v>0.3261887722395046</v>
      </c>
      <c r="W32" s="1">
        <f>VLOOKUP(B32,SiteMetadata!$B$3:$P$37,3,FALSE)</f>
        <v>0</v>
      </c>
      <c r="X32" s="1" t="str">
        <f>VLOOKUP(B32,SiteMetadata!$B$3:$P$37,10,FALSE)</f>
        <v>LowerEastForkLMR</v>
      </c>
      <c r="Y32" s="1">
        <f>VLOOKUP(B32,SiteMetadata!$B$3:$P$37,5,FALSE)</f>
        <v>3.0474700000000001</v>
      </c>
      <c r="Z32" s="1">
        <v>4</v>
      </c>
    </row>
    <row r="33" spans="1:26" x14ac:dyDescent="0.3">
      <c r="A33" s="2">
        <v>44774</v>
      </c>
      <c r="B33" s="1">
        <v>506</v>
      </c>
      <c r="C33" s="1">
        <v>0</v>
      </c>
      <c r="D33" s="3">
        <v>942.28371760000005</v>
      </c>
      <c r="E33" s="1">
        <v>506</v>
      </c>
      <c r="F33" s="4">
        <v>1096.2240686</v>
      </c>
      <c r="G33" s="3">
        <v>1074.2240686</v>
      </c>
      <c r="H33" s="3">
        <v>-131.94035099999996</v>
      </c>
      <c r="I33" s="3">
        <f t="shared" si="4"/>
        <v>547.12406859999999</v>
      </c>
      <c r="J33" s="3">
        <v>534</v>
      </c>
      <c r="K33" s="3">
        <v>519</v>
      </c>
      <c r="L33" s="3">
        <v>28.2</v>
      </c>
      <c r="M33" s="3">
        <v>30.1</v>
      </c>
      <c r="N33" s="3">
        <v>145.66098399999998</v>
      </c>
      <c r="O33" s="3">
        <v>145.66098399999998</v>
      </c>
      <c r="P33" s="3">
        <v>108.86100399999999</v>
      </c>
      <c r="Q33" s="3">
        <v>36.799979999999991</v>
      </c>
      <c r="R33" s="3">
        <f t="shared" si="1"/>
        <v>36.799979999999991</v>
      </c>
      <c r="S33" s="3">
        <v>98.4</v>
      </c>
      <c r="T33" s="3">
        <f t="shared" si="2"/>
        <v>11.161003999999991</v>
      </c>
      <c r="U33" s="3">
        <v>97.7</v>
      </c>
      <c r="V33" s="7">
        <f t="shared" si="3"/>
        <v>0.67073554851174155</v>
      </c>
      <c r="W33" s="1">
        <f>VLOOKUP(B33,SiteMetadata!$B$3:$P$37,3,FALSE)</f>
        <v>72.8</v>
      </c>
      <c r="X33" s="1" t="str">
        <f>VLOOKUP(B33,SiteMetadata!$B$3:$P$37,10,FALSE)</f>
        <v>UpperEastForkLMR</v>
      </c>
      <c r="Y33" s="1">
        <f>VLOOKUP(B33,SiteMetadata!$B$3:$P$37,5,FALSE)</f>
        <v>48.268528000000003</v>
      </c>
      <c r="Z33" s="1">
        <v>4</v>
      </c>
    </row>
    <row r="34" spans="1:26" x14ac:dyDescent="0.3">
      <c r="A34" s="2">
        <v>44774</v>
      </c>
      <c r="B34" s="1">
        <v>890</v>
      </c>
      <c r="C34" s="1">
        <v>0</v>
      </c>
      <c r="D34" s="3">
        <v>794.34552114999997</v>
      </c>
      <c r="E34" s="1">
        <v>890</v>
      </c>
      <c r="F34" s="3">
        <v>794.34552114999997</v>
      </c>
      <c r="G34" s="3">
        <v>597.3480174</v>
      </c>
      <c r="H34" s="3">
        <v>196.99750374999996</v>
      </c>
      <c r="I34" s="3">
        <f t="shared" si="4"/>
        <v>645.94552114999999</v>
      </c>
      <c r="J34" s="3">
        <v>127</v>
      </c>
      <c r="K34" s="3">
        <v>124</v>
      </c>
      <c r="L34" s="3">
        <v>21.6</v>
      </c>
      <c r="M34" s="3">
        <v>24.4</v>
      </c>
      <c r="N34" s="3">
        <v>164.84820399999998</v>
      </c>
      <c r="O34" s="3">
        <v>164.84820399999998</v>
      </c>
      <c r="P34" s="3">
        <v>138.96444399999996</v>
      </c>
      <c r="Q34" s="3">
        <v>25.883760000000024</v>
      </c>
      <c r="R34" s="3">
        <f t="shared" si="1"/>
        <v>25.883760000000024</v>
      </c>
      <c r="S34" s="3">
        <v>86</v>
      </c>
      <c r="T34" s="3">
        <f t="shared" si="2"/>
        <v>55.464443999999958</v>
      </c>
      <c r="U34" s="3">
        <v>83.5</v>
      </c>
      <c r="V34" s="7">
        <f t="shared" si="3"/>
        <v>0.50652659825156487</v>
      </c>
      <c r="W34" s="1">
        <f>VLOOKUP(B34,SiteMetadata!$B$3:$P$37,3,FALSE)</f>
        <v>0.6</v>
      </c>
      <c r="X34" s="1" t="str">
        <f>VLOOKUP(B34,SiteMetadata!$B$3:$P$37,10,FALSE)</f>
        <v>UpperEastForkLMR</v>
      </c>
      <c r="Y34" s="1">
        <f>VLOOKUP(B34,SiteMetadata!$B$3:$P$37,5,FALSE)</f>
        <v>4.8608979999999997</v>
      </c>
      <c r="Z34" s="1">
        <v>4</v>
      </c>
    </row>
    <row r="35" spans="1:26" x14ac:dyDescent="0.3">
      <c r="A35" s="2">
        <v>44774</v>
      </c>
      <c r="B35" s="1" t="s">
        <v>91</v>
      </c>
      <c r="C35" s="1">
        <v>0</v>
      </c>
      <c r="D35" s="3">
        <v>826.40109359999985</v>
      </c>
      <c r="E35" s="1" t="s">
        <v>91</v>
      </c>
      <c r="F35" s="4">
        <v>869.56810714999983</v>
      </c>
      <c r="G35" s="3">
        <v>852.56810714999983</v>
      </c>
      <c r="H35" s="3">
        <v>-26.167013549999979</v>
      </c>
      <c r="I35" s="3">
        <f t="shared" si="4"/>
        <v>597.76810714999988</v>
      </c>
      <c r="J35" s="3">
        <v>270</v>
      </c>
      <c r="K35" s="3">
        <v>261</v>
      </c>
      <c r="L35" s="3">
        <v>12.2</v>
      </c>
      <c r="M35" s="3">
        <v>10.8</v>
      </c>
      <c r="N35" s="3">
        <v>170.70463599999997</v>
      </c>
      <c r="O35" s="4">
        <v>224.53111716999996</v>
      </c>
      <c r="P35" s="3">
        <v>211.53111716999996</v>
      </c>
      <c r="Q35" s="3">
        <v>-40.826481169999994</v>
      </c>
      <c r="R35" s="3">
        <f t="shared" si="1"/>
        <v>13</v>
      </c>
      <c r="S35" s="3">
        <v>130</v>
      </c>
      <c r="T35" s="3">
        <f t="shared" ref="T35:T66" si="5">IF(P35-U35&lt;0,"", P35-U35)</f>
        <v>85.531117169999959</v>
      </c>
      <c r="U35" s="3">
        <v>126</v>
      </c>
      <c r="V35" s="7">
        <f t="shared" si="3"/>
        <v>0.56116943427757149</v>
      </c>
      <c r="W35" s="1">
        <f>VLOOKUP(B35,SiteMetadata!$B$3:$P$37,3,FALSE)</f>
        <v>0</v>
      </c>
      <c r="X35" s="1" t="str">
        <f>VLOOKUP(B35,SiteMetadata!$B$3:$P$37,10,FALSE)</f>
        <v>UpperEastForkLMR</v>
      </c>
      <c r="Y35" s="1">
        <f>VLOOKUP(B35,SiteMetadata!$B$3:$P$37,5,FALSE)</f>
        <v>233.42192000000003</v>
      </c>
      <c r="Z35" s="1">
        <v>4</v>
      </c>
    </row>
    <row r="36" spans="1:26" x14ac:dyDescent="0.3">
      <c r="A36" s="2">
        <v>44774</v>
      </c>
      <c r="B36" s="1" t="s">
        <v>119</v>
      </c>
      <c r="C36" s="1">
        <v>0</v>
      </c>
      <c r="D36" s="3">
        <v>890.26913739999986</v>
      </c>
      <c r="E36" s="1" t="s">
        <v>119</v>
      </c>
      <c r="F36" s="3">
        <v>890.26913739999986</v>
      </c>
      <c r="G36" s="3">
        <v>768.0579616</v>
      </c>
      <c r="H36" s="3">
        <v>122.21117579999986</v>
      </c>
      <c r="I36" s="3">
        <f t="shared" si="4"/>
        <v>584.66913739999984</v>
      </c>
      <c r="J36" s="3">
        <v>234</v>
      </c>
      <c r="K36" s="3">
        <v>283</v>
      </c>
      <c r="L36" s="3">
        <v>20.7</v>
      </c>
      <c r="M36" s="3">
        <v>22.6</v>
      </c>
      <c r="N36" s="3">
        <v>238.80463232</v>
      </c>
      <c r="O36" s="4">
        <v>254.93645199999997</v>
      </c>
      <c r="P36" s="3">
        <v>241.93645199999997</v>
      </c>
      <c r="Q36" s="3">
        <v>-3.1318196799999782</v>
      </c>
      <c r="R36" s="3">
        <f t="shared" si="1"/>
        <v>13</v>
      </c>
      <c r="S36" s="3">
        <v>105</v>
      </c>
      <c r="T36" s="3">
        <f t="shared" si="5"/>
        <v>125.93645199999997</v>
      </c>
      <c r="U36" s="3">
        <v>116</v>
      </c>
      <c r="V36" s="7">
        <f t="shared" si="3"/>
        <v>0.45501535417932315</v>
      </c>
      <c r="W36" s="1">
        <f>VLOOKUP(B36,SiteMetadata!$B$3:$P$37,3,FALSE)</f>
        <v>66</v>
      </c>
      <c r="X36" s="1" t="str">
        <f>VLOOKUP(B36,SiteMetadata!$B$3:$P$37,10,FALSE)</f>
        <v>UpperEastForkLMR</v>
      </c>
      <c r="Y36" s="1">
        <f>VLOOKUP(B36,SiteMetadata!$B$3:$P$37,5,FALSE)</f>
        <v>131.63719399999999</v>
      </c>
      <c r="Z36" s="1">
        <v>3</v>
      </c>
    </row>
    <row r="37" spans="1:26" x14ac:dyDescent="0.3">
      <c r="A37" s="2">
        <v>44774</v>
      </c>
      <c r="B37" s="1" t="s">
        <v>181</v>
      </c>
      <c r="C37" s="1">
        <v>0</v>
      </c>
      <c r="D37" s="3">
        <v>2187.6105975999994</v>
      </c>
      <c r="E37" s="1" t="s">
        <v>181</v>
      </c>
      <c r="F37" s="4">
        <v>2280.9802787499998</v>
      </c>
      <c r="G37" s="3">
        <v>2256.9802787499998</v>
      </c>
      <c r="H37" s="3">
        <v>-69.369681150000361</v>
      </c>
      <c r="I37" s="3">
        <f t="shared" si="4"/>
        <v>825.78027874999975</v>
      </c>
      <c r="J37" s="3">
        <v>1460</v>
      </c>
      <c r="K37" s="3">
        <v>1430</v>
      </c>
      <c r="L37" s="3">
        <v>21.4</v>
      </c>
      <c r="M37" s="3">
        <v>25.2</v>
      </c>
      <c r="N37" s="3">
        <v>263.15589212999993</v>
      </c>
      <c r="O37" s="3">
        <v>263.15589212999993</v>
      </c>
      <c r="P37" s="3">
        <v>233.33127596999998</v>
      </c>
      <c r="Q37" s="3">
        <v>29.824616159999948</v>
      </c>
      <c r="R37" s="3">
        <f t="shared" si="1"/>
        <v>29.824616159999948</v>
      </c>
      <c r="S37" s="3">
        <v>230</v>
      </c>
      <c r="T37" s="3">
        <f t="shared" si="5"/>
        <v>5.3312759699999788</v>
      </c>
      <c r="U37" s="3">
        <v>228</v>
      </c>
      <c r="V37" s="7">
        <f t="shared" si="3"/>
        <v>0.86640659327273284</v>
      </c>
      <c r="W37" s="1">
        <f>VLOOKUP(B37,SiteMetadata!$B$3:$P$37,3,FALSE)</f>
        <v>4.3</v>
      </c>
      <c r="X37" s="1" t="str">
        <f>VLOOKUP(B37,SiteMetadata!$B$3:$P$37,10,FALSE)</f>
        <v>LowerEastForkLMR</v>
      </c>
      <c r="Y37" s="1">
        <f>VLOOKUP(B37,SiteMetadata!$B$3:$P$37,5,FALSE)</f>
        <v>493.24199399999998</v>
      </c>
      <c r="Z37" s="1">
        <v>4</v>
      </c>
    </row>
    <row r="38" spans="1:26" x14ac:dyDescent="0.3">
      <c r="A38" s="2">
        <v>44774</v>
      </c>
      <c r="B38" s="1" t="s">
        <v>121</v>
      </c>
      <c r="C38" s="1">
        <v>0</v>
      </c>
      <c r="D38" s="3">
        <v>641.7131191499999</v>
      </c>
      <c r="E38" s="1" t="s">
        <v>121</v>
      </c>
      <c r="F38" s="3">
        <v>641.7131191499999</v>
      </c>
      <c r="G38" s="3">
        <v>606.23309234999988</v>
      </c>
      <c r="H38" s="3">
        <v>35.480026800000019</v>
      </c>
      <c r="I38" s="3">
        <f t="shared" si="4"/>
        <v>479.87311914999987</v>
      </c>
      <c r="J38" s="3">
        <v>158</v>
      </c>
      <c r="K38" s="3">
        <v>154</v>
      </c>
      <c r="L38" s="3">
        <v>6.18</v>
      </c>
      <c r="M38" s="3">
        <v>7.84</v>
      </c>
      <c r="N38" s="3">
        <v>188.86243599999997</v>
      </c>
      <c r="O38" s="3">
        <v>188.86243599999997</v>
      </c>
      <c r="P38" s="3">
        <v>164.84820399999998</v>
      </c>
      <c r="Q38" s="3">
        <v>24.014231999999993</v>
      </c>
      <c r="R38" s="3">
        <f t="shared" si="1"/>
        <v>24.014231999999993</v>
      </c>
      <c r="S38" s="3">
        <v>108</v>
      </c>
      <c r="T38" s="3">
        <f t="shared" si="5"/>
        <v>60.848203999999981</v>
      </c>
      <c r="U38" s="3">
        <v>104</v>
      </c>
      <c r="V38" s="7">
        <f t="shared" si="3"/>
        <v>0.55066535306152686</v>
      </c>
      <c r="W38" s="1">
        <f>VLOOKUP(B38,SiteMetadata!$B$3:$P$37,3,FALSE)</f>
        <v>46.92</v>
      </c>
      <c r="X38" s="1" t="str">
        <f>VLOOKUP(B38,SiteMetadata!$B$3:$P$37,10,FALSE)</f>
        <v>UpperEastForkLMR</v>
      </c>
      <c r="Y38" s="1">
        <f>VLOOKUP(B38,SiteMetadata!$B$3:$P$37,5,FALSE)</f>
        <v>178.97662</v>
      </c>
      <c r="Z38" s="1">
        <v>4</v>
      </c>
    </row>
    <row r="39" spans="1:26" x14ac:dyDescent="0.3">
      <c r="A39" s="2">
        <v>44774</v>
      </c>
      <c r="B39" s="1" t="s">
        <v>139</v>
      </c>
      <c r="C39" s="1">
        <v>0</v>
      </c>
      <c r="D39" s="3">
        <v>1146.752307275</v>
      </c>
      <c r="E39" s="1" t="s">
        <v>139</v>
      </c>
      <c r="F39" s="3">
        <v>1146.752307275</v>
      </c>
      <c r="G39" s="3">
        <v>1078.4985113749999</v>
      </c>
      <c r="H39" s="3">
        <v>68.253795900000114</v>
      </c>
      <c r="I39" s="3">
        <f t="shared" si="4"/>
        <v>637.00730727500002</v>
      </c>
      <c r="J39" s="3">
        <v>508</v>
      </c>
      <c r="K39" s="3">
        <v>500.5</v>
      </c>
      <c r="L39" s="3">
        <v>9.0300000000000011</v>
      </c>
      <c r="M39" s="3">
        <v>9.245000000000001</v>
      </c>
      <c r="N39" s="3">
        <v>201.46072115999996</v>
      </c>
      <c r="O39" s="4">
        <v>335.42550432499991</v>
      </c>
      <c r="P39" s="3">
        <v>322.42550432499991</v>
      </c>
      <c r="Q39" s="3">
        <v>-120.96478316499994</v>
      </c>
      <c r="R39" s="3">
        <f t="shared" si="1"/>
        <v>13</v>
      </c>
      <c r="S39" s="3">
        <v>179</v>
      </c>
      <c r="T39" s="3">
        <f t="shared" si="5"/>
        <v>147.92550432499991</v>
      </c>
      <c r="U39" s="3">
        <v>174.5</v>
      </c>
      <c r="V39" s="7">
        <f t="shared" si="3"/>
        <v>0.52023473990494107</v>
      </c>
      <c r="W39" s="1">
        <f>VLOOKUP(B39,SiteMetadata!$B$3:$P$37,3,FALSE)</f>
        <v>34.909999999999997</v>
      </c>
      <c r="X39" s="1" t="str">
        <f>VLOOKUP(B39,SiteMetadata!$B$3:$P$37,10,FALSE)</f>
        <v>UpperEastForkLMR</v>
      </c>
      <c r="Y39" s="1">
        <f>VLOOKUP(B39,SiteMetadata!$B$3:$P$37,5,FALSE)</f>
        <v>236.477496</v>
      </c>
      <c r="Z39" s="1">
        <v>4</v>
      </c>
    </row>
    <row r="40" spans="1:26" x14ac:dyDescent="0.3">
      <c r="A40" s="2">
        <v>44774</v>
      </c>
      <c r="B40" s="1" t="s">
        <v>84</v>
      </c>
      <c r="C40" s="1">
        <v>0</v>
      </c>
      <c r="D40" s="3">
        <v>2670.2980599999996</v>
      </c>
      <c r="E40" s="1" t="s">
        <v>84</v>
      </c>
      <c r="F40" s="4">
        <v>2785.7505399999995</v>
      </c>
      <c r="G40" s="3">
        <v>2767.7505399999995</v>
      </c>
      <c r="H40" s="3">
        <v>-97.452479999999923</v>
      </c>
      <c r="I40" s="3">
        <f t="shared" si="4"/>
        <v>983.95053999999959</v>
      </c>
      <c r="J40" s="3">
        <v>1840</v>
      </c>
      <c r="K40" s="3">
        <v>1780</v>
      </c>
      <c r="L40" s="3">
        <v>15.9</v>
      </c>
      <c r="M40" s="3">
        <v>21.8</v>
      </c>
      <c r="N40" s="3">
        <v>420.83412399999997</v>
      </c>
      <c r="O40" s="4">
        <v>454.84999599999992</v>
      </c>
      <c r="P40" s="3">
        <v>439.84999599999992</v>
      </c>
      <c r="Q40" s="3">
        <v>-19.015871999999945</v>
      </c>
      <c r="R40" s="3">
        <f t="shared" si="1"/>
        <v>15</v>
      </c>
      <c r="S40" s="3">
        <v>354</v>
      </c>
      <c r="T40" s="3">
        <f t="shared" si="5"/>
        <v>89.849995999999919</v>
      </c>
      <c r="U40" s="3">
        <v>350</v>
      </c>
      <c r="V40" s="7">
        <f t="shared" si="3"/>
        <v>0.76948445218849704</v>
      </c>
      <c r="W40" s="1">
        <f>VLOOKUP(B40,SiteMetadata!$B$3:$P$37,3,FALSE)</f>
        <v>0</v>
      </c>
      <c r="X40" s="1" t="str">
        <f>VLOOKUP(B40,SiteMetadata!$B$3:$P$37,10,FALSE)</f>
        <v>LowerEastForkLMR</v>
      </c>
      <c r="Y40" s="1">
        <f>VLOOKUP(B40,SiteMetadata!$B$3:$P$37,5,FALSE)</f>
        <v>493.24199399999998</v>
      </c>
      <c r="Z40" s="1">
        <v>4</v>
      </c>
    </row>
    <row r="41" spans="1:26" x14ac:dyDescent="0.3">
      <c r="A41" s="2">
        <v>44774</v>
      </c>
      <c r="B41" s="1" t="s">
        <v>130</v>
      </c>
      <c r="C41" s="1">
        <v>0</v>
      </c>
      <c r="D41" s="3">
        <v>1691.8305897833332</v>
      </c>
      <c r="E41" s="1" t="s">
        <v>130</v>
      </c>
      <c r="F41" s="3">
        <v>1691.8305897833332</v>
      </c>
      <c r="G41" s="3">
        <v>1338.4650864833332</v>
      </c>
      <c r="H41" s="3">
        <v>353.3655033</v>
      </c>
      <c r="I41" s="3">
        <f t="shared" si="4"/>
        <v>1466.5305897833332</v>
      </c>
      <c r="J41" s="3">
        <v>195.66666666666666</v>
      </c>
      <c r="K41" s="3">
        <v>191</v>
      </c>
      <c r="L41" s="3">
        <v>32.333333333333336</v>
      </c>
      <c r="M41" s="3">
        <v>34.299999999999997</v>
      </c>
      <c r="N41" s="3">
        <v>711.87962933333336</v>
      </c>
      <c r="O41" s="3">
        <v>711.87962933333336</v>
      </c>
      <c r="P41" s="3">
        <v>677.38487741666665</v>
      </c>
      <c r="Q41" s="3">
        <v>34.494751916666701</v>
      </c>
      <c r="R41" s="3">
        <f t="shared" si="1"/>
        <v>34.494751916666701</v>
      </c>
      <c r="S41" s="3">
        <v>571</v>
      </c>
      <c r="T41" s="3">
        <f t="shared" si="5"/>
        <v>125.38487741666665</v>
      </c>
      <c r="U41" s="3">
        <v>552</v>
      </c>
      <c r="V41" s="7">
        <f t="shared" si="3"/>
        <v>0.77541198996934535</v>
      </c>
      <c r="W41" s="1">
        <f>VLOOKUP(B41,SiteMetadata!$B$3:$P$37,3,FALSE)</f>
        <v>0</v>
      </c>
      <c r="X41" s="1" t="str">
        <f>VLOOKUP(B41,SiteMetadata!$B$3:$P$37,10,FALSE)</f>
        <v>UpperEastForkLMR</v>
      </c>
      <c r="Y41" s="1">
        <f>VLOOKUP(B41,SiteMetadata!$B$3:$P$37,5,FALSE)</f>
        <v>3.2663319999999998</v>
      </c>
      <c r="Z41" s="1">
        <v>3</v>
      </c>
    </row>
    <row r="42" spans="1:26" x14ac:dyDescent="0.3">
      <c r="A42" s="2">
        <v>44774</v>
      </c>
      <c r="B42" s="1" t="s">
        <v>185</v>
      </c>
      <c r="C42" s="1">
        <v>0</v>
      </c>
      <c r="D42" s="3">
        <v>486</v>
      </c>
      <c r="E42" s="1" t="s">
        <v>185</v>
      </c>
      <c r="F42" s="3">
        <v>486</v>
      </c>
      <c r="G42" s="3">
        <v>452</v>
      </c>
      <c r="H42" s="3">
        <v>34</v>
      </c>
      <c r="I42" s="3">
        <f t="shared" si="4"/>
        <v>143.37</v>
      </c>
      <c r="J42" s="3">
        <v>432</v>
      </c>
      <c r="K42" s="3">
        <v>339</v>
      </c>
      <c r="L42" s="3">
        <v>2.14</v>
      </c>
      <c r="M42" s="3">
        <v>3.63</v>
      </c>
      <c r="N42" s="3">
        <v>44.1</v>
      </c>
      <c r="O42" s="4">
        <v>106.13279999999999</v>
      </c>
      <c r="P42" s="3">
        <v>95.132799999999989</v>
      </c>
      <c r="Q42" s="3">
        <v>-51.032799999999988</v>
      </c>
      <c r="R42" s="3">
        <f t="shared" si="1"/>
        <v>11</v>
      </c>
      <c r="S42" s="3">
        <v>39.700000000000003</v>
      </c>
      <c r="T42" s="3">
        <f t="shared" si="5"/>
        <v>54.332799999999992</v>
      </c>
      <c r="U42" s="3">
        <v>40.799999999999997</v>
      </c>
      <c r="V42" s="7">
        <f t="shared" si="3"/>
        <v>0.38442404233187105</v>
      </c>
      <c r="W42" s="1">
        <f>VLOOKUP(B42,SiteMetadata!$B$3:$P$37,3,FALSE)</f>
        <v>0</v>
      </c>
      <c r="X42" s="1" t="str">
        <f>VLOOKUP(B42,SiteMetadata!$B$3:$P$37,10,FALSE)</f>
        <v>LowerEastForkLMR</v>
      </c>
      <c r="Y42" s="1">
        <f>VLOOKUP(B42,SiteMetadata!$B$3:$P$37,5,FALSE)</f>
        <v>0.54310199999999997</v>
      </c>
      <c r="Z42" s="1">
        <v>4</v>
      </c>
    </row>
    <row r="43" spans="1:26" x14ac:dyDescent="0.3">
      <c r="A43" s="2">
        <v>44774</v>
      </c>
      <c r="B43" s="1" t="s">
        <v>128</v>
      </c>
      <c r="C43" s="1">
        <v>0</v>
      </c>
      <c r="D43" s="3">
        <v>904.73939714999983</v>
      </c>
      <c r="E43" s="1" t="s">
        <v>128</v>
      </c>
      <c r="F43" s="3">
        <v>1044.89874515</v>
      </c>
      <c r="G43" s="3">
        <v>1019.89874515</v>
      </c>
      <c r="H43" s="3">
        <v>-115.15934800000014</v>
      </c>
      <c r="I43" s="3">
        <f t="shared" si="4"/>
        <v>803.29874514999995</v>
      </c>
      <c r="J43" s="3">
        <v>214</v>
      </c>
      <c r="K43" s="3">
        <v>210</v>
      </c>
      <c r="L43" s="3">
        <v>31.1</v>
      </c>
      <c r="M43" s="3">
        <v>31.6</v>
      </c>
      <c r="N43" s="3">
        <v>220.07766848</v>
      </c>
      <c r="O43" s="3">
        <v>220.07766848</v>
      </c>
      <c r="P43" s="3">
        <v>189.58422399999998</v>
      </c>
      <c r="Q43" s="3">
        <v>30.493444480000022</v>
      </c>
      <c r="R43" s="3">
        <f t="shared" si="1"/>
        <v>30.493444480000022</v>
      </c>
      <c r="S43" s="3">
        <v>192</v>
      </c>
      <c r="T43" s="3">
        <f t="shared" si="5"/>
        <v>5.5842239999999777</v>
      </c>
      <c r="U43" s="3">
        <v>184</v>
      </c>
      <c r="V43" s="7">
        <f t="shared" si="3"/>
        <v>0.83606847196639289</v>
      </c>
      <c r="W43" s="1">
        <f>VLOOKUP(B43,SiteMetadata!$B$3:$P$37,3,FALSE)</f>
        <v>0.35</v>
      </c>
      <c r="X43" s="1" t="str">
        <f>VLOOKUP(B43,SiteMetadata!$B$3:$P$37,10,FALSE)</f>
        <v>UpperEastForkLMR</v>
      </c>
      <c r="Y43" s="1">
        <f>VLOOKUP(B43,SiteMetadata!$B$3:$P$37,5,FALSE)</f>
        <v>5.5004999999999997</v>
      </c>
      <c r="Z43" s="1">
        <v>4</v>
      </c>
    </row>
    <row r="44" spans="1:26" x14ac:dyDescent="0.3">
      <c r="A44" s="2">
        <v>44774</v>
      </c>
      <c r="B44" s="1" t="s">
        <v>97</v>
      </c>
      <c r="C44" s="1">
        <v>0</v>
      </c>
      <c r="D44" s="3">
        <v>3508.7956599999998</v>
      </c>
      <c r="E44" s="1" t="s">
        <v>97</v>
      </c>
      <c r="F44" s="3">
        <v>3508.7956599999998</v>
      </c>
      <c r="G44" s="3">
        <v>3442.2358749999994</v>
      </c>
      <c r="H44" s="3">
        <v>66.559785000000375</v>
      </c>
      <c r="I44" s="3">
        <f t="shared" si="4"/>
        <v>985.69565999999986</v>
      </c>
      <c r="J44" s="3">
        <v>2450</v>
      </c>
      <c r="K44" s="3">
        <v>2500</v>
      </c>
      <c r="L44" s="3">
        <v>19.899999999999999</v>
      </c>
      <c r="M44" s="3">
        <v>23.1</v>
      </c>
      <c r="N44" s="3">
        <v>439.26114400000006</v>
      </c>
      <c r="O44" s="4">
        <v>499.51158399999991</v>
      </c>
      <c r="P44" s="3">
        <v>487.51158399999991</v>
      </c>
      <c r="Q44" s="3">
        <v>-48.250439999999855</v>
      </c>
      <c r="R44" s="3">
        <f t="shared" si="1"/>
        <v>12</v>
      </c>
      <c r="S44" s="3">
        <v>426</v>
      </c>
      <c r="T44" s="3">
        <f t="shared" si="5"/>
        <v>77.511583999999914</v>
      </c>
      <c r="U44" s="3">
        <v>410</v>
      </c>
      <c r="V44" s="7">
        <f t="shared" si="3"/>
        <v>0.82080178544968452</v>
      </c>
      <c r="W44" s="1">
        <f>VLOOKUP(B44,SiteMetadata!$B$3:$P$37,3,FALSE)</f>
        <v>0</v>
      </c>
      <c r="X44" s="1" t="str">
        <f>VLOOKUP(B44,SiteMetadata!$B$3:$P$37,10,FALSE)</f>
        <v>UpperEastForkLMR</v>
      </c>
      <c r="Y44" s="1">
        <f>VLOOKUP(B44,SiteMetadata!$B$3:$P$37,5,FALSE)</f>
        <v>48.268528000000003</v>
      </c>
      <c r="Z44" s="1">
        <v>4</v>
      </c>
    </row>
    <row r="45" spans="1:26" x14ac:dyDescent="0.3">
      <c r="A45" s="2">
        <v>44774</v>
      </c>
      <c r="B45" s="1" t="s">
        <v>103</v>
      </c>
      <c r="C45" s="1">
        <v>0</v>
      </c>
      <c r="D45" s="3">
        <v>867.08189739999989</v>
      </c>
      <c r="E45" s="1" t="s">
        <v>103</v>
      </c>
      <c r="F45" s="3">
        <v>867.08189739999989</v>
      </c>
      <c r="G45" s="3">
        <v>738.78594059999989</v>
      </c>
      <c r="H45" s="3">
        <v>128.2959568</v>
      </c>
      <c r="I45" s="3">
        <f t="shared" si="4"/>
        <v>564.88189739999984</v>
      </c>
      <c r="J45" s="3">
        <v>277</v>
      </c>
      <c r="K45" s="3">
        <v>274</v>
      </c>
      <c r="L45" s="3">
        <v>26.4</v>
      </c>
      <c r="M45" s="3">
        <v>28.2</v>
      </c>
      <c r="N45" s="3">
        <v>98.957499999999982</v>
      </c>
      <c r="O45" s="3">
        <v>98.957499999999982</v>
      </c>
      <c r="P45" s="3">
        <v>85.918023999999988</v>
      </c>
      <c r="Q45" s="3">
        <v>13.039475999999993</v>
      </c>
      <c r="R45" s="3">
        <f t="shared" si="1"/>
        <v>13.039475999999993</v>
      </c>
      <c r="S45" s="3">
        <v>94.1</v>
      </c>
      <c r="T45" s="3" t="str">
        <f t="shared" si="5"/>
        <v/>
      </c>
      <c r="U45" s="3">
        <v>95.9</v>
      </c>
      <c r="V45" s="7">
        <f t="shared" si="3"/>
        <v>0.96910289770861247</v>
      </c>
      <c r="W45" s="1">
        <f>VLOOKUP(B45,SiteMetadata!$B$3:$P$37,3,FALSE)</f>
        <v>0.46</v>
      </c>
      <c r="X45" s="1" t="str">
        <f>VLOOKUP(B45,SiteMetadata!$B$3:$P$37,10,FALSE)</f>
        <v>UpperEastForkLMR</v>
      </c>
      <c r="Y45" s="1">
        <f>VLOOKUP(B45,SiteMetadata!$B$3:$P$37,5,FALSE)</f>
        <v>4.3336220000000001</v>
      </c>
      <c r="Z45" s="1">
        <v>4</v>
      </c>
    </row>
    <row r="46" spans="1:26" x14ac:dyDescent="0.3">
      <c r="A46" s="2">
        <v>44774</v>
      </c>
      <c r="B46" s="1" t="s">
        <v>116</v>
      </c>
      <c r="C46" s="1">
        <v>0</v>
      </c>
      <c r="D46" s="3">
        <v>1079.9284599999999</v>
      </c>
      <c r="E46" s="1" t="s">
        <v>116</v>
      </c>
      <c r="F46" s="3">
        <v>1079.9284599999999</v>
      </c>
      <c r="G46" s="3">
        <v>1005.5624253999999</v>
      </c>
      <c r="H46" s="3">
        <v>74.366034599999921</v>
      </c>
      <c r="I46" s="3">
        <f t="shared" si="4"/>
        <v>854.82845999999984</v>
      </c>
      <c r="J46" s="3">
        <v>197</v>
      </c>
      <c r="K46" s="3">
        <v>195</v>
      </c>
      <c r="L46" s="3">
        <v>26.4</v>
      </c>
      <c r="M46" s="3">
        <v>30.1</v>
      </c>
      <c r="N46" s="3">
        <v>331.66860052999999</v>
      </c>
      <c r="O46" s="3">
        <v>331.66860052999999</v>
      </c>
      <c r="P46" s="3">
        <v>321.22171199999997</v>
      </c>
      <c r="Q46" s="3">
        <v>10.446888530000024</v>
      </c>
      <c r="R46" s="3">
        <f t="shared" si="1"/>
        <v>10.446888530000024</v>
      </c>
      <c r="S46" s="3">
        <v>254</v>
      </c>
      <c r="T46" s="3">
        <f t="shared" si="5"/>
        <v>67.221711999999968</v>
      </c>
      <c r="U46" s="3">
        <v>254</v>
      </c>
      <c r="V46" s="7">
        <f t="shared" si="3"/>
        <v>0.76582468040119844</v>
      </c>
      <c r="W46" s="1">
        <f>VLOOKUP(B46,SiteMetadata!$B$3:$P$37,3,FALSE)</f>
        <v>0.12</v>
      </c>
      <c r="X46" s="1" t="str">
        <f>VLOOKUP(B46,SiteMetadata!$B$3:$P$37,10,FALSE)</f>
        <v>UpperEastForkLMR</v>
      </c>
      <c r="Y46" s="1">
        <f>VLOOKUP(B46,SiteMetadata!$B$3:$P$37,5,FALSE)</f>
        <v>29.212480000000003</v>
      </c>
      <c r="Z46" s="1">
        <v>3</v>
      </c>
    </row>
    <row r="47" spans="1:26" x14ac:dyDescent="0.3">
      <c r="A47" s="2">
        <v>44774</v>
      </c>
      <c r="B47" s="1" t="s">
        <v>112</v>
      </c>
      <c r="C47" s="1">
        <v>0</v>
      </c>
      <c r="D47" s="3">
        <v>794.34552114999997</v>
      </c>
      <c r="E47" s="1" t="s">
        <v>112</v>
      </c>
      <c r="F47" s="3">
        <v>794.34552114999997</v>
      </c>
      <c r="G47" s="3">
        <v>511.14821874999996</v>
      </c>
      <c r="H47" s="3">
        <v>283.19730240000001</v>
      </c>
      <c r="I47" s="3">
        <f t="shared" si="4"/>
        <v>642.24552114999995</v>
      </c>
      <c r="J47" s="3">
        <v>136</v>
      </c>
      <c r="K47" s="3">
        <v>128</v>
      </c>
      <c r="L47" s="3">
        <v>17.899999999999999</v>
      </c>
      <c r="M47" s="3">
        <v>24.1</v>
      </c>
      <c r="N47" s="3">
        <v>165.58147599999998</v>
      </c>
      <c r="O47" s="3">
        <v>165.58147599999998</v>
      </c>
      <c r="P47" s="3">
        <v>130.74150399999999</v>
      </c>
      <c r="Q47" s="3">
        <v>34.839971999999989</v>
      </c>
      <c r="R47" s="3">
        <f t="shared" si="1"/>
        <v>34.839971999999989</v>
      </c>
      <c r="S47" s="3">
        <v>74.8</v>
      </c>
      <c r="T47" s="3">
        <f t="shared" si="5"/>
        <v>58.641503999999998</v>
      </c>
      <c r="U47" s="3">
        <v>72.099999999999994</v>
      </c>
      <c r="V47" s="7">
        <f t="shared" si="3"/>
        <v>0.43543518116724605</v>
      </c>
      <c r="W47" s="1">
        <f>VLOOKUP(B47,SiteMetadata!$B$3:$P$37,3,FALSE)</f>
        <v>0.05</v>
      </c>
      <c r="X47" s="1" t="str">
        <f>VLOOKUP(B47,SiteMetadata!$B$3:$P$37,10,FALSE)</f>
        <v>UpperEastForkLMR</v>
      </c>
      <c r="Y47" s="1">
        <f>VLOOKUP(B47,SiteMetadata!$B$3:$P$37,5,FALSE)</f>
        <v>26.992980000000003</v>
      </c>
      <c r="Z47" s="1">
        <v>4</v>
      </c>
    </row>
    <row r="48" spans="1:26" x14ac:dyDescent="0.3">
      <c r="A48" s="2">
        <v>44781</v>
      </c>
      <c r="B48" s="1" t="s">
        <v>144</v>
      </c>
      <c r="C48" s="1">
        <v>0</v>
      </c>
      <c r="D48" s="3">
        <v>991</v>
      </c>
      <c r="E48" s="1" t="s">
        <v>144</v>
      </c>
      <c r="F48" s="3">
        <v>991</v>
      </c>
      <c r="G48" s="3">
        <v>964</v>
      </c>
      <c r="H48" s="3">
        <v>27</v>
      </c>
      <c r="I48" s="3">
        <f t="shared" si="4"/>
        <v>540.79999999999995</v>
      </c>
      <c r="J48" s="3">
        <v>777</v>
      </c>
      <c r="K48" s="3">
        <v>409</v>
      </c>
      <c r="L48" s="3">
        <v>13.1</v>
      </c>
      <c r="M48" s="3">
        <v>41.2</v>
      </c>
      <c r="N48" s="3">
        <v>212.04975249999998</v>
      </c>
      <c r="O48" s="3">
        <v>212.04975249999998</v>
      </c>
      <c r="P48" s="3">
        <v>158.85542439999998</v>
      </c>
      <c r="Q48" s="3">
        <v>53.194328100000007</v>
      </c>
      <c r="R48" s="3">
        <f t="shared" si="1"/>
        <v>53.194328100000007</v>
      </c>
      <c r="S48" s="3">
        <v>221</v>
      </c>
      <c r="T48" s="3" t="str">
        <f t="shared" si="5"/>
        <v/>
      </c>
      <c r="U48" s="3">
        <v>175</v>
      </c>
      <c r="V48" s="7">
        <f t="shared" si="3"/>
        <v>0.82527802054378729</v>
      </c>
      <c r="W48" s="1">
        <f>VLOOKUP(B48,SiteMetadata!$B$3:$P$37,3,FALSE)</f>
        <v>5.2</v>
      </c>
      <c r="X48" s="1" t="str">
        <f>VLOOKUP(B48,SiteMetadata!$B$3:$P$37,10,FALSE)</f>
        <v>UpperEastForkLMR</v>
      </c>
      <c r="Y48" s="1">
        <f>VLOOKUP(B48,SiteMetadata!$B$3:$P$37,5,FALSE)</f>
        <v>24.856856000000001</v>
      </c>
      <c r="Z48" s="1">
        <v>4</v>
      </c>
    </row>
    <row r="49" spans="1:26" x14ac:dyDescent="0.3">
      <c r="A49" s="2">
        <v>44781</v>
      </c>
      <c r="B49" s="1" t="s">
        <v>153</v>
      </c>
      <c r="C49" s="1">
        <v>0</v>
      </c>
      <c r="D49" s="3">
        <v>1923.3333333333333</v>
      </c>
      <c r="E49" s="1" t="s">
        <v>153</v>
      </c>
      <c r="F49" s="3">
        <v>1923.3333333333333</v>
      </c>
      <c r="G49" s="3">
        <v>1880</v>
      </c>
      <c r="H49" s="3">
        <v>43.333333333333258</v>
      </c>
      <c r="I49" s="3">
        <f t="shared" si="4"/>
        <v>1507.3333333333333</v>
      </c>
      <c r="J49" s="3">
        <v>91</v>
      </c>
      <c r="K49" s="3">
        <v>382</v>
      </c>
      <c r="L49" s="3">
        <v>1475</v>
      </c>
      <c r="M49" s="3">
        <v>34</v>
      </c>
      <c r="N49" s="3">
        <v>552.87201240000002</v>
      </c>
      <c r="O49" s="3">
        <v>552.87201240000002</v>
      </c>
      <c r="P49" s="3">
        <v>454.92700369999994</v>
      </c>
      <c r="Q49" s="3">
        <v>97.945008700000074</v>
      </c>
      <c r="R49" s="3">
        <f t="shared" si="1"/>
        <v>97.945008700000074</v>
      </c>
      <c r="S49" s="3">
        <v>314</v>
      </c>
      <c r="T49" s="3">
        <f t="shared" si="5"/>
        <v>376.42700369999994</v>
      </c>
      <c r="U49" s="3">
        <v>78.5</v>
      </c>
      <c r="V49" s="7">
        <f t="shared" si="3"/>
        <v>0.14198584525780925</v>
      </c>
      <c r="W49" s="1">
        <f>VLOOKUP(B49,SiteMetadata!$B$3:$P$37,3,FALSE)</f>
        <v>19.649999999999999</v>
      </c>
      <c r="X49" s="1" t="str">
        <f>VLOOKUP(B49,SiteMetadata!$B$3:$P$37,10,FALSE)</f>
        <v>LowerEastForkLMR</v>
      </c>
      <c r="Y49" s="1">
        <f>VLOOKUP(B49,SiteMetadata!$B$3:$P$37,5,FALSE)</f>
        <v>344.97746400000005</v>
      </c>
      <c r="Z49" s="1">
        <v>4</v>
      </c>
    </row>
    <row r="50" spans="1:26" x14ac:dyDescent="0.3">
      <c r="A50" s="2">
        <v>44781</v>
      </c>
      <c r="B50" s="1" t="s">
        <v>202</v>
      </c>
      <c r="C50" s="1">
        <v>0</v>
      </c>
      <c r="D50" s="3">
        <v>1110</v>
      </c>
      <c r="E50" s="1" t="s">
        <v>202</v>
      </c>
      <c r="F50" s="3">
        <v>1110</v>
      </c>
      <c r="G50" s="3">
        <v>975</v>
      </c>
      <c r="H50" s="3">
        <v>135</v>
      </c>
      <c r="I50" s="3">
        <f t="shared" si="4"/>
        <v>451</v>
      </c>
      <c r="J50" s="3">
        <v>11.7</v>
      </c>
      <c r="K50" s="3">
        <v>17</v>
      </c>
      <c r="L50" s="3">
        <v>577</v>
      </c>
      <c r="M50" s="3">
        <v>642</v>
      </c>
      <c r="N50" s="3">
        <v>152.6978125</v>
      </c>
      <c r="O50" s="3">
        <v>152.6978125</v>
      </c>
      <c r="P50" s="3">
        <v>102.51984564</v>
      </c>
      <c r="Q50" s="3">
        <v>50.177966859999998</v>
      </c>
      <c r="R50" s="3">
        <f t="shared" si="1"/>
        <v>50.177966859999998</v>
      </c>
      <c r="S50" s="3">
        <v>129</v>
      </c>
      <c r="T50" s="3" t="str">
        <f t="shared" si="5"/>
        <v/>
      </c>
      <c r="U50" s="3">
        <v>109</v>
      </c>
      <c r="V50" s="7">
        <f t="shared" si="3"/>
        <v>0.71382816960786521</v>
      </c>
      <c r="W50" s="1" t="str">
        <f>VLOOKUP(B50,SiteMetadata!$B$3:$P$37,3,FALSE)</f>
        <v>NA</v>
      </c>
      <c r="X50" s="1" t="str">
        <f>VLOOKUP(B50,SiteMetadata!$B$3:$P$37,10,FALSE)</f>
        <v>UpperEastForkLMR</v>
      </c>
      <c r="Y50" s="1">
        <f>VLOOKUP(B50,SiteMetadata!$B$3:$P$37,5,FALSE)</f>
        <v>331.51764400000002</v>
      </c>
      <c r="Z50" s="1">
        <v>4</v>
      </c>
    </row>
    <row r="51" spans="1:26" x14ac:dyDescent="0.3">
      <c r="A51" s="2">
        <v>44781</v>
      </c>
      <c r="B51" s="1" t="s">
        <v>91</v>
      </c>
      <c r="C51" s="1">
        <v>0</v>
      </c>
      <c r="D51" s="3">
        <v>1010</v>
      </c>
      <c r="E51" s="1" t="s">
        <v>91</v>
      </c>
      <c r="F51" s="3">
        <v>1010</v>
      </c>
      <c r="G51" s="3">
        <v>900</v>
      </c>
      <c r="H51" s="3">
        <v>110</v>
      </c>
      <c r="I51" s="3">
        <f t="shared" si="4"/>
        <v>644.6</v>
      </c>
      <c r="J51" s="3">
        <v>631</v>
      </c>
      <c r="K51" s="3">
        <v>315</v>
      </c>
      <c r="L51" s="3">
        <v>40.9</v>
      </c>
      <c r="M51" s="3">
        <v>50.4</v>
      </c>
      <c r="N51" s="3">
        <v>376.32906240000005</v>
      </c>
      <c r="O51" s="3">
        <v>376.32906240000005</v>
      </c>
      <c r="P51" s="3">
        <v>305.83670310000008</v>
      </c>
      <c r="Q51" s="3">
        <v>70.492359299999976</v>
      </c>
      <c r="R51" s="3">
        <f t="shared" si="1"/>
        <v>70.492359299999976</v>
      </c>
      <c r="S51" s="3">
        <v>375</v>
      </c>
      <c r="T51" s="3">
        <f t="shared" si="5"/>
        <v>74.836703100000079</v>
      </c>
      <c r="U51" s="3">
        <v>231</v>
      </c>
      <c r="V51" s="7">
        <f t="shared" si="3"/>
        <v>0.61382450381807119</v>
      </c>
      <c r="W51" s="1">
        <f>VLOOKUP(B51,SiteMetadata!$B$3:$P$37,3,FALSE)</f>
        <v>0</v>
      </c>
      <c r="X51" s="1" t="str">
        <f>VLOOKUP(B51,SiteMetadata!$B$3:$P$37,10,FALSE)</f>
        <v>UpperEastForkLMR</v>
      </c>
      <c r="Y51" s="1">
        <f>VLOOKUP(B51,SiteMetadata!$B$3:$P$37,5,FALSE)</f>
        <v>233.42192000000003</v>
      </c>
      <c r="Z51" s="1">
        <v>4</v>
      </c>
    </row>
    <row r="52" spans="1:26" x14ac:dyDescent="0.3">
      <c r="A52" s="2">
        <v>44781</v>
      </c>
      <c r="B52" s="1" t="s">
        <v>181</v>
      </c>
      <c r="C52" s="1">
        <v>0</v>
      </c>
      <c r="D52" s="3">
        <v>2530</v>
      </c>
      <c r="E52" s="1" t="s">
        <v>181</v>
      </c>
      <c r="F52" s="3">
        <v>2530</v>
      </c>
      <c r="G52" s="3">
        <v>2050</v>
      </c>
      <c r="H52" s="3">
        <v>480</v>
      </c>
      <c r="I52" s="3">
        <f t="shared" si="4"/>
        <v>625</v>
      </c>
      <c r="J52" s="3">
        <v>272</v>
      </c>
      <c r="K52" s="3">
        <v>295</v>
      </c>
      <c r="L52" s="3">
        <v>1460</v>
      </c>
      <c r="M52" s="3">
        <v>1610</v>
      </c>
      <c r="N52" s="3">
        <v>639.03251999999986</v>
      </c>
      <c r="O52" s="3">
        <v>639.03251999999986</v>
      </c>
      <c r="P52" s="3">
        <v>589.43494079999994</v>
      </c>
      <c r="Q52" s="3">
        <v>49.597579199999927</v>
      </c>
      <c r="R52" s="3">
        <f t="shared" si="1"/>
        <v>49.597579199999927</v>
      </c>
      <c r="S52" s="3">
        <v>268</v>
      </c>
      <c r="T52" s="3">
        <f t="shared" si="5"/>
        <v>295.43494079999994</v>
      </c>
      <c r="U52" s="3">
        <v>294</v>
      </c>
      <c r="V52" s="7">
        <f t="shared" si="3"/>
        <v>0.46007048279796475</v>
      </c>
      <c r="W52" s="1">
        <f>VLOOKUP(B52,SiteMetadata!$B$3:$P$37,3,FALSE)</f>
        <v>4.3</v>
      </c>
      <c r="X52" s="1" t="str">
        <f>VLOOKUP(B52,SiteMetadata!$B$3:$P$37,10,FALSE)</f>
        <v>LowerEastForkLMR</v>
      </c>
      <c r="Y52" s="1">
        <f>VLOOKUP(B52,SiteMetadata!$B$3:$P$37,5,FALSE)</f>
        <v>493.24199399999998</v>
      </c>
      <c r="Z52" s="1">
        <v>4</v>
      </c>
    </row>
    <row r="53" spans="1:26" x14ac:dyDescent="0.3">
      <c r="A53" s="2">
        <v>44781</v>
      </c>
      <c r="B53" s="1" t="s">
        <v>139</v>
      </c>
      <c r="C53" s="1">
        <v>0</v>
      </c>
      <c r="D53" s="3">
        <v>1140</v>
      </c>
      <c r="E53" s="1" t="s">
        <v>139</v>
      </c>
      <c r="F53" s="3">
        <v>1140</v>
      </c>
      <c r="G53" s="3">
        <v>1000</v>
      </c>
      <c r="H53" s="3">
        <v>140</v>
      </c>
      <c r="I53" s="3">
        <f t="shared" si="4"/>
        <v>655.7</v>
      </c>
      <c r="J53" s="3">
        <v>814</v>
      </c>
      <c r="K53" s="3">
        <v>452</v>
      </c>
      <c r="L53" s="3">
        <v>34.4</v>
      </c>
      <c r="M53" s="3">
        <v>32.299999999999997</v>
      </c>
      <c r="N53" s="3">
        <v>354.36481590000005</v>
      </c>
      <c r="O53" s="4">
        <v>387.5809716</v>
      </c>
      <c r="P53" s="3">
        <v>372.5809716</v>
      </c>
      <c r="Q53" s="3">
        <v>-18.216155699999945</v>
      </c>
      <c r="R53" s="3">
        <f t="shared" si="1"/>
        <v>15</v>
      </c>
      <c r="S53" s="3">
        <v>333</v>
      </c>
      <c r="T53" s="3">
        <f t="shared" si="5"/>
        <v>148.5809716</v>
      </c>
      <c r="U53" s="3">
        <v>224</v>
      </c>
      <c r="V53" s="7">
        <f t="shared" si="3"/>
        <v>0.57794374959970296</v>
      </c>
      <c r="W53" s="1">
        <f>VLOOKUP(B53,SiteMetadata!$B$3:$P$37,3,FALSE)</f>
        <v>34.909999999999997</v>
      </c>
      <c r="X53" s="1" t="str">
        <f>VLOOKUP(B53,SiteMetadata!$B$3:$P$37,10,FALSE)</f>
        <v>UpperEastForkLMR</v>
      </c>
      <c r="Y53" s="1">
        <f>VLOOKUP(B53,SiteMetadata!$B$3:$P$37,5,FALSE)</f>
        <v>236.477496</v>
      </c>
      <c r="Z53" s="1">
        <v>4</v>
      </c>
    </row>
    <row r="54" spans="1:26" x14ac:dyDescent="0.3">
      <c r="A54" s="2">
        <v>44781</v>
      </c>
      <c r="B54" s="1" t="s">
        <v>84</v>
      </c>
      <c r="C54" s="1">
        <v>0</v>
      </c>
      <c r="D54" s="3">
        <v>2200</v>
      </c>
      <c r="E54" s="1" t="s">
        <v>84</v>
      </c>
      <c r="F54" s="3">
        <v>2200</v>
      </c>
      <c r="G54" s="3">
        <v>2050</v>
      </c>
      <c r="H54" s="3">
        <v>150</v>
      </c>
      <c r="I54" s="3">
        <f t="shared" si="4"/>
        <v>445</v>
      </c>
      <c r="J54" s="3">
        <v>345</v>
      </c>
      <c r="K54" s="4">
        <v>345</v>
      </c>
      <c r="L54" s="3">
        <v>1410</v>
      </c>
      <c r="M54" s="4">
        <v>1410</v>
      </c>
      <c r="N54" s="3">
        <v>573.53622080000002</v>
      </c>
      <c r="O54" s="3">
        <v>573.53622080000002</v>
      </c>
      <c r="P54" s="3">
        <v>508.26107910000002</v>
      </c>
      <c r="Q54" s="3">
        <v>65.275141700000006</v>
      </c>
      <c r="R54" s="3">
        <f t="shared" si="1"/>
        <v>65.275141700000006</v>
      </c>
      <c r="S54" s="3">
        <v>278</v>
      </c>
      <c r="T54" s="3">
        <f t="shared" si="5"/>
        <v>230.26107910000002</v>
      </c>
      <c r="U54" s="4">
        <v>278</v>
      </c>
      <c r="V54" s="7">
        <f t="shared" si="3"/>
        <v>0.48471219413523742</v>
      </c>
      <c r="W54" s="1">
        <f>VLOOKUP(B54,SiteMetadata!$B$3:$P$37,3,FALSE)</f>
        <v>0</v>
      </c>
      <c r="X54" s="1" t="str">
        <f>VLOOKUP(B54,SiteMetadata!$B$3:$P$37,10,FALSE)</f>
        <v>LowerEastForkLMR</v>
      </c>
      <c r="Y54" s="1">
        <f>VLOOKUP(B54,SiteMetadata!$B$3:$P$37,5,FALSE)</f>
        <v>493.24199399999998</v>
      </c>
      <c r="Z54" s="1">
        <v>4</v>
      </c>
    </row>
    <row r="55" spans="1:26" x14ac:dyDescent="0.3">
      <c r="A55" s="2">
        <v>44781</v>
      </c>
      <c r="B55" s="1" t="s">
        <v>195</v>
      </c>
      <c r="C55" s="1">
        <v>0</v>
      </c>
      <c r="D55" s="3">
        <v>839</v>
      </c>
      <c r="E55" s="1" t="s">
        <v>195</v>
      </c>
      <c r="F55" s="3">
        <v>839</v>
      </c>
      <c r="G55" s="3">
        <v>454</v>
      </c>
      <c r="H55" s="3">
        <v>385</v>
      </c>
      <c r="I55" s="3">
        <f t="shared" si="4"/>
        <v>825.32</v>
      </c>
      <c r="J55" s="3">
        <v>6.13</v>
      </c>
      <c r="K55" s="3">
        <v>6.62</v>
      </c>
      <c r="L55" s="3">
        <v>3.94</v>
      </c>
      <c r="M55" s="3">
        <v>7.06</v>
      </c>
      <c r="N55" s="3">
        <v>182.99160999999998</v>
      </c>
      <c r="O55" s="3">
        <v>182.99160999999998</v>
      </c>
      <c r="P55" s="3">
        <v>19.600000000000001</v>
      </c>
      <c r="Q55" s="3">
        <v>163.39160999999999</v>
      </c>
      <c r="R55" s="3">
        <f t="shared" si="1"/>
        <v>163.39160999999999</v>
      </c>
      <c r="S55" s="3">
        <v>32.799999999999997</v>
      </c>
      <c r="T55" s="3">
        <f t="shared" si="5"/>
        <v>4.5000000000000018</v>
      </c>
      <c r="U55" s="3">
        <v>15.1</v>
      </c>
      <c r="V55" s="7">
        <f t="shared" si="3"/>
        <v>8.2517444379007335E-2</v>
      </c>
      <c r="W55" s="1">
        <f>VLOOKUP(B55,SiteMetadata!$B$3:$P$37,3,FALSE)</f>
        <v>0</v>
      </c>
      <c r="X55" s="1" t="str">
        <f>VLOOKUP(B55,SiteMetadata!$B$3:$P$37,10,FALSE)</f>
        <v>UpperEastForkLMR</v>
      </c>
      <c r="Y55" s="1">
        <f>VLOOKUP(B55,SiteMetadata!$B$3:$P$37,5,FALSE)</f>
        <v>331.51764400000002</v>
      </c>
      <c r="Z55" s="1" t="s">
        <v>204</v>
      </c>
    </row>
    <row r="56" spans="1:26" x14ac:dyDescent="0.3">
      <c r="A56" s="2">
        <v>44781</v>
      </c>
      <c r="B56" s="1" t="s">
        <v>185</v>
      </c>
      <c r="C56" s="1">
        <v>0</v>
      </c>
      <c r="D56" s="3">
        <v>386.25556668000002</v>
      </c>
      <c r="E56" s="1" t="s">
        <v>185</v>
      </c>
      <c r="F56" s="4">
        <v>416.00294652000002</v>
      </c>
      <c r="G56" s="3">
        <v>391.00294652000002</v>
      </c>
      <c r="H56" s="3">
        <v>-4.7473798400000078</v>
      </c>
      <c r="I56" s="3"/>
      <c r="J56" s="3">
        <v>588</v>
      </c>
      <c r="K56" s="3">
        <v>602</v>
      </c>
      <c r="L56" s="3">
        <v>8.89</v>
      </c>
      <c r="M56" s="3">
        <v>15.2</v>
      </c>
      <c r="N56" s="3">
        <v>56.016104706900009</v>
      </c>
      <c r="O56" s="3">
        <v>56.016104706900009</v>
      </c>
      <c r="P56" s="3">
        <v>52.546854920400008</v>
      </c>
      <c r="Q56" s="3">
        <v>3.4692497865000007</v>
      </c>
      <c r="R56" s="3">
        <f t="shared" si="1"/>
        <v>3.4692497865000007</v>
      </c>
      <c r="S56" s="3">
        <v>73</v>
      </c>
      <c r="T56" s="3" t="str">
        <f t="shared" si="5"/>
        <v/>
      </c>
      <c r="U56" s="3">
        <v>76.7</v>
      </c>
      <c r="V56" s="7">
        <f t="shared" si="3"/>
        <v>1.3692490829436801</v>
      </c>
      <c r="W56" s="1">
        <f>VLOOKUP(B56,SiteMetadata!$B$3:$P$37,3,FALSE)</f>
        <v>0</v>
      </c>
      <c r="X56" s="1" t="str">
        <f>VLOOKUP(B56,SiteMetadata!$B$3:$P$37,10,FALSE)</f>
        <v>LowerEastForkLMR</v>
      </c>
      <c r="Y56" s="1">
        <f>VLOOKUP(B56,SiteMetadata!$B$3:$P$37,5,FALSE)</f>
        <v>0.54310199999999997</v>
      </c>
      <c r="Z56" s="1">
        <v>4</v>
      </c>
    </row>
    <row r="57" spans="1:26" s="77" customFormat="1" x14ac:dyDescent="0.3">
      <c r="A57" s="2">
        <v>44781</v>
      </c>
      <c r="B57" s="1" t="s">
        <v>160</v>
      </c>
      <c r="C57" s="1">
        <v>0</v>
      </c>
      <c r="D57" s="3">
        <v>688</v>
      </c>
      <c r="E57" s="1" t="s">
        <v>160</v>
      </c>
      <c r="F57" s="4">
        <v>787</v>
      </c>
      <c r="G57" s="3">
        <v>763</v>
      </c>
      <c r="H57" s="3">
        <v>-75</v>
      </c>
      <c r="I57" s="3"/>
      <c r="J57" s="3">
        <v>693</v>
      </c>
      <c r="K57" s="3">
        <v>66.8</v>
      </c>
      <c r="L57" s="3">
        <v>6.5</v>
      </c>
      <c r="M57" s="3">
        <v>1310</v>
      </c>
      <c r="N57" s="3">
        <v>152.6978125</v>
      </c>
      <c r="O57" s="3">
        <v>152.6978125</v>
      </c>
      <c r="P57" s="3">
        <v>70.591621090000004</v>
      </c>
      <c r="Q57" s="3">
        <v>82.106191409999994</v>
      </c>
      <c r="R57" s="3">
        <f t="shared" si="1"/>
        <v>82.106191409999994</v>
      </c>
      <c r="S57" s="3">
        <v>96.3</v>
      </c>
      <c r="T57" s="3" t="str">
        <f t="shared" si="5"/>
        <v/>
      </c>
      <c r="U57" s="4">
        <v>89</v>
      </c>
      <c r="V57" s="7">
        <f t="shared" si="3"/>
        <v>0.58285052380825697</v>
      </c>
      <c r="W57" s="1">
        <f>VLOOKUP(B57,SiteMetadata!$B$3:$P$37,3,FALSE)</f>
        <v>0.1</v>
      </c>
      <c r="X57" s="1" t="str">
        <f>VLOOKUP(B57,SiteMetadata!$B$3:$P$37,10,FALSE)</f>
        <v>LowerEastForkLMR</v>
      </c>
      <c r="Y57" s="1">
        <f>VLOOKUP(B57,SiteMetadata!$B$3:$P$37,5,FALSE)</f>
        <v>7.156054000000001</v>
      </c>
      <c r="Z57" s="1">
        <v>4</v>
      </c>
    </row>
    <row r="58" spans="1:26" x14ac:dyDescent="0.3">
      <c r="A58" s="2">
        <v>44781</v>
      </c>
      <c r="B58" s="1" t="s">
        <v>147</v>
      </c>
      <c r="C58" s="1">
        <v>0</v>
      </c>
      <c r="D58" s="3">
        <v>792</v>
      </c>
      <c r="E58" s="1" t="s">
        <v>147</v>
      </c>
      <c r="F58" s="3">
        <v>792</v>
      </c>
      <c r="G58" s="3">
        <v>772</v>
      </c>
      <c r="H58" s="3">
        <v>20</v>
      </c>
      <c r="I58" s="3">
        <f t="shared" ref="I58:I81" si="6">F58-(K58+M58)</f>
        <v>331.09</v>
      </c>
      <c r="J58" s="3">
        <v>643</v>
      </c>
      <c r="K58" s="3">
        <v>455</v>
      </c>
      <c r="L58" s="3">
        <v>4.3499999999999996</v>
      </c>
      <c r="M58" s="3">
        <v>5.91</v>
      </c>
      <c r="N58" s="3">
        <v>140.93191359999997</v>
      </c>
      <c r="O58" s="4">
        <v>279.03343990000002</v>
      </c>
      <c r="P58" s="3">
        <v>268.03343990000002</v>
      </c>
      <c r="Q58" s="3">
        <v>-127.10152630000005</v>
      </c>
      <c r="R58" s="3">
        <f t="shared" si="1"/>
        <v>11</v>
      </c>
      <c r="S58" s="3">
        <v>185</v>
      </c>
      <c r="T58" s="3">
        <f t="shared" si="5"/>
        <v>151.03343990000002</v>
      </c>
      <c r="U58" s="3">
        <v>117</v>
      </c>
      <c r="V58" s="7">
        <f t="shared" si="3"/>
        <v>0.41930458242542706</v>
      </c>
      <c r="W58" s="1">
        <f>VLOOKUP(B58,SiteMetadata!$B$3:$P$37,3,FALSE)</f>
        <v>0</v>
      </c>
      <c r="X58" s="1" t="str">
        <f>VLOOKUP(B58,SiteMetadata!$B$3:$P$37,10,FALSE)</f>
        <v>UpperEastForkLMR</v>
      </c>
      <c r="Y58" s="1">
        <f>VLOOKUP(B58,SiteMetadata!$B$3:$P$37,5,FALSE)</f>
        <v>1.014022</v>
      </c>
      <c r="Z58" s="1">
        <v>4</v>
      </c>
    </row>
    <row r="59" spans="1:26" x14ac:dyDescent="0.3">
      <c r="A59" s="2">
        <v>44781</v>
      </c>
      <c r="B59" s="1" t="s">
        <v>167</v>
      </c>
      <c r="C59" s="1">
        <v>0</v>
      </c>
      <c r="D59" s="3">
        <v>1950</v>
      </c>
      <c r="E59" s="1" t="s">
        <v>167</v>
      </c>
      <c r="F59" s="3">
        <v>1950</v>
      </c>
      <c r="G59" s="3">
        <v>1930</v>
      </c>
      <c r="H59" s="3">
        <v>20</v>
      </c>
      <c r="I59" s="3">
        <f t="shared" si="6"/>
        <v>683.7</v>
      </c>
      <c r="J59" s="3">
        <v>2010</v>
      </c>
      <c r="K59" s="3">
        <v>1210</v>
      </c>
      <c r="L59" s="3">
        <v>54.6</v>
      </c>
      <c r="M59" s="3">
        <v>56.3</v>
      </c>
      <c r="N59" s="3">
        <v>304.54421909999996</v>
      </c>
      <c r="O59" s="3">
        <v>304.54421909999996</v>
      </c>
      <c r="P59" s="3">
        <v>188.90209089999999</v>
      </c>
      <c r="Q59" s="3">
        <v>115.64212819999997</v>
      </c>
      <c r="R59" s="3">
        <f t="shared" si="1"/>
        <v>115.64212819999997</v>
      </c>
      <c r="S59" s="3">
        <v>246</v>
      </c>
      <c r="T59" s="3">
        <f t="shared" si="5"/>
        <v>32.90209089999999</v>
      </c>
      <c r="U59" s="3">
        <v>156</v>
      </c>
      <c r="V59" s="7">
        <f t="shared" si="3"/>
        <v>0.51224088397086243</v>
      </c>
      <c r="W59" s="1">
        <f>VLOOKUP(B59,SiteMetadata!$B$3:$P$37,3,FALSE)</f>
        <v>1</v>
      </c>
      <c r="X59" s="1" t="str">
        <f>VLOOKUP(B59,SiteMetadata!$B$3:$P$37,10,FALSE)</f>
        <v>LowerEastForkLMR</v>
      </c>
      <c r="Y59" s="1">
        <f>VLOOKUP(B59,SiteMetadata!$B$3:$P$37,5,FALSE)</f>
        <v>76.224578000000008</v>
      </c>
      <c r="Z59" s="1">
        <v>4</v>
      </c>
    </row>
    <row r="60" spans="1:26" x14ac:dyDescent="0.3">
      <c r="A60" s="2">
        <v>44781</v>
      </c>
      <c r="B60" s="1" t="s">
        <v>150</v>
      </c>
      <c r="C60" s="1">
        <v>0</v>
      </c>
      <c r="D60" s="3">
        <v>615</v>
      </c>
      <c r="E60" s="1" t="s">
        <v>150</v>
      </c>
      <c r="F60" s="3">
        <v>615</v>
      </c>
      <c r="G60" s="3">
        <v>526</v>
      </c>
      <c r="H60" s="3">
        <v>89</v>
      </c>
      <c r="I60" s="3">
        <f t="shared" si="6"/>
        <v>538.04999999999995</v>
      </c>
      <c r="J60" s="3">
        <v>86.6</v>
      </c>
      <c r="K60" s="3">
        <v>64.3</v>
      </c>
      <c r="L60" s="3">
        <v>14.8</v>
      </c>
      <c r="M60" s="3">
        <v>12.65</v>
      </c>
      <c r="N60" s="3">
        <v>166.31427249999999</v>
      </c>
      <c r="O60" s="3">
        <v>166.31427249999999</v>
      </c>
      <c r="P60" s="3">
        <v>115.162609625</v>
      </c>
      <c r="Q60" s="3">
        <v>51.151662874999985</v>
      </c>
      <c r="R60" s="3">
        <f t="shared" si="1"/>
        <v>51.151662874999985</v>
      </c>
      <c r="S60" s="3">
        <v>44.3</v>
      </c>
      <c r="T60" s="3">
        <f t="shared" si="5"/>
        <v>78.462609624999999</v>
      </c>
      <c r="U60" s="3">
        <v>36.700000000000003</v>
      </c>
      <c r="V60" s="7">
        <f t="shared" si="3"/>
        <v>0.22066656967158368</v>
      </c>
      <c r="W60" s="1">
        <f>VLOOKUP(B60,SiteMetadata!$B$3:$P$37,3,FALSE)</f>
        <v>0</v>
      </c>
      <c r="X60" s="1" t="str">
        <f>VLOOKUP(B60,SiteMetadata!$B$3:$P$37,10,FALSE)</f>
        <v>UpperEastForkLMR</v>
      </c>
      <c r="Y60" s="1">
        <f>VLOOKUP(B60,SiteMetadata!$B$3:$P$37,5,FALSE)</f>
        <v>0.370946</v>
      </c>
      <c r="Z60" s="1">
        <v>4</v>
      </c>
    </row>
    <row r="61" spans="1:26" x14ac:dyDescent="0.3">
      <c r="A61" s="2">
        <v>44782</v>
      </c>
      <c r="B61" s="1" t="s">
        <v>181</v>
      </c>
      <c r="C61" s="1">
        <v>0</v>
      </c>
      <c r="D61" s="3">
        <v>1850</v>
      </c>
      <c r="E61" s="1" t="s">
        <v>181</v>
      </c>
      <c r="F61" s="3">
        <v>1850</v>
      </c>
      <c r="G61" s="3">
        <v>1710</v>
      </c>
      <c r="H61" s="3">
        <v>140</v>
      </c>
      <c r="I61" s="3">
        <f t="shared" si="6"/>
        <v>711</v>
      </c>
      <c r="J61" s="3">
        <v>131</v>
      </c>
      <c r="K61" s="3">
        <v>129</v>
      </c>
      <c r="L61" s="3">
        <v>1020</v>
      </c>
      <c r="M61" s="3">
        <v>1010</v>
      </c>
      <c r="N61" s="3">
        <v>532.83094080000001</v>
      </c>
      <c r="O61" s="3">
        <v>532.83094080000001</v>
      </c>
      <c r="P61" s="3">
        <v>446.79127590000002</v>
      </c>
      <c r="Q61" s="3">
        <v>86.039664899999991</v>
      </c>
      <c r="R61" s="3">
        <f t="shared" si="1"/>
        <v>86.039664899999991</v>
      </c>
      <c r="S61" s="3">
        <v>357</v>
      </c>
      <c r="T61" s="3">
        <f t="shared" si="5"/>
        <v>93.791275900000016</v>
      </c>
      <c r="U61" s="3">
        <v>353</v>
      </c>
      <c r="V61" s="7">
        <f t="shared" si="3"/>
        <v>0.66249906484409626</v>
      </c>
      <c r="W61" s="1">
        <f>VLOOKUP(B61,SiteMetadata!$B$3:$P$37,3,FALSE)</f>
        <v>4.3</v>
      </c>
      <c r="X61" s="1" t="str">
        <f>VLOOKUP(B61,SiteMetadata!$B$3:$P$37,10,FALSE)</f>
        <v>LowerEastForkLMR</v>
      </c>
      <c r="Y61" s="1">
        <f>VLOOKUP(B61,SiteMetadata!$B$3:$P$37,5,FALSE)</f>
        <v>493.24199399999998</v>
      </c>
      <c r="Z61" s="71">
        <v>4</v>
      </c>
    </row>
    <row r="62" spans="1:26" x14ac:dyDescent="0.3">
      <c r="A62" s="2">
        <v>44782</v>
      </c>
      <c r="B62" s="1" t="s">
        <v>198</v>
      </c>
      <c r="C62" s="1">
        <v>0</v>
      </c>
      <c r="D62" s="3">
        <v>737</v>
      </c>
      <c r="E62" s="1" t="s">
        <v>198</v>
      </c>
      <c r="F62" s="3">
        <v>737</v>
      </c>
      <c r="G62" s="3">
        <v>448</v>
      </c>
      <c r="H62" s="3">
        <v>289</v>
      </c>
      <c r="I62" s="3">
        <f t="shared" si="6"/>
        <v>727.05</v>
      </c>
      <c r="J62" s="3">
        <v>9.4700000000000006</v>
      </c>
      <c r="K62" s="3">
        <v>7.39</v>
      </c>
      <c r="L62" s="3">
        <v>6.1</v>
      </c>
      <c r="M62" s="3">
        <v>2.56</v>
      </c>
      <c r="N62" s="3">
        <v>91.521411089999987</v>
      </c>
      <c r="O62" s="3">
        <v>91.521411089999987</v>
      </c>
      <c r="P62" s="3">
        <v>76.624634689999993</v>
      </c>
      <c r="Q62" s="3">
        <v>14.896776399999993</v>
      </c>
      <c r="R62" s="3">
        <f t="shared" si="1"/>
        <v>14.896776399999993</v>
      </c>
      <c r="S62" s="3">
        <v>17.3</v>
      </c>
      <c r="T62" s="3">
        <f t="shared" si="5"/>
        <v>64.524634689999999</v>
      </c>
      <c r="U62" s="3">
        <v>12.1</v>
      </c>
      <c r="V62" s="7">
        <f t="shared" si="3"/>
        <v>0.13220950000542656</v>
      </c>
      <c r="W62" s="1">
        <f>VLOOKUP(B62,SiteMetadata!$B$3:$P$37,3,FALSE)</f>
        <v>0</v>
      </c>
      <c r="X62" s="1" t="str">
        <f>VLOOKUP(B62,SiteMetadata!$B$3:$P$37,10,FALSE)</f>
        <v>UpperEastForkLMR</v>
      </c>
      <c r="Y62" s="1">
        <f>VLOOKUP(B62,SiteMetadata!$B$3:$P$37,5,FALSE)</f>
        <v>331.51764400000002</v>
      </c>
      <c r="Z62" s="1" t="s">
        <v>204</v>
      </c>
    </row>
    <row r="63" spans="1:26" x14ac:dyDescent="0.3">
      <c r="A63" s="2">
        <v>44782</v>
      </c>
      <c r="B63" s="1" t="s">
        <v>198</v>
      </c>
      <c r="C63" s="1">
        <v>5</v>
      </c>
      <c r="D63" s="3">
        <v>722</v>
      </c>
      <c r="E63" s="1" t="s">
        <v>198</v>
      </c>
      <c r="F63" s="3">
        <v>722</v>
      </c>
      <c r="G63" s="3">
        <v>422</v>
      </c>
      <c r="H63" s="3">
        <v>300</v>
      </c>
      <c r="I63" s="3">
        <f t="shared" si="6"/>
        <v>704.86</v>
      </c>
      <c r="J63" s="3">
        <v>9.2899999999999991</v>
      </c>
      <c r="K63" s="3">
        <v>10.9</v>
      </c>
      <c r="L63" s="3">
        <v>3.74</v>
      </c>
      <c r="M63" s="3">
        <v>6.24</v>
      </c>
      <c r="N63" s="3">
        <v>68.318294559999998</v>
      </c>
      <c r="O63" s="3">
        <v>68.318294559999998</v>
      </c>
      <c r="P63" s="3">
        <v>44.4</v>
      </c>
      <c r="Q63" s="3">
        <v>23.91829456</v>
      </c>
      <c r="R63" s="3">
        <f t="shared" si="1"/>
        <v>23.91829456</v>
      </c>
      <c r="S63" s="3">
        <v>14.1</v>
      </c>
      <c r="T63" s="3">
        <f t="shared" si="5"/>
        <v>32.200000000000003</v>
      </c>
      <c r="U63" s="3">
        <v>12.2</v>
      </c>
      <c r="V63" s="7">
        <f t="shared" si="3"/>
        <v>0.1785758862772174</v>
      </c>
      <c r="W63" s="1">
        <f>VLOOKUP(B63,SiteMetadata!$B$3:$P$37,3,FALSE)</f>
        <v>0</v>
      </c>
      <c r="X63" s="1" t="str">
        <f>VLOOKUP(B63,SiteMetadata!$B$3:$P$37,10,FALSE)</f>
        <v>UpperEastForkLMR</v>
      </c>
      <c r="Y63" s="1">
        <f>VLOOKUP(B63,SiteMetadata!$B$3:$P$37,5,FALSE)</f>
        <v>331.51764400000002</v>
      </c>
      <c r="Z63" s="1" t="s">
        <v>204</v>
      </c>
    </row>
    <row r="64" spans="1:26" x14ac:dyDescent="0.3">
      <c r="A64" s="2">
        <v>44782</v>
      </c>
      <c r="B64" s="1" t="s">
        <v>198</v>
      </c>
      <c r="C64" s="1">
        <v>10</v>
      </c>
      <c r="D64" s="3">
        <v>691</v>
      </c>
      <c r="E64" s="1" t="s">
        <v>198</v>
      </c>
      <c r="F64" s="3">
        <v>691</v>
      </c>
      <c r="G64" s="3">
        <v>465</v>
      </c>
      <c r="H64" s="3">
        <v>226</v>
      </c>
      <c r="I64" s="3">
        <f t="shared" si="6"/>
        <v>635.1</v>
      </c>
      <c r="J64" s="3">
        <v>7.26</v>
      </c>
      <c r="K64" s="3">
        <v>32</v>
      </c>
      <c r="L64" s="3">
        <v>3.46</v>
      </c>
      <c r="M64" s="3">
        <v>23.9</v>
      </c>
      <c r="N64" s="3">
        <v>66.799426440000005</v>
      </c>
      <c r="O64" s="3">
        <v>66.799426440000005</v>
      </c>
      <c r="P64" s="3">
        <v>17.899999999999999</v>
      </c>
      <c r="Q64" s="3">
        <v>48.899426440000006</v>
      </c>
      <c r="R64" s="3">
        <f t="shared" si="1"/>
        <v>48.899426440000006</v>
      </c>
      <c r="S64" s="3">
        <v>14.3</v>
      </c>
      <c r="T64" s="3">
        <f t="shared" si="5"/>
        <v>5.3999999999999986</v>
      </c>
      <c r="U64" s="4">
        <v>12.5</v>
      </c>
      <c r="V64" s="7">
        <f t="shared" si="3"/>
        <v>0.18712735522104582</v>
      </c>
      <c r="W64" s="1">
        <f>VLOOKUP(B64,SiteMetadata!$B$3:$P$37,3,FALSE)</f>
        <v>0</v>
      </c>
      <c r="X64" s="1" t="str">
        <f>VLOOKUP(B64,SiteMetadata!$B$3:$P$37,10,FALSE)</f>
        <v>UpperEastForkLMR</v>
      </c>
      <c r="Y64" s="1">
        <f>VLOOKUP(B64,SiteMetadata!$B$3:$P$37,5,FALSE)</f>
        <v>331.51764400000002</v>
      </c>
      <c r="Z64" s="1" t="s">
        <v>204</v>
      </c>
    </row>
    <row r="65" spans="1:26" x14ac:dyDescent="0.3">
      <c r="A65" s="2">
        <v>44782</v>
      </c>
      <c r="B65" s="1" t="s">
        <v>198</v>
      </c>
      <c r="C65" s="1">
        <v>20</v>
      </c>
      <c r="D65" s="3">
        <v>806</v>
      </c>
      <c r="E65" s="1" t="s">
        <v>198</v>
      </c>
      <c r="F65" s="3">
        <v>806</v>
      </c>
      <c r="G65" s="3">
        <v>545</v>
      </c>
      <c r="H65" s="3">
        <v>261</v>
      </c>
      <c r="I65" s="3">
        <f t="shared" si="6"/>
        <v>650.35</v>
      </c>
      <c r="J65" s="3">
        <v>8.5350000000000001</v>
      </c>
      <c r="K65" s="3">
        <v>7.65</v>
      </c>
      <c r="L65" s="3">
        <v>152</v>
      </c>
      <c r="M65" s="3">
        <v>148</v>
      </c>
      <c r="N65" s="3">
        <v>89.291870279999998</v>
      </c>
      <c r="O65" s="3">
        <v>89.291870279999998</v>
      </c>
      <c r="P65" s="3">
        <v>46.465008451449997</v>
      </c>
      <c r="Q65" s="3">
        <v>42.826861828550001</v>
      </c>
      <c r="R65" s="3">
        <f t="shared" si="1"/>
        <v>42.826861828550001</v>
      </c>
      <c r="S65" s="3">
        <v>26.35</v>
      </c>
      <c r="T65" s="3">
        <f t="shared" si="5"/>
        <v>25.015008451449997</v>
      </c>
      <c r="U65" s="3">
        <v>21.45</v>
      </c>
      <c r="V65" s="7">
        <f t="shared" si="3"/>
        <v>0.24022343728199932</v>
      </c>
      <c r="W65" s="1">
        <f>VLOOKUP(B65,SiteMetadata!$B$3:$P$37,3,FALSE)</f>
        <v>0</v>
      </c>
      <c r="X65" s="1" t="str">
        <f>VLOOKUP(B65,SiteMetadata!$B$3:$P$37,10,FALSE)</f>
        <v>UpperEastForkLMR</v>
      </c>
      <c r="Y65" s="1">
        <f>VLOOKUP(B65,SiteMetadata!$B$3:$P$37,5,FALSE)</f>
        <v>331.51764400000002</v>
      </c>
      <c r="Z65" s="1" t="s">
        <v>204</v>
      </c>
    </row>
    <row r="66" spans="1:26" x14ac:dyDescent="0.3">
      <c r="A66" s="2">
        <v>44782</v>
      </c>
      <c r="B66" s="1" t="s">
        <v>198</v>
      </c>
      <c r="C66" s="1">
        <v>45</v>
      </c>
      <c r="D66" s="3">
        <v>1560</v>
      </c>
      <c r="E66" s="1" t="s">
        <v>198</v>
      </c>
      <c r="F66" s="3">
        <v>1560</v>
      </c>
      <c r="G66" s="3">
        <v>1325</v>
      </c>
      <c r="H66" s="3">
        <v>235</v>
      </c>
      <c r="I66" s="3">
        <f t="shared" si="6"/>
        <v>613.45000000000005</v>
      </c>
      <c r="J66" s="3">
        <v>95.4</v>
      </c>
      <c r="K66" s="3">
        <v>91.050000000000011</v>
      </c>
      <c r="L66" s="3">
        <v>874</v>
      </c>
      <c r="M66" s="3">
        <v>855.5</v>
      </c>
      <c r="N66" s="3">
        <v>286.36626820000004</v>
      </c>
      <c r="O66" s="3">
        <v>286.36626820000004</v>
      </c>
      <c r="P66" s="3">
        <v>233.49016224999994</v>
      </c>
      <c r="Q66" s="3">
        <v>52.876105950000095</v>
      </c>
      <c r="R66" s="3">
        <f t="shared" si="1"/>
        <v>52.876105950000095</v>
      </c>
      <c r="S66" s="3">
        <v>203.5</v>
      </c>
      <c r="T66" s="3">
        <f t="shared" si="5"/>
        <v>39.490162249999941</v>
      </c>
      <c r="U66" s="3">
        <v>194</v>
      </c>
      <c r="V66" s="7">
        <f t="shared" si="3"/>
        <v>0.67745409129160827</v>
      </c>
      <c r="W66" s="1">
        <f>VLOOKUP(B66,SiteMetadata!$B$3:$P$37,3,FALSE)</f>
        <v>0</v>
      </c>
      <c r="X66" s="1" t="str">
        <f>VLOOKUP(B66,SiteMetadata!$B$3:$P$37,10,FALSE)</f>
        <v>UpperEastForkLMR</v>
      </c>
      <c r="Y66" s="1">
        <f>VLOOKUP(B66,SiteMetadata!$B$3:$P$37,5,FALSE)</f>
        <v>331.51764400000002</v>
      </c>
      <c r="Z66" s="1" t="s">
        <v>204</v>
      </c>
    </row>
    <row r="67" spans="1:26" x14ac:dyDescent="0.3">
      <c r="A67" s="2">
        <v>44782</v>
      </c>
      <c r="B67" s="1" t="s">
        <v>195</v>
      </c>
      <c r="C67" s="1">
        <v>0</v>
      </c>
      <c r="D67" s="3">
        <v>732.5</v>
      </c>
      <c r="E67" s="1" t="s">
        <v>195</v>
      </c>
      <c r="F67" s="3">
        <v>732.5</v>
      </c>
      <c r="G67" s="3">
        <v>420.5</v>
      </c>
      <c r="H67" s="3">
        <v>312</v>
      </c>
      <c r="I67" s="3">
        <f t="shared" si="6"/>
        <v>720.94500000000005</v>
      </c>
      <c r="J67" s="3">
        <v>6.9950000000000001</v>
      </c>
      <c r="K67" s="3">
        <v>8.1849999999999987</v>
      </c>
      <c r="L67" s="3">
        <v>3.5149999999999997</v>
      </c>
      <c r="M67" s="3">
        <v>3.37</v>
      </c>
      <c r="N67" s="3">
        <v>110.12985154499998</v>
      </c>
      <c r="O67" s="3">
        <v>110.12985154499998</v>
      </c>
      <c r="P67" s="3">
        <v>53.241776300999987</v>
      </c>
      <c r="Q67" s="3">
        <v>56.888075243999992</v>
      </c>
      <c r="R67" s="3">
        <f t="shared" ref="R67:R130" si="7">O67-P67</f>
        <v>56.888075243999992</v>
      </c>
      <c r="S67" s="3">
        <v>14.45</v>
      </c>
      <c r="T67" s="3">
        <f t="shared" ref="T67:T98" si="8">IF(P67-U67&lt;0,"", P67-U67)</f>
        <v>43.181776300999985</v>
      </c>
      <c r="U67" s="3">
        <v>10.059999999999999</v>
      </c>
      <c r="V67" s="7">
        <f t="shared" ref="V67:V130" si="9">U67/O67</f>
        <v>9.1346713528342477E-2</v>
      </c>
      <c r="W67" s="1">
        <f>VLOOKUP(B67,SiteMetadata!$B$3:$P$37,3,FALSE)</f>
        <v>0</v>
      </c>
      <c r="X67" s="1" t="str">
        <f>VLOOKUP(B67,SiteMetadata!$B$3:$P$37,10,FALSE)</f>
        <v>UpperEastForkLMR</v>
      </c>
      <c r="Y67" s="1">
        <f>VLOOKUP(B67,SiteMetadata!$B$3:$P$37,5,FALSE)</f>
        <v>331.51764400000002</v>
      </c>
      <c r="Z67" s="1" t="s">
        <v>204</v>
      </c>
    </row>
    <row r="68" spans="1:26" x14ac:dyDescent="0.3">
      <c r="A68" s="2">
        <v>44782</v>
      </c>
      <c r="B68" s="1" t="s">
        <v>195</v>
      </c>
      <c r="C68" s="1">
        <v>5</v>
      </c>
      <c r="D68" s="3">
        <v>756</v>
      </c>
      <c r="E68" s="1" t="s">
        <v>195</v>
      </c>
      <c r="F68" s="3">
        <v>756</v>
      </c>
      <c r="G68" s="3">
        <v>420</v>
      </c>
      <c r="H68" s="3">
        <v>336</v>
      </c>
      <c r="I68" s="3">
        <f t="shared" si="6"/>
        <v>746.21</v>
      </c>
      <c r="J68" s="3">
        <v>5.94</v>
      </c>
      <c r="K68" s="3">
        <v>6.36</v>
      </c>
      <c r="L68" s="3">
        <v>4.05</v>
      </c>
      <c r="M68" s="3">
        <v>3.43</v>
      </c>
      <c r="N68" s="3">
        <v>44.5</v>
      </c>
      <c r="O68" s="3">
        <v>44.5</v>
      </c>
      <c r="P68" s="3">
        <v>31.7</v>
      </c>
      <c r="Q68" s="3">
        <v>12.8</v>
      </c>
      <c r="R68" s="3">
        <f t="shared" si="7"/>
        <v>12.8</v>
      </c>
      <c r="S68" s="3">
        <v>14.3</v>
      </c>
      <c r="T68" s="3">
        <f t="shared" si="8"/>
        <v>21.5</v>
      </c>
      <c r="U68" s="3">
        <v>10.199999999999999</v>
      </c>
      <c r="V68" s="7">
        <f t="shared" si="9"/>
        <v>0.2292134831460674</v>
      </c>
      <c r="W68" s="1">
        <f>VLOOKUP(B68,SiteMetadata!$B$3:$P$37,3,FALSE)</f>
        <v>0</v>
      </c>
      <c r="X68" s="1" t="str">
        <f>VLOOKUP(B68,SiteMetadata!$B$3:$P$37,10,FALSE)</f>
        <v>UpperEastForkLMR</v>
      </c>
      <c r="Y68" s="1">
        <f>VLOOKUP(B68,SiteMetadata!$B$3:$P$37,5,FALSE)</f>
        <v>331.51764400000002</v>
      </c>
      <c r="Z68" s="1" t="s">
        <v>204</v>
      </c>
    </row>
    <row r="69" spans="1:26" s="77" customFormat="1" x14ac:dyDescent="0.3">
      <c r="A69" s="2">
        <v>44782</v>
      </c>
      <c r="B69" s="1" t="s">
        <v>195</v>
      </c>
      <c r="C69" s="1">
        <v>10</v>
      </c>
      <c r="D69" s="3">
        <v>762</v>
      </c>
      <c r="E69" s="1" t="s">
        <v>195</v>
      </c>
      <c r="F69" s="3">
        <v>762</v>
      </c>
      <c r="G69" s="3">
        <v>426</v>
      </c>
      <c r="H69" s="3">
        <v>336</v>
      </c>
      <c r="I69" s="3">
        <f t="shared" si="6"/>
        <v>751.94</v>
      </c>
      <c r="J69" s="3">
        <v>10.6</v>
      </c>
      <c r="K69" s="3">
        <v>8.36</v>
      </c>
      <c r="L69" s="3">
        <v>3.4</v>
      </c>
      <c r="M69" s="3">
        <v>1.7</v>
      </c>
      <c r="N69" s="3">
        <v>41.4</v>
      </c>
      <c r="O69" s="3">
        <v>41.4</v>
      </c>
      <c r="P69" s="3">
        <v>37.6</v>
      </c>
      <c r="Q69" s="3">
        <v>3.7999999999999972</v>
      </c>
      <c r="R69" s="3">
        <f t="shared" si="7"/>
        <v>3.7999999999999972</v>
      </c>
      <c r="S69" s="3">
        <v>14.2</v>
      </c>
      <c r="T69" s="3">
        <f t="shared" si="8"/>
        <v>25.900000000000002</v>
      </c>
      <c r="U69" s="3">
        <v>11.7</v>
      </c>
      <c r="V69" s="7">
        <f t="shared" si="9"/>
        <v>0.28260869565217389</v>
      </c>
      <c r="W69" s="1">
        <f>VLOOKUP(B69,SiteMetadata!$B$3:$P$37,3,FALSE)</f>
        <v>0</v>
      </c>
      <c r="X69" s="1" t="str">
        <f>VLOOKUP(B69,SiteMetadata!$B$3:$P$37,10,FALSE)</f>
        <v>UpperEastForkLMR</v>
      </c>
      <c r="Y69" s="1">
        <f>VLOOKUP(B69,SiteMetadata!$B$3:$P$37,5,FALSE)</f>
        <v>331.51764400000002</v>
      </c>
      <c r="Z69" s="1" t="s">
        <v>204</v>
      </c>
    </row>
    <row r="70" spans="1:26" s="77" customFormat="1" x14ac:dyDescent="0.3">
      <c r="A70" s="2">
        <v>44782</v>
      </c>
      <c r="B70" s="1" t="s">
        <v>195</v>
      </c>
      <c r="C70" s="1">
        <v>20</v>
      </c>
      <c r="D70" s="3">
        <v>705</v>
      </c>
      <c r="E70" s="1" t="s">
        <v>195</v>
      </c>
      <c r="F70" s="3">
        <v>705</v>
      </c>
      <c r="G70" s="3">
        <v>459</v>
      </c>
      <c r="H70" s="3">
        <v>246</v>
      </c>
      <c r="I70" s="3">
        <f t="shared" si="6"/>
        <v>635.6</v>
      </c>
      <c r="J70" s="3">
        <v>17.600000000000001</v>
      </c>
      <c r="K70" s="3">
        <v>22.1</v>
      </c>
      <c r="L70" s="3">
        <v>44.5</v>
      </c>
      <c r="M70" s="3">
        <v>47.3</v>
      </c>
      <c r="N70" s="3">
        <v>72.858976839999997</v>
      </c>
      <c r="O70" s="3">
        <v>72.858976839999997</v>
      </c>
      <c r="P70" s="3">
        <v>18.600000000000001</v>
      </c>
      <c r="Q70" s="3">
        <v>54.258976839999995</v>
      </c>
      <c r="R70" s="3">
        <f t="shared" si="7"/>
        <v>54.258976839999995</v>
      </c>
      <c r="S70" s="3">
        <v>11.9</v>
      </c>
      <c r="T70" s="3">
        <f t="shared" si="8"/>
        <v>5.4000000000000021</v>
      </c>
      <c r="U70" s="3">
        <v>13.2</v>
      </c>
      <c r="V70" s="7">
        <f t="shared" si="9"/>
        <v>0.18117191007207673</v>
      </c>
      <c r="W70" s="1">
        <f>VLOOKUP(B70,SiteMetadata!$B$3:$P$37,3,FALSE)</f>
        <v>0</v>
      </c>
      <c r="X70" s="1" t="str">
        <f>VLOOKUP(B70,SiteMetadata!$B$3:$P$37,10,FALSE)</f>
        <v>UpperEastForkLMR</v>
      </c>
      <c r="Y70" s="1">
        <f>VLOOKUP(B70,SiteMetadata!$B$3:$P$37,5,FALSE)</f>
        <v>331.51764400000002</v>
      </c>
      <c r="Z70" s="1" t="s">
        <v>204</v>
      </c>
    </row>
    <row r="71" spans="1:26" x14ac:dyDescent="0.3">
      <c r="A71" s="2">
        <v>44782</v>
      </c>
      <c r="B71" s="1" t="s">
        <v>195</v>
      </c>
      <c r="C71" s="1">
        <v>62</v>
      </c>
      <c r="D71" s="3">
        <v>3250</v>
      </c>
      <c r="E71" s="1" t="s">
        <v>195</v>
      </c>
      <c r="F71" s="3">
        <v>3250</v>
      </c>
      <c r="G71" s="3">
        <v>2990</v>
      </c>
      <c r="H71" s="3">
        <v>260</v>
      </c>
      <c r="I71" s="3">
        <f t="shared" si="6"/>
        <v>740.54</v>
      </c>
      <c r="J71" s="3">
        <v>10.4</v>
      </c>
      <c r="K71" s="3">
        <v>9.4600000000000009</v>
      </c>
      <c r="L71" s="3">
        <v>2520</v>
      </c>
      <c r="M71" s="3">
        <v>2500</v>
      </c>
      <c r="N71" s="3">
        <v>810.64128000000005</v>
      </c>
      <c r="O71" s="3">
        <v>810.64128000000005</v>
      </c>
      <c r="P71" s="3">
        <v>778.87067999999999</v>
      </c>
      <c r="Q71" s="3">
        <v>31.770600000000059</v>
      </c>
      <c r="R71" s="3">
        <f t="shared" si="7"/>
        <v>31.770600000000059</v>
      </c>
      <c r="S71" s="3">
        <v>781</v>
      </c>
      <c r="T71" s="3">
        <f t="shared" si="8"/>
        <v>22.870679999999993</v>
      </c>
      <c r="U71" s="3">
        <v>756</v>
      </c>
      <c r="V71" s="7">
        <f t="shared" si="9"/>
        <v>0.93259499442219373</v>
      </c>
      <c r="W71" s="1">
        <f>VLOOKUP(B71,SiteMetadata!$B$3:$P$37,3,FALSE)</f>
        <v>0</v>
      </c>
      <c r="X71" s="1" t="str">
        <f>VLOOKUP(B71,SiteMetadata!$B$3:$P$37,10,FALSE)</f>
        <v>UpperEastForkLMR</v>
      </c>
      <c r="Y71" s="1">
        <f>VLOOKUP(B71,SiteMetadata!$B$3:$P$37,5,FALSE)</f>
        <v>331.51764400000002</v>
      </c>
      <c r="Z71" s="1" t="s">
        <v>204</v>
      </c>
    </row>
    <row r="72" spans="1:26" x14ac:dyDescent="0.3">
      <c r="A72" s="2">
        <v>44782</v>
      </c>
      <c r="B72" s="1" t="s">
        <v>191</v>
      </c>
      <c r="C72" s="1">
        <v>0</v>
      </c>
      <c r="D72" s="3">
        <v>896</v>
      </c>
      <c r="E72" s="1" t="s">
        <v>191</v>
      </c>
      <c r="F72" s="3">
        <v>896</v>
      </c>
      <c r="G72" s="3">
        <v>439</v>
      </c>
      <c r="H72" s="3">
        <v>457</v>
      </c>
      <c r="I72" s="3">
        <f t="shared" si="6"/>
        <v>887.75</v>
      </c>
      <c r="J72" s="3">
        <v>8.7200000000000006</v>
      </c>
      <c r="K72" s="3">
        <v>6.08</v>
      </c>
      <c r="L72" s="3">
        <v>4.87</v>
      </c>
      <c r="M72" s="3">
        <v>2.17</v>
      </c>
      <c r="N72" s="3">
        <v>128.30706900000001</v>
      </c>
      <c r="O72" s="3">
        <v>128.30706900000001</v>
      </c>
      <c r="P72" s="3">
        <v>80.373707039999999</v>
      </c>
      <c r="Q72" s="3">
        <v>47.933361960000013</v>
      </c>
      <c r="R72" s="3">
        <f t="shared" si="7"/>
        <v>47.933361960000013</v>
      </c>
      <c r="S72" s="3">
        <v>14.2</v>
      </c>
      <c r="T72" s="3">
        <f t="shared" si="8"/>
        <v>70.073707040000002</v>
      </c>
      <c r="U72" s="3">
        <v>10.3</v>
      </c>
      <c r="V72" s="7">
        <f t="shared" si="9"/>
        <v>8.0276169351199189E-2</v>
      </c>
      <c r="W72" s="1">
        <f>VLOOKUP(B72,SiteMetadata!$B$3:$P$37,3,FALSE)</f>
        <v>0</v>
      </c>
      <c r="X72" s="1" t="str">
        <f>VLOOKUP(B72,SiteMetadata!$B$3:$P$37,10,FALSE)</f>
        <v>UpperEastForkLMR</v>
      </c>
      <c r="Y72" s="1">
        <f>VLOOKUP(B72,SiteMetadata!$B$3:$P$37,5,FALSE)</f>
        <v>2.1670039999999999</v>
      </c>
      <c r="Z72" s="1" t="s">
        <v>204</v>
      </c>
    </row>
    <row r="73" spans="1:26" x14ac:dyDescent="0.3">
      <c r="A73" s="2">
        <v>44782</v>
      </c>
      <c r="B73" s="1" t="s">
        <v>191</v>
      </c>
      <c r="C73" s="1">
        <v>5</v>
      </c>
      <c r="D73" s="3">
        <v>874</v>
      </c>
      <c r="E73" s="1" t="s">
        <v>191</v>
      </c>
      <c r="F73" s="3">
        <v>874</v>
      </c>
      <c r="G73" s="3">
        <v>452</v>
      </c>
      <c r="H73" s="3">
        <v>422</v>
      </c>
      <c r="I73" s="3">
        <f t="shared" si="6"/>
        <v>866.27</v>
      </c>
      <c r="J73" s="3">
        <v>8.43</v>
      </c>
      <c r="K73" s="3">
        <v>5.36</v>
      </c>
      <c r="L73" s="3">
        <v>3.38</v>
      </c>
      <c r="M73" s="3">
        <v>2.37</v>
      </c>
      <c r="N73" s="3">
        <v>66.038997250000008</v>
      </c>
      <c r="O73" s="3">
        <v>66.038997250000008</v>
      </c>
      <c r="P73" s="3">
        <v>48</v>
      </c>
      <c r="Q73" s="3">
        <v>18.038997250000008</v>
      </c>
      <c r="R73" s="3">
        <f t="shared" si="7"/>
        <v>18.038997250000008</v>
      </c>
      <c r="S73" s="3">
        <v>15.4</v>
      </c>
      <c r="T73" s="3">
        <f t="shared" si="8"/>
        <v>35.200000000000003</v>
      </c>
      <c r="U73" s="3">
        <v>12.8</v>
      </c>
      <c r="V73" s="7">
        <f t="shared" si="9"/>
        <v>0.19382486913821209</v>
      </c>
      <c r="W73" s="1">
        <f>VLOOKUP(B73,SiteMetadata!$B$3:$P$37,3,FALSE)</f>
        <v>0</v>
      </c>
      <c r="X73" s="1" t="str">
        <f>VLOOKUP(B73,SiteMetadata!$B$3:$P$37,10,FALSE)</f>
        <v>UpperEastForkLMR</v>
      </c>
      <c r="Y73" s="1">
        <f>VLOOKUP(B73,SiteMetadata!$B$3:$P$37,5,FALSE)</f>
        <v>2.1670039999999999</v>
      </c>
      <c r="Z73" s="1" t="s">
        <v>204</v>
      </c>
    </row>
    <row r="74" spans="1:26" x14ac:dyDescent="0.3">
      <c r="A74" s="2">
        <v>44782</v>
      </c>
      <c r="B74" s="1" t="s">
        <v>191</v>
      </c>
      <c r="C74" s="1">
        <v>10</v>
      </c>
      <c r="D74" s="3">
        <v>809</v>
      </c>
      <c r="E74" s="1" t="s">
        <v>191</v>
      </c>
      <c r="F74" s="3">
        <v>809</v>
      </c>
      <c r="G74" s="3">
        <v>420</v>
      </c>
      <c r="H74" s="3">
        <v>389</v>
      </c>
      <c r="I74" s="3">
        <f t="shared" si="6"/>
        <v>801.95</v>
      </c>
      <c r="J74" s="3">
        <v>8.57</v>
      </c>
      <c r="K74" s="3">
        <v>5.08</v>
      </c>
      <c r="L74" s="3">
        <v>5.26</v>
      </c>
      <c r="M74" s="3">
        <v>1.97</v>
      </c>
      <c r="N74" s="3">
        <v>101.06201216000001</v>
      </c>
      <c r="O74" s="3">
        <v>101.06201216000001</v>
      </c>
      <c r="P74" s="3">
        <v>26.7</v>
      </c>
      <c r="Q74" s="3">
        <v>74.362012160000006</v>
      </c>
      <c r="R74" s="3">
        <f t="shared" si="7"/>
        <v>74.362012160000006</v>
      </c>
      <c r="S74" s="3">
        <v>16.899999999999999</v>
      </c>
      <c r="T74" s="3">
        <f t="shared" si="8"/>
        <v>14</v>
      </c>
      <c r="U74" s="3">
        <v>12.7</v>
      </c>
      <c r="V74" s="7">
        <f t="shared" si="9"/>
        <v>0.12566541798013611</v>
      </c>
      <c r="W74" s="1">
        <f>VLOOKUP(B74,SiteMetadata!$B$3:$P$37,3,FALSE)</f>
        <v>0</v>
      </c>
      <c r="X74" s="1" t="str">
        <f>VLOOKUP(B74,SiteMetadata!$B$3:$P$37,10,FALSE)</f>
        <v>UpperEastForkLMR</v>
      </c>
      <c r="Y74" s="1">
        <f>VLOOKUP(B74,SiteMetadata!$B$3:$P$37,5,FALSE)</f>
        <v>2.1670039999999999</v>
      </c>
      <c r="Z74" s="1" t="s">
        <v>204</v>
      </c>
    </row>
    <row r="75" spans="1:26" x14ac:dyDescent="0.3">
      <c r="A75" s="2">
        <v>44782</v>
      </c>
      <c r="B75" s="1" t="s">
        <v>191</v>
      </c>
      <c r="C75" s="1">
        <v>20</v>
      </c>
      <c r="D75" s="3">
        <v>838</v>
      </c>
      <c r="E75" s="1" t="s">
        <v>191</v>
      </c>
      <c r="F75" s="3">
        <v>838</v>
      </c>
      <c r="G75" s="3">
        <v>564</v>
      </c>
      <c r="H75" s="3">
        <v>274</v>
      </c>
      <c r="I75" s="3">
        <f t="shared" si="6"/>
        <v>670.7</v>
      </c>
      <c r="J75" s="3">
        <v>83.4</v>
      </c>
      <c r="K75" s="3">
        <v>77.400000000000006</v>
      </c>
      <c r="L75" s="3">
        <v>95.1</v>
      </c>
      <c r="M75" s="3">
        <v>89.9</v>
      </c>
      <c r="N75" s="3">
        <v>123.36022380999999</v>
      </c>
      <c r="O75" s="3">
        <v>123.36022380999999</v>
      </c>
      <c r="P75" s="3">
        <v>91.521411089999987</v>
      </c>
      <c r="Q75" s="3">
        <v>31.838812720000007</v>
      </c>
      <c r="R75" s="3">
        <f t="shared" si="7"/>
        <v>31.838812720000007</v>
      </c>
      <c r="S75" s="3">
        <v>61.9</v>
      </c>
      <c r="T75" s="3">
        <f t="shared" si="8"/>
        <v>34.621411089999988</v>
      </c>
      <c r="U75" s="3">
        <v>56.9</v>
      </c>
      <c r="V75" s="7">
        <f t="shared" si="9"/>
        <v>0.46125078443143597</v>
      </c>
      <c r="W75" s="1">
        <f>VLOOKUP(B75,SiteMetadata!$B$3:$P$37,3,FALSE)</f>
        <v>0</v>
      </c>
      <c r="X75" s="1" t="str">
        <f>VLOOKUP(B75,SiteMetadata!$B$3:$P$37,10,FALSE)</f>
        <v>UpperEastForkLMR</v>
      </c>
      <c r="Y75" s="1">
        <f>VLOOKUP(B75,SiteMetadata!$B$3:$P$37,5,FALSE)</f>
        <v>2.1670039999999999</v>
      </c>
      <c r="Z75" s="1" t="s">
        <v>204</v>
      </c>
    </row>
    <row r="76" spans="1:26" x14ac:dyDescent="0.3">
      <c r="A76" s="2">
        <v>44782</v>
      </c>
      <c r="B76" s="1" t="s">
        <v>191</v>
      </c>
      <c r="C76" s="1">
        <v>26</v>
      </c>
      <c r="D76" s="3">
        <v>1120</v>
      </c>
      <c r="E76" s="1" t="s">
        <v>191</v>
      </c>
      <c r="F76" s="3">
        <v>1120</v>
      </c>
      <c r="G76" s="3">
        <v>842</v>
      </c>
      <c r="H76" s="3">
        <v>278</v>
      </c>
      <c r="I76" s="3">
        <f t="shared" si="6"/>
        <v>651</v>
      </c>
      <c r="J76" s="3">
        <v>165</v>
      </c>
      <c r="K76" s="3">
        <v>157</v>
      </c>
      <c r="L76" s="3">
        <v>326</v>
      </c>
      <c r="M76" s="3">
        <v>312</v>
      </c>
      <c r="N76" s="3">
        <v>189.55575999999996</v>
      </c>
      <c r="O76" s="3">
        <v>189.55575999999996</v>
      </c>
      <c r="P76" s="3">
        <v>155.44063089999997</v>
      </c>
      <c r="Q76" s="3">
        <v>34.11512909999999</v>
      </c>
      <c r="R76" s="3">
        <f t="shared" si="7"/>
        <v>34.11512909999999</v>
      </c>
      <c r="S76" s="3">
        <v>126</v>
      </c>
      <c r="T76" s="3">
        <f t="shared" si="8"/>
        <v>41.440630899999974</v>
      </c>
      <c r="U76" s="3">
        <v>114</v>
      </c>
      <c r="V76" s="7">
        <f t="shared" si="9"/>
        <v>0.60140615088668381</v>
      </c>
      <c r="W76" s="1">
        <f>VLOOKUP(B76,SiteMetadata!$B$3:$P$37,3,FALSE)</f>
        <v>0</v>
      </c>
      <c r="X76" s="1" t="str">
        <f>VLOOKUP(B76,SiteMetadata!$B$3:$P$37,10,FALSE)</f>
        <v>UpperEastForkLMR</v>
      </c>
      <c r="Y76" s="1">
        <f>VLOOKUP(B76,SiteMetadata!$B$3:$P$37,5,FALSE)</f>
        <v>2.1670039999999999</v>
      </c>
      <c r="Z76" s="1" t="s">
        <v>204</v>
      </c>
    </row>
    <row r="77" spans="1:26" x14ac:dyDescent="0.3">
      <c r="A77" s="2">
        <v>44782</v>
      </c>
      <c r="B77" s="1" t="s">
        <v>185</v>
      </c>
      <c r="C77" s="1">
        <v>0</v>
      </c>
      <c r="D77" s="3">
        <v>388.75431149999997</v>
      </c>
      <c r="E77" s="1" t="s">
        <v>185</v>
      </c>
      <c r="F77" s="4">
        <v>415.1884</v>
      </c>
      <c r="G77" s="3">
        <v>397.1884</v>
      </c>
      <c r="H77" s="3">
        <v>-8.4340885000000299</v>
      </c>
      <c r="I77" s="3">
        <f t="shared" si="6"/>
        <v>60.298400000000015</v>
      </c>
      <c r="J77" s="3">
        <v>343</v>
      </c>
      <c r="K77" s="3">
        <v>345.5</v>
      </c>
      <c r="L77" s="3">
        <v>4.3000000000000007</v>
      </c>
      <c r="M77" s="3">
        <v>9.39</v>
      </c>
      <c r="N77" s="3">
        <v>150.63429159999998</v>
      </c>
      <c r="O77" s="3">
        <v>150.63429159999998</v>
      </c>
      <c r="P77" s="3">
        <v>65.277572929999991</v>
      </c>
      <c r="Q77" s="3">
        <v>85.356718669999992</v>
      </c>
      <c r="R77" s="3">
        <f t="shared" si="7"/>
        <v>85.356718669999992</v>
      </c>
      <c r="S77" s="3">
        <v>75.050000000000011</v>
      </c>
      <c r="T77" s="3" t="str">
        <f t="shared" si="8"/>
        <v/>
      </c>
      <c r="U77" s="3">
        <v>75.75</v>
      </c>
      <c r="V77" s="7">
        <f t="shared" si="9"/>
        <v>0.50287354356967684</v>
      </c>
      <c r="W77" s="1">
        <f>VLOOKUP(B77,SiteMetadata!$B$3:$P$37,3,FALSE)</f>
        <v>0</v>
      </c>
      <c r="X77" s="1" t="str">
        <f>VLOOKUP(B77,SiteMetadata!$B$3:$P$37,10,FALSE)</f>
        <v>LowerEastForkLMR</v>
      </c>
      <c r="Y77" s="1">
        <f>VLOOKUP(B77,SiteMetadata!$B$3:$P$37,5,FALSE)</f>
        <v>0.54310199999999997</v>
      </c>
      <c r="Z77" s="1"/>
    </row>
    <row r="78" spans="1:26" x14ac:dyDescent="0.3">
      <c r="A78" s="2">
        <v>44788</v>
      </c>
      <c r="B78" s="1" t="s">
        <v>123</v>
      </c>
      <c r="C78" s="1">
        <v>0</v>
      </c>
      <c r="D78" s="3">
        <v>1751.8366625000001</v>
      </c>
      <c r="E78" s="1" t="s">
        <v>123</v>
      </c>
      <c r="F78" s="3">
        <v>1751.8366625000001</v>
      </c>
      <c r="G78" s="3">
        <v>1060</v>
      </c>
      <c r="H78" s="3">
        <v>691.8366625000001</v>
      </c>
      <c r="I78" s="3">
        <f t="shared" si="6"/>
        <v>1738.7966625000001</v>
      </c>
      <c r="J78" s="3">
        <v>4.8499999999999996</v>
      </c>
      <c r="K78" s="3">
        <v>6.68</v>
      </c>
      <c r="L78" s="3">
        <v>12</v>
      </c>
      <c r="M78" s="3">
        <v>6.36</v>
      </c>
      <c r="N78" s="3">
        <v>311.79645883999996</v>
      </c>
      <c r="O78" s="3">
        <v>311.79645883999996</v>
      </c>
      <c r="P78" s="3">
        <v>90.471179750000005</v>
      </c>
      <c r="Q78" s="3">
        <v>221.32527908999995</v>
      </c>
      <c r="R78" s="3">
        <f t="shared" si="7"/>
        <v>221.32527908999995</v>
      </c>
      <c r="S78" s="3">
        <v>149</v>
      </c>
      <c r="T78" s="3">
        <f t="shared" si="8"/>
        <v>8.4711797500000046</v>
      </c>
      <c r="U78" s="3">
        <v>82</v>
      </c>
      <c r="V78" s="7">
        <f t="shared" si="9"/>
        <v>0.26299208241514616</v>
      </c>
      <c r="W78" s="1">
        <f>VLOOKUP(B78,SiteMetadata!$B$3:$P$37,3,FALSE)</f>
        <v>0</v>
      </c>
      <c r="X78" s="1" t="str">
        <f>VLOOKUP(B78,SiteMetadata!$B$3:$P$37,10,FALSE)</f>
        <v>UpperEastForkLMR</v>
      </c>
      <c r="Y78" s="1">
        <f>VLOOKUP(B78,SiteMetadata!$B$3:$P$37,5,FALSE)</f>
        <v>0.30185200000000001</v>
      </c>
      <c r="Z78" s="1">
        <v>1</v>
      </c>
    </row>
    <row r="79" spans="1:26" x14ac:dyDescent="0.3">
      <c r="A79" s="2">
        <v>44788</v>
      </c>
      <c r="B79" s="1" t="s">
        <v>91</v>
      </c>
      <c r="C79" s="1">
        <v>0</v>
      </c>
      <c r="D79" s="3">
        <v>554.74440744000003</v>
      </c>
      <c r="E79" s="1" t="s">
        <v>91</v>
      </c>
      <c r="F79" s="3">
        <v>554.74440744000003</v>
      </c>
      <c r="G79" s="3">
        <v>489</v>
      </c>
      <c r="H79" s="3">
        <v>65.744407440000032</v>
      </c>
      <c r="I79" s="3">
        <f t="shared" si="6"/>
        <v>272.14440744000001</v>
      </c>
      <c r="J79" s="3">
        <v>267</v>
      </c>
      <c r="K79" s="3">
        <v>254</v>
      </c>
      <c r="L79" s="3">
        <v>26.9</v>
      </c>
      <c r="M79" s="3">
        <v>28.6</v>
      </c>
      <c r="N79" s="3">
        <v>263.95554311000001</v>
      </c>
      <c r="O79" s="3">
        <v>263.95554311000001</v>
      </c>
      <c r="P79" s="3">
        <v>201.61238876000002</v>
      </c>
      <c r="Q79" s="3">
        <v>62.343154349999992</v>
      </c>
      <c r="R79" s="3">
        <f t="shared" si="7"/>
        <v>62.343154349999992</v>
      </c>
      <c r="S79" s="3">
        <v>150</v>
      </c>
      <c r="T79" s="3">
        <f t="shared" si="8"/>
        <v>51.612388760000016</v>
      </c>
      <c r="U79" s="3">
        <v>150</v>
      </c>
      <c r="V79" s="7">
        <f t="shared" si="9"/>
        <v>0.56827751458695253</v>
      </c>
      <c r="W79" s="1">
        <f>VLOOKUP(B79,SiteMetadata!$B$3:$P$37,3,FALSE)</f>
        <v>0</v>
      </c>
      <c r="X79" s="1" t="str">
        <f>VLOOKUP(B79,SiteMetadata!$B$3:$P$37,10,FALSE)</f>
        <v>UpperEastForkLMR</v>
      </c>
      <c r="Y79" s="1">
        <f>VLOOKUP(B79,SiteMetadata!$B$3:$P$37,5,FALSE)</f>
        <v>233.42192000000003</v>
      </c>
      <c r="Z79" s="1">
        <v>4</v>
      </c>
    </row>
    <row r="80" spans="1:26" x14ac:dyDescent="0.3">
      <c r="A80" s="2">
        <v>44788</v>
      </c>
      <c r="B80" s="1" t="s">
        <v>135</v>
      </c>
      <c r="C80" s="1">
        <v>0</v>
      </c>
      <c r="D80" s="3">
        <v>685</v>
      </c>
      <c r="E80" s="1" t="s">
        <v>135</v>
      </c>
      <c r="F80" s="3">
        <v>685</v>
      </c>
      <c r="G80" s="3">
        <v>566.50293599999998</v>
      </c>
      <c r="H80" s="3">
        <v>118.49706400000002</v>
      </c>
      <c r="I80" s="3">
        <f t="shared" si="6"/>
        <v>451.9</v>
      </c>
      <c r="J80" s="3">
        <v>435</v>
      </c>
      <c r="K80" s="3">
        <v>200</v>
      </c>
      <c r="L80" s="3">
        <v>46.1</v>
      </c>
      <c r="M80" s="3">
        <v>33.1</v>
      </c>
      <c r="N80" s="3">
        <v>226.56110864000004</v>
      </c>
      <c r="O80" s="3">
        <v>226.56110864000004</v>
      </c>
      <c r="P80" s="3">
        <v>112.85523071000001</v>
      </c>
      <c r="Q80" s="3">
        <v>113.70587793000003</v>
      </c>
      <c r="R80" s="3">
        <f t="shared" si="7"/>
        <v>113.70587793000003</v>
      </c>
      <c r="S80" s="3">
        <v>128</v>
      </c>
      <c r="T80" s="3">
        <f t="shared" si="8"/>
        <v>14.255230710000021</v>
      </c>
      <c r="U80" s="3">
        <v>98.6</v>
      </c>
      <c r="V80" s="7">
        <f t="shared" si="9"/>
        <v>0.43520267265584817</v>
      </c>
      <c r="W80" s="1">
        <f>VLOOKUP(B80,SiteMetadata!$B$3:$P$37,3,FALSE)</f>
        <v>44.150002000000001</v>
      </c>
      <c r="X80" s="1" t="str">
        <f>VLOOKUP(B80,SiteMetadata!$B$3:$P$37,10,FALSE)</f>
        <v>UpperEastForkLMR</v>
      </c>
      <c r="Y80" s="1">
        <f>VLOOKUP(B80,SiteMetadata!$B$3:$P$37,5,FALSE)</f>
        <v>195.15426600000001</v>
      </c>
      <c r="Z80" s="1">
        <v>4</v>
      </c>
    </row>
    <row r="81" spans="1:26" x14ac:dyDescent="0.3">
      <c r="A81" s="2">
        <v>44788</v>
      </c>
      <c r="B81" s="1" t="s">
        <v>188</v>
      </c>
      <c r="C81" s="1">
        <v>0</v>
      </c>
      <c r="D81" s="3">
        <v>1877.1033395199997</v>
      </c>
      <c r="E81" s="1" t="s">
        <v>188</v>
      </c>
      <c r="F81" s="3">
        <v>1877.1033395199997</v>
      </c>
      <c r="G81" s="3">
        <v>1753.7953706399999</v>
      </c>
      <c r="H81" s="3">
        <v>123.30796887999986</v>
      </c>
      <c r="I81" s="3">
        <f t="shared" si="6"/>
        <v>530.98833951999973</v>
      </c>
      <c r="J81" s="3">
        <v>1280</v>
      </c>
      <c r="K81" s="3">
        <v>1318.65</v>
      </c>
      <c r="L81" s="3">
        <v>36.6</v>
      </c>
      <c r="M81" s="3">
        <v>27.465</v>
      </c>
      <c r="N81" s="3">
        <v>304.59116151000001</v>
      </c>
      <c r="O81" s="3">
        <v>304.59116151000001</v>
      </c>
      <c r="P81" s="3">
        <v>304.59116151000001</v>
      </c>
      <c r="Q81" s="3">
        <v>0</v>
      </c>
      <c r="R81" s="3">
        <f t="shared" si="7"/>
        <v>0</v>
      </c>
      <c r="S81" s="3">
        <v>269</v>
      </c>
      <c r="T81" s="3">
        <f t="shared" si="8"/>
        <v>76.991161510000012</v>
      </c>
      <c r="U81" s="3">
        <v>227.6</v>
      </c>
      <c r="V81" s="7">
        <f t="shared" si="9"/>
        <v>0.7472311372125211</v>
      </c>
      <c r="W81" s="1">
        <f>VLOOKUP(B81,SiteMetadata!$B$3:$P$37,3,FALSE)</f>
        <v>0.77</v>
      </c>
      <c r="X81" s="1" t="str">
        <f>VLOOKUP(B81,SiteMetadata!$B$3:$P$37,10,FALSE)</f>
        <v>LowerEastForkLMR</v>
      </c>
      <c r="Y81" s="1">
        <f>VLOOKUP(B81,SiteMetadata!$B$3:$P$37,5,FALSE)</f>
        <v>500.82303400000001</v>
      </c>
      <c r="Z81" s="1">
        <v>4</v>
      </c>
    </row>
    <row r="82" spans="1:26" x14ac:dyDescent="0.3">
      <c r="A82" s="2">
        <v>44788</v>
      </c>
      <c r="B82" s="1" t="s">
        <v>181</v>
      </c>
      <c r="C82" s="1">
        <v>0</v>
      </c>
      <c r="D82" s="3">
        <v>1290</v>
      </c>
      <c r="E82" s="1" t="s">
        <v>181</v>
      </c>
      <c r="F82" s="3">
        <v>1290</v>
      </c>
      <c r="G82" s="3">
        <v>1190</v>
      </c>
      <c r="H82" s="3">
        <v>100</v>
      </c>
      <c r="I82" s="3"/>
      <c r="J82" s="3">
        <v>988</v>
      </c>
      <c r="K82" s="3">
        <v>1510</v>
      </c>
      <c r="L82" s="3">
        <v>17.5</v>
      </c>
      <c r="M82" s="3">
        <v>20.9</v>
      </c>
      <c r="N82" s="3">
        <v>251.49455100000003</v>
      </c>
      <c r="O82" s="3">
        <v>251.49455100000003</v>
      </c>
      <c r="P82" s="3">
        <v>187.16141024000004</v>
      </c>
      <c r="Q82" s="3">
        <v>64.333140759999992</v>
      </c>
      <c r="R82" s="3">
        <f t="shared" si="7"/>
        <v>64.333140759999992</v>
      </c>
      <c r="S82" s="3">
        <v>147</v>
      </c>
      <c r="T82" s="3">
        <f t="shared" si="8"/>
        <v>41.161410240000038</v>
      </c>
      <c r="U82" s="4">
        <v>146</v>
      </c>
      <c r="V82" s="7">
        <f t="shared" si="9"/>
        <v>0.58052947636229302</v>
      </c>
      <c r="W82" s="1">
        <f>VLOOKUP(B82,SiteMetadata!$B$3:$P$37,3,FALSE)</f>
        <v>4.3</v>
      </c>
      <c r="X82" s="1" t="str">
        <f>VLOOKUP(B82,SiteMetadata!$B$3:$P$37,10,FALSE)</f>
        <v>LowerEastForkLMR</v>
      </c>
      <c r="Y82" s="1">
        <f>VLOOKUP(B82,SiteMetadata!$B$3:$P$37,5,FALSE)</f>
        <v>493.24199399999998</v>
      </c>
      <c r="Z82" s="1">
        <v>4</v>
      </c>
    </row>
    <row r="83" spans="1:26" s="77" customFormat="1" x14ac:dyDescent="0.3">
      <c r="A83" s="2">
        <v>44788</v>
      </c>
      <c r="B83" s="1" t="s">
        <v>139</v>
      </c>
      <c r="C83" s="1">
        <v>0</v>
      </c>
      <c r="D83" s="3">
        <v>913.35167225999999</v>
      </c>
      <c r="E83" s="1" t="s">
        <v>139</v>
      </c>
      <c r="F83" s="3">
        <v>913.35167225999999</v>
      </c>
      <c r="G83" s="3">
        <v>778.14586176</v>
      </c>
      <c r="H83" s="3">
        <v>135.20581049999998</v>
      </c>
      <c r="I83" s="3">
        <f>F83-(K83+M83)</f>
        <v>70.651672259999941</v>
      </c>
      <c r="J83" s="3">
        <v>799</v>
      </c>
      <c r="K83" s="3">
        <v>819</v>
      </c>
      <c r="L83" s="3">
        <v>23.8</v>
      </c>
      <c r="M83" s="3">
        <v>23.7</v>
      </c>
      <c r="N83" s="3">
        <v>332.09540919000005</v>
      </c>
      <c r="O83" s="3">
        <v>332.09540919000005</v>
      </c>
      <c r="P83" s="3">
        <v>226.56110864000004</v>
      </c>
      <c r="Q83" s="3">
        <v>105.53430055000001</v>
      </c>
      <c r="R83" s="3">
        <f t="shared" si="7"/>
        <v>105.53430055000001</v>
      </c>
      <c r="S83" s="3">
        <v>238</v>
      </c>
      <c r="T83" s="3" t="str">
        <f t="shared" si="8"/>
        <v/>
      </c>
      <c r="U83" s="3">
        <v>232</v>
      </c>
      <c r="V83" s="7">
        <f t="shared" si="9"/>
        <v>0.69859442069934496</v>
      </c>
      <c r="W83" s="1">
        <f>VLOOKUP(B83,SiteMetadata!$B$3:$P$37,3,FALSE)</f>
        <v>34.909999999999997</v>
      </c>
      <c r="X83" s="1" t="str">
        <f>VLOOKUP(B83,SiteMetadata!$B$3:$P$37,10,FALSE)</f>
        <v>UpperEastForkLMR</v>
      </c>
      <c r="Y83" s="1">
        <f>VLOOKUP(B83,SiteMetadata!$B$3:$P$37,5,FALSE)</f>
        <v>236.477496</v>
      </c>
      <c r="Z83" s="1">
        <v>4</v>
      </c>
    </row>
    <row r="84" spans="1:26" s="77" customFormat="1" x14ac:dyDescent="0.3">
      <c r="A84" s="2">
        <v>44788</v>
      </c>
      <c r="B84" s="1" t="s">
        <v>84</v>
      </c>
      <c r="C84" s="1">
        <v>0</v>
      </c>
      <c r="D84" s="3">
        <v>1485.4363319399999</v>
      </c>
      <c r="E84" s="1" t="s">
        <v>84</v>
      </c>
      <c r="F84" s="3">
        <v>1485.4363319399999</v>
      </c>
      <c r="G84" s="3">
        <v>1313.04269514</v>
      </c>
      <c r="H84" s="3">
        <v>172.39363679999997</v>
      </c>
      <c r="I84" s="3"/>
      <c r="J84" s="3">
        <v>1080</v>
      </c>
      <c r="K84" s="3">
        <v>1660</v>
      </c>
      <c r="L84" s="3">
        <v>15.7</v>
      </c>
      <c r="M84" s="3">
        <v>16.7</v>
      </c>
      <c r="N84" s="3">
        <v>309.83150471000005</v>
      </c>
      <c r="O84" s="3">
        <v>309.83150471000005</v>
      </c>
      <c r="P84" s="3">
        <v>280.34576636000003</v>
      </c>
      <c r="Q84" s="3">
        <v>29.48573835000002</v>
      </c>
      <c r="R84" s="3">
        <f t="shared" si="7"/>
        <v>29.48573835000002</v>
      </c>
      <c r="S84" s="3">
        <v>234</v>
      </c>
      <c r="T84" s="3">
        <f t="shared" si="8"/>
        <v>103.34576636000003</v>
      </c>
      <c r="U84" s="4">
        <v>177</v>
      </c>
      <c r="V84" s="7">
        <f t="shared" si="9"/>
        <v>0.57127825062745208</v>
      </c>
      <c r="W84" s="1">
        <f>VLOOKUP(B84,SiteMetadata!$B$3:$P$37,3,FALSE)</f>
        <v>0</v>
      </c>
      <c r="X84" s="1" t="str">
        <f>VLOOKUP(B84,SiteMetadata!$B$3:$P$37,10,FALSE)</f>
        <v>LowerEastForkLMR</v>
      </c>
      <c r="Y84" s="1">
        <f>VLOOKUP(B84,SiteMetadata!$B$3:$P$37,5,FALSE)</f>
        <v>493.24199399999998</v>
      </c>
      <c r="Z84" s="1">
        <v>4</v>
      </c>
    </row>
    <row r="85" spans="1:26" x14ac:dyDescent="0.3">
      <c r="A85" s="2">
        <v>44788</v>
      </c>
      <c r="B85" s="1" t="s">
        <v>132</v>
      </c>
      <c r="C85" s="1">
        <v>0</v>
      </c>
      <c r="D85" s="3">
        <v>897.17517043333328</v>
      </c>
      <c r="E85" s="1" t="s">
        <v>132</v>
      </c>
      <c r="F85" s="3">
        <v>897.17517043333328</v>
      </c>
      <c r="G85" s="3">
        <v>774.22671458666662</v>
      </c>
      <c r="H85" s="3">
        <v>122.94845584666666</v>
      </c>
      <c r="I85" s="3">
        <f>F85-(K85+M85)</f>
        <v>649.22517043333323</v>
      </c>
      <c r="J85" s="3">
        <v>372.66666666666669</v>
      </c>
      <c r="K85" s="3">
        <v>220</v>
      </c>
      <c r="L85" s="3">
        <v>23.3</v>
      </c>
      <c r="M85" s="3">
        <v>27.95</v>
      </c>
      <c r="N85" s="3">
        <v>397.50335418333339</v>
      </c>
      <c r="O85" s="3">
        <v>397.50335418333339</v>
      </c>
      <c r="P85" s="3">
        <v>383.97324923666673</v>
      </c>
      <c r="Q85" s="3">
        <v>13.530104946666654</v>
      </c>
      <c r="R85" s="3">
        <f t="shared" si="7"/>
        <v>13.530104946666654</v>
      </c>
      <c r="S85" s="3">
        <v>415.66666666666669</v>
      </c>
      <c r="T85" s="3">
        <f t="shared" si="8"/>
        <v>110.47324923666673</v>
      </c>
      <c r="U85" s="3">
        <v>273.5</v>
      </c>
      <c r="V85" s="7">
        <f t="shared" si="9"/>
        <v>0.68804450861025557</v>
      </c>
      <c r="W85" s="1">
        <f>VLOOKUP(B85,SiteMetadata!$B$3:$P$37,3,FALSE)</f>
        <v>0.5</v>
      </c>
      <c r="X85" s="1" t="str">
        <f>VLOOKUP(B85,SiteMetadata!$B$3:$P$37,10,FALSE)</f>
        <v>UpperEastForkLMR</v>
      </c>
      <c r="Y85" s="1">
        <f>VLOOKUP(B85,SiteMetadata!$B$3:$P$37,5,FALSE)</f>
        <v>10.649353999999999</v>
      </c>
      <c r="Z85" s="1">
        <v>4</v>
      </c>
    </row>
    <row r="86" spans="1:26" x14ac:dyDescent="0.3">
      <c r="A86" s="2">
        <v>44788</v>
      </c>
      <c r="B86" s="1" t="s">
        <v>125</v>
      </c>
      <c r="C86" s="1">
        <v>0</v>
      </c>
      <c r="D86" s="3">
        <v>487</v>
      </c>
      <c r="E86" s="1" t="s">
        <v>125</v>
      </c>
      <c r="F86" s="3">
        <v>487</v>
      </c>
      <c r="G86" s="3"/>
      <c r="H86" s="3">
        <v>487</v>
      </c>
      <c r="I86" s="3">
        <f>F86-(K86+M86)</f>
        <v>274.2</v>
      </c>
      <c r="J86" s="3">
        <v>336</v>
      </c>
      <c r="K86" s="3">
        <v>202</v>
      </c>
      <c r="L86" s="3">
        <v>11.8</v>
      </c>
      <c r="M86" s="3">
        <v>10.8</v>
      </c>
      <c r="N86" s="3">
        <v>261.33249375000003</v>
      </c>
      <c r="O86" s="3">
        <v>261.33249375000003</v>
      </c>
      <c r="P86" s="3">
        <v>201.61238876000002</v>
      </c>
      <c r="Q86" s="3">
        <v>59.72010499000001</v>
      </c>
      <c r="R86" s="3">
        <f t="shared" si="7"/>
        <v>59.72010499000001</v>
      </c>
      <c r="S86" s="3">
        <v>185</v>
      </c>
      <c r="T86" s="3">
        <f t="shared" si="8"/>
        <v>48.612388760000016</v>
      </c>
      <c r="U86" s="3">
        <v>153</v>
      </c>
      <c r="V86" s="7">
        <f t="shared" si="9"/>
        <v>0.58546106457915348</v>
      </c>
      <c r="W86" s="1">
        <f>VLOOKUP(B86,SiteMetadata!$B$3:$P$37,3,FALSE)</f>
        <v>0.18</v>
      </c>
      <c r="X86" s="1" t="str">
        <f>VLOOKUP(B86,SiteMetadata!$B$3:$P$37,10,FALSE)</f>
        <v>UpperEastForkLMR</v>
      </c>
      <c r="Y86" s="1">
        <f>VLOOKUP(B86,SiteMetadata!$B$3:$P$37,5,FALSE)</f>
        <v>6.2504980000000003</v>
      </c>
      <c r="Z86" s="1">
        <v>4</v>
      </c>
    </row>
    <row r="87" spans="1:26" x14ac:dyDescent="0.3">
      <c r="A87" s="2">
        <v>44788</v>
      </c>
      <c r="B87" s="1" t="s">
        <v>185</v>
      </c>
      <c r="C87" s="1">
        <v>0</v>
      </c>
      <c r="D87" s="3">
        <v>433.23598656000001</v>
      </c>
      <c r="E87" s="1" t="s">
        <v>185</v>
      </c>
      <c r="F87" s="4">
        <v>459</v>
      </c>
      <c r="G87" s="3">
        <v>444</v>
      </c>
      <c r="H87" s="3">
        <v>-10.764013439999985</v>
      </c>
      <c r="I87" s="3"/>
      <c r="J87" s="3">
        <v>552</v>
      </c>
      <c r="K87" s="3">
        <v>555</v>
      </c>
      <c r="L87" s="3">
        <v>3.69</v>
      </c>
      <c r="M87" s="3">
        <v>6.11</v>
      </c>
      <c r="N87" s="3">
        <v>114.82970684000001</v>
      </c>
      <c r="O87" s="3">
        <v>114.82970684000001</v>
      </c>
      <c r="P87" s="3">
        <v>114.82970684000001</v>
      </c>
      <c r="Q87" s="3">
        <v>0</v>
      </c>
      <c r="R87" s="3">
        <f t="shared" si="7"/>
        <v>0</v>
      </c>
      <c r="S87" s="3">
        <v>67.400000000000006</v>
      </c>
      <c r="T87" s="3">
        <f t="shared" si="8"/>
        <v>50.429706840000009</v>
      </c>
      <c r="U87" s="3">
        <v>64.400000000000006</v>
      </c>
      <c r="V87" s="7">
        <f t="shared" si="9"/>
        <v>0.56083048343694608</v>
      </c>
      <c r="W87" s="1">
        <f>VLOOKUP(B87,SiteMetadata!$B$3:$P$37,3,FALSE)</f>
        <v>0</v>
      </c>
      <c r="X87" s="1" t="str">
        <f>VLOOKUP(B87,SiteMetadata!$B$3:$P$37,10,FALSE)</f>
        <v>LowerEastForkLMR</v>
      </c>
      <c r="Y87" s="1">
        <f>VLOOKUP(B87,SiteMetadata!$B$3:$P$37,5,FALSE)</f>
        <v>0.54310199999999997</v>
      </c>
      <c r="Z87" s="1">
        <v>4</v>
      </c>
    </row>
    <row r="88" spans="1:26" x14ac:dyDescent="0.3">
      <c r="A88" s="2">
        <v>44788</v>
      </c>
      <c r="B88" s="1" t="s">
        <v>164</v>
      </c>
      <c r="C88" s="1">
        <v>0</v>
      </c>
      <c r="D88" s="3">
        <v>443.03527636000001</v>
      </c>
      <c r="E88" s="1" t="s">
        <v>164</v>
      </c>
      <c r="F88" s="3">
        <v>443.03527636000001</v>
      </c>
      <c r="G88" s="3">
        <v>399.91799274000005</v>
      </c>
      <c r="H88" s="3">
        <v>43.117283619999967</v>
      </c>
      <c r="I88" s="3">
        <f>F88-(K88+M88)</f>
        <v>369.88527636000003</v>
      </c>
      <c r="J88" s="3">
        <v>70.05</v>
      </c>
      <c r="K88" s="3">
        <v>58.3</v>
      </c>
      <c r="L88" s="3">
        <v>5.9450000000000003</v>
      </c>
      <c r="M88" s="3">
        <v>14.85</v>
      </c>
      <c r="N88" s="3">
        <v>475.86034123000002</v>
      </c>
      <c r="O88" s="3">
        <v>475.86034123000002</v>
      </c>
      <c r="P88" s="3">
        <v>337.00491675500001</v>
      </c>
      <c r="Q88" s="3">
        <v>138.85542447500001</v>
      </c>
      <c r="R88" s="3">
        <f t="shared" si="7"/>
        <v>138.85542447500001</v>
      </c>
      <c r="S88" s="3">
        <v>345.5</v>
      </c>
      <c r="T88" s="3">
        <f t="shared" si="8"/>
        <v>92.504916755000011</v>
      </c>
      <c r="U88" s="3">
        <v>244.5</v>
      </c>
      <c r="V88" s="7">
        <f t="shared" si="9"/>
        <v>0.51380621332725129</v>
      </c>
      <c r="W88" s="1">
        <f>VLOOKUP(B88,SiteMetadata!$B$3:$P$37,3,FALSE)</f>
        <v>0.89</v>
      </c>
      <c r="X88" s="1" t="str">
        <f>VLOOKUP(B88,SiteMetadata!$B$3:$P$37,10,FALSE)</f>
        <v>LowerEastForkLMR</v>
      </c>
      <c r="Y88" s="1">
        <f>VLOOKUP(B88,SiteMetadata!$B$3:$P$37,5,FALSE)</f>
        <v>2.0160779999999998</v>
      </c>
      <c r="Z88" s="1">
        <v>4</v>
      </c>
    </row>
    <row r="89" spans="1:26" x14ac:dyDescent="0.3">
      <c r="A89" s="2">
        <v>44788</v>
      </c>
      <c r="B89" s="1" t="s">
        <v>177</v>
      </c>
      <c r="C89" s="1">
        <v>0</v>
      </c>
      <c r="D89" s="3">
        <v>307</v>
      </c>
      <c r="E89" s="1" t="s">
        <v>177</v>
      </c>
      <c r="F89" s="4">
        <v>406.11850599999997</v>
      </c>
      <c r="G89" s="3">
        <v>390.11850599999997</v>
      </c>
      <c r="H89" s="3">
        <v>-83.118505999999968</v>
      </c>
      <c r="I89" s="3">
        <f>F89-(K89+M89)</f>
        <v>18.208505999999943</v>
      </c>
      <c r="J89" s="3">
        <v>326</v>
      </c>
      <c r="K89" s="3">
        <v>378</v>
      </c>
      <c r="L89" s="3">
        <v>6.17</v>
      </c>
      <c r="M89" s="3">
        <v>9.91</v>
      </c>
      <c r="N89" s="3">
        <v>81.909339840000015</v>
      </c>
      <c r="O89" s="3">
        <v>81.909339840000015</v>
      </c>
      <c r="P89" s="3">
        <v>26.609535043100006</v>
      </c>
      <c r="Q89" s="3">
        <v>55.299804796900005</v>
      </c>
      <c r="R89" s="3">
        <f t="shared" si="7"/>
        <v>55.299804796900005</v>
      </c>
      <c r="S89" s="3">
        <v>30.8</v>
      </c>
      <c r="T89" s="3" t="str">
        <f t="shared" si="8"/>
        <v/>
      </c>
      <c r="U89" s="3">
        <v>34.700000000000003</v>
      </c>
      <c r="V89" s="7">
        <f t="shared" si="9"/>
        <v>0.42363911206929827</v>
      </c>
      <c r="W89" s="1">
        <f>VLOOKUP(B89,SiteMetadata!$B$3:$P$37,3,FALSE)</f>
        <v>0.4</v>
      </c>
      <c r="X89" s="1" t="str">
        <f>VLOOKUP(B89,SiteMetadata!$B$3:$P$37,10,FALSE)</f>
        <v>LowerEastForkLMR</v>
      </c>
      <c r="Y89" s="1">
        <f>VLOOKUP(B89,SiteMetadata!$B$3:$P$37,5,FALSE)</f>
        <v>6.6627460000000003</v>
      </c>
      <c r="Z89" s="1">
        <v>4</v>
      </c>
    </row>
    <row r="90" spans="1:26" x14ac:dyDescent="0.3">
      <c r="A90" s="2">
        <v>44788</v>
      </c>
      <c r="B90" s="1" t="s">
        <v>172</v>
      </c>
      <c r="C90" s="1">
        <v>0</v>
      </c>
      <c r="D90" s="3">
        <v>1350.2651760000001</v>
      </c>
      <c r="E90" s="1" t="s">
        <v>172</v>
      </c>
      <c r="F90" s="3">
        <v>1350.2651760000001</v>
      </c>
      <c r="G90" s="3">
        <v>1203.3307185000001</v>
      </c>
      <c r="H90" s="3">
        <v>146.93445750000001</v>
      </c>
      <c r="I90" s="3"/>
      <c r="J90" s="3">
        <v>1580</v>
      </c>
      <c r="K90" s="3">
        <v>2030</v>
      </c>
      <c r="L90" s="3">
        <v>28.9</v>
      </c>
      <c r="M90" s="3">
        <v>31</v>
      </c>
      <c r="N90" s="3">
        <v>64.121343750000008</v>
      </c>
      <c r="O90" s="4">
        <v>112.66473404</v>
      </c>
      <c r="P90" s="3">
        <v>101.66473404</v>
      </c>
      <c r="Q90" s="3">
        <v>-37.543390289999991</v>
      </c>
      <c r="R90" s="3">
        <f t="shared" si="7"/>
        <v>11</v>
      </c>
      <c r="S90" s="3">
        <v>75.7</v>
      </c>
      <c r="T90" s="3">
        <f t="shared" si="8"/>
        <v>29.264734039999993</v>
      </c>
      <c r="U90" s="3">
        <v>72.400000000000006</v>
      </c>
      <c r="V90" s="7">
        <f t="shared" si="9"/>
        <v>0.64261457337923877</v>
      </c>
      <c r="W90" s="1">
        <f>VLOOKUP(B90,SiteMetadata!$B$3:$P$37,3,FALSE)</f>
        <v>0</v>
      </c>
      <c r="X90" s="1" t="str">
        <f>VLOOKUP(B90,SiteMetadata!$B$3:$P$37,10,FALSE)</f>
        <v>LowerEastForkLMR</v>
      </c>
      <c r="Y90" s="1">
        <f>VLOOKUP(B90,SiteMetadata!$B$3:$P$37,5,FALSE)</f>
        <v>0.36476999999999998</v>
      </c>
      <c r="Z90" s="1">
        <v>4</v>
      </c>
    </row>
    <row r="91" spans="1:26" x14ac:dyDescent="0.3">
      <c r="A91" s="2">
        <v>44788</v>
      </c>
      <c r="B91" s="1" t="s">
        <v>157</v>
      </c>
      <c r="C91" s="1">
        <v>0</v>
      </c>
      <c r="D91" s="3">
        <v>549</v>
      </c>
      <c r="E91" s="1" t="s">
        <v>157</v>
      </c>
      <c r="F91" s="3">
        <v>549</v>
      </c>
      <c r="G91" s="3">
        <v>523.38802855999995</v>
      </c>
      <c r="H91" s="3">
        <v>25.611971440000048</v>
      </c>
      <c r="I91" s="3"/>
      <c r="J91" s="3">
        <v>587</v>
      </c>
      <c r="K91" s="3">
        <v>663</v>
      </c>
      <c r="L91" s="3">
        <v>15.7</v>
      </c>
      <c r="M91" s="3">
        <v>15.6</v>
      </c>
      <c r="N91" s="3">
        <v>89.154089990000003</v>
      </c>
      <c r="O91" s="3">
        <v>89.154089990000003</v>
      </c>
      <c r="P91" s="3">
        <v>22.256211897500005</v>
      </c>
      <c r="Q91" s="3">
        <v>66.897878092499994</v>
      </c>
      <c r="R91" s="3">
        <f t="shared" si="7"/>
        <v>66.897878092499994</v>
      </c>
      <c r="S91" s="3">
        <v>65.099999999999994</v>
      </c>
      <c r="T91" s="3" t="str">
        <f t="shared" si="8"/>
        <v/>
      </c>
      <c r="U91" s="3">
        <v>54.9</v>
      </c>
      <c r="V91" s="7">
        <f t="shared" si="9"/>
        <v>0.61578778950194968</v>
      </c>
      <c r="W91" s="1">
        <f>VLOOKUP(B91,SiteMetadata!$B$3:$P$37,3,FALSE)</f>
        <v>0</v>
      </c>
      <c r="X91" s="1" t="str">
        <f>VLOOKUP(B91,SiteMetadata!$B$3:$P$37,10,FALSE)</f>
        <v>LowerEastForkLMR</v>
      </c>
      <c r="Y91" s="1">
        <f>VLOOKUP(B91,SiteMetadata!$B$3:$P$37,5,FALSE)</f>
        <v>0.40337000000000001</v>
      </c>
      <c r="Z91" s="1">
        <v>4</v>
      </c>
    </row>
    <row r="92" spans="1:26" x14ac:dyDescent="0.3">
      <c r="A92" s="2">
        <v>44788</v>
      </c>
      <c r="B92" s="1" t="s">
        <v>174</v>
      </c>
      <c r="C92" s="1">
        <v>0</v>
      </c>
      <c r="D92" s="3">
        <v>435.19585225999998</v>
      </c>
      <c r="E92" s="1" t="s">
        <v>174</v>
      </c>
      <c r="F92" s="4">
        <v>471</v>
      </c>
      <c r="G92" s="3">
        <v>453</v>
      </c>
      <c r="H92" s="3">
        <v>-17.804147740000019</v>
      </c>
      <c r="I92" s="3"/>
      <c r="J92" s="3">
        <v>510</v>
      </c>
      <c r="K92" s="3">
        <v>594</v>
      </c>
      <c r="L92" s="3">
        <v>6.84</v>
      </c>
      <c r="M92" s="3">
        <v>11.6</v>
      </c>
      <c r="N92" s="3">
        <v>87.178376000000014</v>
      </c>
      <c r="O92" s="4">
        <v>103.44673504000001</v>
      </c>
      <c r="P92" s="3">
        <v>92.446735040000007</v>
      </c>
      <c r="Q92" s="3">
        <v>-5.2683590399999929</v>
      </c>
      <c r="R92" s="3">
        <f t="shared" si="7"/>
        <v>11</v>
      </c>
      <c r="S92" s="3">
        <v>42</v>
      </c>
      <c r="T92" s="3">
        <f t="shared" si="8"/>
        <v>49.946735040000007</v>
      </c>
      <c r="U92" s="3">
        <v>42.5</v>
      </c>
      <c r="V92" s="7">
        <f t="shared" si="9"/>
        <v>0.41083945262812227</v>
      </c>
      <c r="W92" s="1">
        <f>VLOOKUP(B92,SiteMetadata!$B$3:$P$37,3,FALSE)</f>
        <v>0</v>
      </c>
      <c r="X92" s="1" t="str">
        <f>VLOOKUP(B92,SiteMetadata!$B$3:$P$37,10,FALSE)</f>
        <v>LowerEastForkLMR</v>
      </c>
      <c r="Y92" s="1">
        <f>VLOOKUP(B92,SiteMetadata!$B$3:$P$37,5,FALSE)</f>
        <v>3.0474700000000001</v>
      </c>
      <c r="Z92" s="1">
        <v>4</v>
      </c>
    </row>
    <row r="93" spans="1:26" x14ac:dyDescent="0.3">
      <c r="A93" s="2">
        <v>44795</v>
      </c>
      <c r="B93" s="1">
        <v>506</v>
      </c>
      <c r="C93" s="1">
        <v>0</v>
      </c>
      <c r="D93" s="3">
        <v>1772.1693677899998</v>
      </c>
      <c r="E93" s="1">
        <v>506</v>
      </c>
      <c r="F93" s="3">
        <v>1772.1693677899998</v>
      </c>
      <c r="G93" s="3">
        <v>1652.9912158399998</v>
      </c>
      <c r="H93" s="3">
        <v>119.17815195000003</v>
      </c>
      <c r="I93" s="3">
        <f t="shared" ref="I93:I111" si="10">F93-(K93+M93)</f>
        <v>694.1693677899998</v>
      </c>
      <c r="J93" s="3">
        <v>1090</v>
      </c>
      <c r="K93" s="3">
        <v>1050</v>
      </c>
      <c r="L93" s="3">
        <v>43.3</v>
      </c>
      <c r="M93" s="3">
        <v>28</v>
      </c>
      <c r="N93" s="3">
        <v>453.38992958</v>
      </c>
      <c r="O93" s="3">
        <v>453.38992958</v>
      </c>
      <c r="P93" s="3">
        <v>312.70064511999999</v>
      </c>
      <c r="Q93" s="3">
        <v>140.68928446000001</v>
      </c>
      <c r="R93" s="3">
        <f t="shared" si="7"/>
        <v>140.68928446000001</v>
      </c>
      <c r="S93" s="3">
        <v>214</v>
      </c>
      <c r="T93" s="3">
        <f t="shared" si="8"/>
        <v>110.70064511999999</v>
      </c>
      <c r="U93" s="3">
        <v>202</v>
      </c>
      <c r="V93" s="7">
        <f t="shared" si="9"/>
        <v>0.4455326129257518</v>
      </c>
      <c r="W93" s="1">
        <f>VLOOKUP(B93,SiteMetadata!$B$3:$P$37,3,FALSE)</f>
        <v>72.8</v>
      </c>
      <c r="X93" s="1" t="str">
        <f>VLOOKUP(B93,SiteMetadata!$B$3:$P$37,10,FALSE)</f>
        <v>UpperEastForkLMR</v>
      </c>
      <c r="Y93" s="1">
        <f>VLOOKUP(B93,SiteMetadata!$B$3:$P$37,5,FALSE)</f>
        <v>48.268528000000003</v>
      </c>
      <c r="Z93" s="1">
        <v>4</v>
      </c>
    </row>
    <row r="94" spans="1:26" x14ac:dyDescent="0.3">
      <c r="A94" s="2">
        <v>44795</v>
      </c>
      <c r="B94" s="1">
        <v>890</v>
      </c>
      <c r="C94" s="1">
        <v>0</v>
      </c>
      <c r="D94" s="3">
        <v>1033.59973859</v>
      </c>
      <c r="E94" s="1">
        <v>890</v>
      </c>
      <c r="F94" s="3">
        <v>1033.59973859</v>
      </c>
      <c r="G94" s="3">
        <v>942.76781474999984</v>
      </c>
      <c r="H94" s="3">
        <v>90.831923840000172</v>
      </c>
      <c r="I94" s="3">
        <f t="shared" si="10"/>
        <v>839.39973858999997</v>
      </c>
      <c r="J94" s="3">
        <v>144</v>
      </c>
      <c r="K94" s="3">
        <v>172</v>
      </c>
      <c r="L94" s="3">
        <v>29.5</v>
      </c>
      <c r="M94" s="3">
        <v>22.2</v>
      </c>
      <c r="N94" s="3">
        <v>374.65276799999998</v>
      </c>
      <c r="O94" s="4">
        <v>452.29463168000001</v>
      </c>
      <c r="P94" s="3">
        <v>438.29463168000001</v>
      </c>
      <c r="Q94" s="3">
        <v>-63.641863680000029</v>
      </c>
      <c r="R94" s="3">
        <f t="shared" si="7"/>
        <v>14</v>
      </c>
      <c r="S94" s="3">
        <v>298</v>
      </c>
      <c r="T94" s="3">
        <f t="shared" si="8"/>
        <v>153.29463168000001</v>
      </c>
      <c r="U94" s="3">
        <v>285</v>
      </c>
      <c r="V94" s="7">
        <f t="shared" si="9"/>
        <v>0.63012023587677346</v>
      </c>
      <c r="W94" s="1">
        <f>VLOOKUP(B94,SiteMetadata!$B$3:$P$37,3,FALSE)</f>
        <v>0.6</v>
      </c>
      <c r="X94" s="1" t="str">
        <f>VLOOKUP(B94,SiteMetadata!$B$3:$P$37,10,FALSE)</f>
        <v>UpperEastForkLMR</v>
      </c>
      <c r="Y94" s="1">
        <f>VLOOKUP(B94,SiteMetadata!$B$3:$P$37,5,FALSE)</f>
        <v>4.8608979999999997</v>
      </c>
      <c r="Z94" s="1">
        <v>4</v>
      </c>
    </row>
    <row r="95" spans="1:26" x14ac:dyDescent="0.3">
      <c r="A95" s="2">
        <v>44795</v>
      </c>
      <c r="B95" s="1" t="s">
        <v>91</v>
      </c>
      <c r="C95" s="1">
        <v>0</v>
      </c>
      <c r="D95" s="3">
        <v>1331.9785947499997</v>
      </c>
      <c r="E95" s="1" t="s">
        <v>91</v>
      </c>
      <c r="F95" s="3">
        <v>1331.9785947499997</v>
      </c>
      <c r="G95" s="3">
        <v>865.14350603999992</v>
      </c>
      <c r="H95" s="3">
        <v>466.83508870999981</v>
      </c>
      <c r="I95" s="3">
        <f t="shared" si="10"/>
        <v>911.27859474999968</v>
      </c>
      <c r="J95" s="3">
        <v>408</v>
      </c>
      <c r="K95" s="3">
        <v>399</v>
      </c>
      <c r="L95" s="3">
        <v>32.200000000000003</v>
      </c>
      <c r="M95" s="3">
        <v>21.7</v>
      </c>
      <c r="N95" s="3">
        <v>516.03609835999998</v>
      </c>
      <c r="O95" s="3">
        <v>516.03609835999998</v>
      </c>
      <c r="P95" s="3">
        <v>332.33064941999999</v>
      </c>
      <c r="Q95" s="3">
        <v>183.70544894</v>
      </c>
      <c r="R95" s="3">
        <f t="shared" si="7"/>
        <v>183.70544894</v>
      </c>
      <c r="S95" s="3">
        <v>238</v>
      </c>
      <c r="T95" s="3">
        <f t="shared" si="8"/>
        <v>106.33064941999999</v>
      </c>
      <c r="U95" s="3">
        <v>226</v>
      </c>
      <c r="V95" s="7">
        <f t="shared" si="9"/>
        <v>0.43795385772089268</v>
      </c>
      <c r="W95" s="1">
        <f>VLOOKUP(B95,SiteMetadata!$B$3:$P$37,3,FALSE)</f>
        <v>0</v>
      </c>
      <c r="X95" s="1" t="str">
        <f>VLOOKUP(B95,SiteMetadata!$B$3:$P$37,10,FALSE)</f>
        <v>UpperEastForkLMR</v>
      </c>
      <c r="Y95" s="1">
        <f>VLOOKUP(B95,SiteMetadata!$B$3:$P$37,5,FALSE)</f>
        <v>233.42192000000003</v>
      </c>
      <c r="Z95" s="1">
        <v>4</v>
      </c>
    </row>
    <row r="96" spans="1:26" x14ac:dyDescent="0.3">
      <c r="A96" s="2">
        <v>44795</v>
      </c>
      <c r="B96" s="1" t="s">
        <v>119</v>
      </c>
      <c r="C96" s="1">
        <v>0</v>
      </c>
      <c r="D96" s="3"/>
      <c r="E96" s="1" t="s">
        <v>119</v>
      </c>
      <c r="F96" s="4">
        <v>1052.56563136</v>
      </c>
      <c r="G96" s="3">
        <v>1035.56563136</v>
      </c>
      <c r="H96" s="3">
        <v>-1035.56563136</v>
      </c>
      <c r="I96" s="3">
        <f t="shared" si="10"/>
        <v>587.26563136000004</v>
      </c>
      <c r="J96" s="3">
        <v>558</v>
      </c>
      <c r="K96" s="3">
        <v>445</v>
      </c>
      <c r="L96" s="3">
        <v>30.8</v>
      </c>
      <c r="M96" s="3">
        <v>20.3</v>
      </c>
      <c r="N96" s="3">
        <v>450.76888750000001</v>
      </c>
      <c r="O96" s="3">
        <v>450.76888750000001</v>
      </c>
      <c r="P96" s="3">
        <v>295.70314062</v>
      </c>
      <c r="Q96" s="3">
        <v>155.06574688000001</v>
      </c>
      <c r="R96" s="3">
        <f t="shared" si="7"/>
        <v>155.06574688000001</v>
      </c>
      <c r="S96" s="3">
        <v>283</v>
      </c>
      <c r="T96" s="3">
        <f t="shared" si="8"/>
        <v>38.703140619999999</v>
      </c>
      <c r="U96" s="3">
        <v>257</v>
      </c>
      <c r="V96" s="7">
        <f t="shared" si="9"/>
        <v>0.57013695294132294</v>
      </c>
      <c r="W96" s="1">
        <f>VLOOKUP(B96,SiteMetadata!$B$3:$P$37,3,FALSE)</f>
        <v>66</v>
      </c>
      <c r="X96" s="1" t="str">
        <f>VLOOKUP(B96,SiteMetadata!$B$3:$P$37,10,FALSE)</f>
        <v>UpperEastForkLMR</v>
      </c>
      <c r="Y96" s="1">
        <f>VLOOKUP(B96,SiteMetadata!$B$3:$P$37,5,FALSE)</f>
        <v>131.63719399999999</v>
      </c>
      <c r="Z96" s="1">
        <v>4</v>
      </c>
    </row>
    <row r="97" spans="1:26" s="77" customFormat="1" x14ac:dyDescent="0.3">
      <c r="A97" s="2">
        <v>44795</v>
      </c>
      <c r="B97" s="1" t="s">
        <v>181</v>
      </c>
      <c r="C97" s="1">
        <v>0</v>
      </c>
      <c r="D97" s="3">
        <v>1255.32306275</v>
      </c>
      <c r="E97" s="1" t="s">
        <v>181</v>
      </c>
      <c r="F97" s="3">
        <v>1255.32306275</v>
      </c>
      <c r="G97" s="3">
        <v>792.98969099999999</v>
      </c>
      <c r="H97" s="3">
        <v>462.33337174999997</v>
      </c>
      <c r="I97" s="3">
        <f t="shared" si="10"/>
        <v>1006.1230627499999</v>
      </c>
      <c r="J97" s="3">
        <v>291</v>
      </c>
      <c r="K97" s="3">
        <v>187</v>
      </c>
      <c r="L97" s="3">
        <v>88</v>
      </c>
      <c r="M97" s="3">
        <v>62.2</v>
      </c>
      <c r="N97" s="3">
        <v>422.48027712000004</v>
      </c>
      <c r="O97" s="3">
        <v>422.48027712000004</v>
      </c>
      <c r="P97" s="3">
        <v>265.61867038000003</v>
      </c>
      <c r="Q97" s="3">
        <v>156.86160674000001</v>
      </c>
      <c r="R97" s="3">
        <f t="shared" si="7"/>
        <v>156.86160674000001</v>
      </c>
      <c r="S97" s="3">
        <v>196</v>
      </c>
      <c r="T97" s="3">
        <f t="shared" si="8"/>
        <v>98.618670380000026</v>
      </c>
      <c r="U97" s="3">
        <v>167</v>
      </c>
      <c r="V97" s="7">
        <f t="shared" si="9"/>
        <v>0.39528472462293385</v>
      </c>
      <c r="W97" s="1">
        <f>VLOOKUP(B97,SiteMetadata!$B$3:$P$37,3,FALSE)</f>
        <v>4.3</v>
      </c>
      <c r="X97" s="1" t="str">
        <f>VLOOKUP(B97,SiteMetadata!$B$3:$P$37,10,FALSE)</f>
        <v>LowerEastForkLMR</v>
      </c>
      <c r="Y97" s="1">
        <f>VLOOKUP(B97,SiteMetadata!$B$3:$P$37,5,FALSE)</f>
        <v>493.24199399999998</v>
      </c>
      <c r="Z97" s="1">
        <v>4</v>
      </c>
    </row>
    <row r="98" spans="1:26" s="77" customFormat="1" x14ac:dyDescent="0.3">
      <c r="A98" s="2">
        <v>44795</v>
      </c>
      <c r="B98" s="1" t="s">
        <v>121</v>
      </c>
      <c r="C98" s="1">
        <v>0</v>
      </c>
      <c r="D98" s="3"/>
      <c r="E98" s="1" t="s">
        <v>121</v>
      </c>
      <c r="F98" s="4">
        <v>909.08798156</v>
      </c>
      <c r="G98" s="3">
        <v>889.08798156</v>
      </c>
      <c r="H98" s="3">
        <v>-889.08798156</v>
      </c>
      <c r="I98" s="3">
        <f t="shared" si="10"/>
        <v>578.08798156</v>
      </c>
      <c r="J98" s="3">
        <v>346</v>
      </c>
      <c r="K98" s="3">
        <v>303</v>
      </c>
      <c r="L98" s="3">
        <v>28</v>
      </c>
      <c r="M98" s="4">
        <v>28</v>
      </c>
      <c r="N98" s="3">
        <v>438.29463168000001</v>
      </c>
      <c r="O98" s="3">
        <v>438.29463168000001</v>
      </c>
      <c r="P98" s="3">
        <v>245.77497115000003</v>
      </c>
      <c r="Q98" s="3">
        <v>192.51966052999998</v>
      </c>
      <c r="R98" s="3">
        <f t="shared" si="7"/>
        <v>192.51966052999998</v>
      </c>
      <c r="S98" s="3">
        <v>225</v>
      </c>
      <c r="T98" s="3">
        <f t="shared" si="8"/>
        <v>28.774971150000027</v>
      </c>
      <c r="U98" s="4">
        <v>217</v>
      </c>
      <c r="V98" s="7">
        <f t="shared" si="9"/>
        <v>0.49510074802474935</v>
      </c>
      <c r="W98" s="1">
        <f>VLOOKUP(B98,SiteMetadata!$B$3:$P$37,3,FALSE)</f>
        <v>46.92</v>
      </c>
      <c r="X98" s="1" t="str">
        <f>VLOOKUP(B98,SiteMetadata!$B$3:$P$37,10,FALSE)</f>
        <v>UpperEastForkLMR</v>
      </c>
      <c r="Y98" s="1">
        <f>VLOOKUP(B98,SiteMetadata!$B$3:$P$37,5,FALSE)</f>
        <v>178.97662</v>
      </c>
      <c r="Z98" s="1">
        <v>4</v>
      </c>
    </row>
    <row r="99" spans="1:26" x14ac:dyDescent="0.3">
      <c r="A99" s="2">
        <v>44795</v>
      </c>
      <c r="B99" s="1" t="s">
        <v>139</v>
      </c>
      <c r="C99" s="1">
        <v>0</v>
      </c>
      <c r="D99" s="3">
        <v>1342.4700602749999</v>
      </c>
      <c r="E99" s="1" t="s">
        <v>139</v>
      </c>
      <c r="F99" s="3">
        <v>1342.4700602749999</v>
      </c>
      <c r="G99" s="3">
        <v>892.07167779499991</v>
      </c>
      <c r="H99" s="3">
        <v>450.39838248000001</v>
      </c>
      <c r="I99" s="3">
        <f t="shared" si="10"/>
        <v>1004.3700602749999</v>
      </c>
      <c r="J99" s="3">
        <v>354.5</v>
      </c>
      <c r="K99" s="3">
        <v>325</v>
      </c>
      <c r="L99" s="3">
        <v>34.950000000000003</v>
      </c>
      <c r="M99" s="3">
        <v>13.1</v>
      </c>
      <c r="N99" s="4">
        <v>359.12516288</v>
      </c>
      <c r="O99" s="3">
        <v>359.12516288</v>
      </c>
      <c r="P99" s="3">
        <v>318.12516288</v>
      </c>
      <c r="Q99" s="3">
        <v>41</v>
      </c>
      <c r="R99" s="3">
        <f t="shared" si="7"/>
        <v>41</v>
      </c>
      <c r="S99" s="3">
        <v>225.5</v>
      </c>
      <c r="T99" s="3">
        <f t="shared" ref="T99:T130" si="11">IF(P99-U99&lt;0,"", P99-U99)</f>
        <v>130.12516288</v>
      </c>
      <c r="U99" s="3">
        <v>188</v>
      </c>
      <c r="V99" s="7">
        <f t="shared" si="9"/>
        <v>0.52349436751336564</v>
      </c>
      <c r="W99" s="1">
        <f>VLOOKUP(B99,SiteMetadata!$B$3:$P$37,3,FALSE)</f>
        <v>34.909999999999997</v>
      </c>
      <c r="X99" s="1" t="str">
        <f>VLOOKUP(B99,SiteMetadata!$B$3:$P$37,10,FALSE)</f>
        <v>UpperEastForkLMR</v>
      </c>
      <c r="Y99" s="1">
        <f>VLOOKUP(B99,SiteMetadata!$B$3:$P$37,5,FALSE)</f>
        <v>236.477496</v>
      </c>
      <c r="Z99" s="1">
        <v>4</v>
      </c>
    </row>
    <row r="100" spans="1:26" x14ac:dyDescent="0.3">
      <c r="A100" s="2">
        <v>44795</v>
      </c>
      <c r="B100" s="1" t="s">
        <v>84</v>
      </c>
      <c r="C100" s="1">
        <v>0</v>
      </c>
      <c r="D100" s="3">
        <v>1237.9938022399999</v>
      </c>
      <c r="E100" s="1" t="s">
        <v>84</v>
      </c>
      <c r="F100" s="3">
        <v>1237.9938022399999</v>
      </c>
      <c r="G100" s="3">
        <v>774.87614618999999</v>
      </c>
      <c r="H100" s="3">
        <v>463.11765604999994</v>
      </c>
      <c r="I100" s="3">
        <f t="shared" si="10"/>
        <v>905.59380223999995</v>
      </c>
      <c r="J100" s="3">
        <v>313</v>
      </c>
      <c r="K100" s="3">
        <v>270</v>
      </c>
      <c r="L100" s="3">
        <v>83.2</v>
      </c>
      <c r="M100" s="3">
        <v>62.4</v>
      </c>
      <c r="N100" s="3">
        <v>435.00525837999999</v>
      </c>
      <c r="O100" s="3">
        <v>435.00525837999999</v>
      </c>
      <c r="P100" s="3">
        <v>288.20221312000001</v>
      </c>
      <c r="Q100" s="3">
        <v>146.80304525999998</v>
      </c>
      <c r="R100" s="3">
        <f t="shared" si="7"/>
        <v>146.80304525999998</v>
      </c>
      <c r="S100" s="3">
        <v>212</v>
      </c>
      <c r="T100" s="3">
        <f t="shared" si="11"/>
        <v>105.20221312000001</v>
      </c>
      <c r="U100" s="3">
        <v>183</v>
      </c>
      <c r="V100" s="7">
        <f t="shared" si="9"/>
        <v>0.42068456984062447</v>
      </c>
      <c r="W100" s="1">
        <f>VLOOKUP(B100,SiteMetadata!$B$3:$P$37,3,FALSE)</f>
        <v>0</v>
      </c>
      <c r="X100" s="1" t="str">
        <f>VLOOKUP(B100,SiteMetadata!$B$3:$P$37,10,FALSE)</f>
        <v>LowerEastForkLMR</v>
      </c>
      <c r="Y100" s="1">
        <f>VLOOKUP(B100,SiteMetadata!$B$3:$P$37,5,FALSE)</f>
        <v>493.24199399999998</v>
      </c>
      <c r="Z100" s="1">
        <v>4</v>
      </c>
    </row>
    <row r="101" spans="1:26" x14ac:dyDescent="0.3">
      <c r="A101" s="2">
        <v>44795</v>
      </c>
      <c r="B101" s="1" t="s">
        <v>130</v>
      </c>
      <c r="C101" s="1">
        <v>0</v>
      </c>
      <c r="D101" s="3">
        <v>1210.0075050749997</v>
      </c>
      <c r="E101" s="1" t="s">
        <v>130</v>
      </c>
      <c r="F101" s="3">
        <v>1210.0075050749997</v>
      </c>
      <c r="G101" s="3">
        <v>982.34660382333334</v>
      </c>
      <c r="H101" s="3">
        <v>227.66090125166636</v>
      </c>
      <c r="I101" s="3">
        <f t="shared" si="10"/>
        <v>1043.8741717416663</v>
      </c>
      <c r="J101" s="3">
        <v>134.66666666666666</v>
      </c>
      <c r="K101" s="3">
        <v>137.33333333333334</v>
      </c>
      <c r="L101" s="3">
        <v>40.033333333333331</v>
      </c>
      <c r="M101" s="3">
        <v>28.8</v>
      </c>
      <c r="N101" s="3">
        <v>603.4845445266667</v>
      </c>
      <c r="O101" s="3">
        <v>603.4845445266667</v>
      </c>
      <c r="P101" s="3">
        <v>526.36009315666661</v>
      </c>
      <c r="Q101" s="3">
        <v>77.124451370000088</v>
      </c>
      <c r="R101" s="3">
        <f t="shared" si="7"/>
        <v>77.124451370000088</v>
      </c>
      <c r="S101" s="3">
        <v>428.33333333333331</v>
      </c>
      <c r="T101" s="3">
        <f t="shared" si="11"/>
        <v>113.02675982333329</v>
      </c>
      <c r="U101" s="3">
        <v>413.33333333333331</v>
      </c>
      <c r="V101" s="7">
        <f t="shared" si="9"/>
        <v>0.68491121617294215</v>
      </c>
      <c r="W101" s="1">
        <f>VLOOKUP(B101,SiteMetadata!$B$3:$P$37,3,FALSE)</f>
        <v>0</v>
      </c>
      <c r="X101" s="1" t="str">
        <f>VLOOKUP(B101,SiteMetadata!$B$3:$P$37,10,FALSE)</f>
        <v>UpperEastForkLMR</v>
      </c>
      <c r="Y101" s="1">
        <f>VLOOKUP(B101,SiteMetadata!$B$3:$P$37,5,FALSE)</f>
        <v>3.2663319999999998</v>
      </c>
      <c r="Z101" s="1">
        <v>4</v>
      </c>
    </row>
    <row r="102" spans="1:26" x14ac:dyDescent="0.3">
      <c r="A102" s="2">
        <v>44795</v>
      </c>
      <c r="B102" s="1" t="s">
        <v>185</v>
      </c>
      <c r="C102" s="1">
        <v>0</v>
      </c>
      <c r="D102" s="3">
        <v>546.95046778999995</v>
      </c>
      <c r="E102" s="1" t="s">
        <v>185</v>
      </c>
      <c r="F102" s="4">
        <v>739.30595775999996</v>
      </c>
      <c r="G102" s="3">
        <v>716.30595775999996</v>
      </c>
      <c r="H102" s="3">
        <v>-169.35548997000001</v>
      </c>
      <c r="I102" s="3">
        <f t="shared" si="10"/>
        <v>422.61595775999996</v>
      </c>
      <c r="J102" s="3">
        <v>330</v>
      </c>
      <c r="K102" s="3">
        <v>314</v>
      </c>
      <c r="L102" s="3">
        <v>4.34</v>
      </c>
      <c r="M102" s="3">
        <v>2.69</v>
      </c>
      <c r="N102" s="3">
        <v>65.125435150000015</v>
      </c>
      <c r="O102" s="4">
        <v>94.8888216</v>
      </c>
      <c r="P102" s="3">
        <v>80.8888216</v>
      </c>
      <c r="Q102" s="3">
        <v>-15.763386449999985</v>
      </c>
      <c r="R102" s="3">
        <f t="shared" si="7"/>
        <v>14</v>
      </c>
      <c r="S102" s="3">
        <v>63.6</v>
      </c>
      <c r="T102" s="3">
        <f t="shared" si="11"/>
        <v>21.188821599999997</v>
      </c>
      <c r="U102" s="3">
        <v>59.7</v>
      </c>
      <c r="V102" s="7">
        <f t="shared" si="9"/>
        <v>0.62915735482165591</v>
      </c>
      <c r="W102" s="1">
        <f>VLOOKUP(B102,SiteMetadata!$B$3:$P$37,3,FALSE)</f>
        <v>0</v>
      </c>
      <c r="X102" s="1" t="str">
        <f>VLOOKUP(B102,SiteMetadata!$B$3:$P$37,10,FALSE)</f>
        <v>LowerEastForkLMR</v>
      </c>
      <c r="Y102" s="1">
        <f>VLOOKUP(B102,SiteMetadata!$B$3:$P$37,5,FALSE)</f>
        <v>0.54310199999999997</v>
      </c>
      <c r="Z102" s="1">
        <v>4</v>
      </c>
    </row>
    <row r="103" spans="1:26" x14ac:dyDescent="0.3">
      <c r="A103" s="2">
        <v>44795</v>
      </c>
      <c r="B103" s="1" t="s">
        <v>128</v>
      </c>
      <c r="C103" s="1">
        <v>0</v>
      </c>
      <c r="D103" s="3">
        <v>1178.07421875</v>
      </c>
      <c r="E103" s="1" t="s">
        <v>128</v>
      </c>
      <c r="F103" s="3">
        <v>1178.07421875</v>
      </c>
      <c r="G103" s="3">
        <v>1127.5443065899999</v>
      </c>
      <c r="H103" s="3">
        <v>50.529912160000094</v>
      </c>
      <c r="I103" s="3">
        <f t="shared" si="10"/>
        <v>819.27421875000005</v>
      </c>
      <c r="J103" s="3">
        <v>362</v>
      </c>
      <c r="K103" s="3">
        <v>335</v>
      </c>
      <c r="L103" s="3">
        <v>25.3</v>
      </c>
      <c r="M103" s="3">
        <v>23.8</v>
      </c>
      <c r="N103" s="3">
        <v>384.66438750000003</v>
      </c>
      <c r="O103" s="3">
        <v>384.66438750000003</v>
      </c>
      <c r="P103" s="3">
        <v>379.32797181999996</v>
      </c>
      <c r="Q103" s="3">
        <v>5.3364156800000728</v>
      </c>
      <c r="R103" s="3">
        <f t="shared" si="7"/>
        <v>5.3364156800000728</v>
      </c>
      <c r="S103" s="3">
        <v>287</v>
      </c>
      <c r="T103" s="3">
        <f t="shared" si="11"/>
        <v>108.32797181999996</v>
      </c>
      <c r="U103" s="3">
        <v>271</v>
      </c>
      <c r="V103" s="7">
        <f t="shared" si="9"/>
        <v>0.70451024011158292</v>
      </c>
      <c r="W103" s="1">
        <f>VLOOKUP(B103,SiteMetadata!$B$3:$P$37,3,FALSE)</f>
        <v>0.35</v>
      </c>
      <c r="X103" s="1" t="str">
        <f>VLOOKUP(B103,SiteMetadata!$B$3:$P$37,10,FALSE)</f>
        <v>UpperEastForkLMR</v>
      </c>
      <c r="Y103" s="1">
        <f>VLOOKUP(B103,SiteMetadata!$B$3:$P$37,5,FALSE)</f>
        <v>5.5004999999999997</v>
      </c>
      <c r="Z103" s="1">
        <v>4</v>
      </c>
    </row>
    <row r="104" spans="1:26" x14ac:dyDescent="0.3">
      <c r="A104" s="2">
        <v>44795</v>
      </c>
      <c r="B104" s="1" t="s">
        <v>97</v>
      </c>
      <c r="C104" s="1">
        <v>0</v>
      </c>
      <c r="D104" s="3">
        <v>1808.5243713899997</v>
      </c>
      <c r="E104" s="1" t="s">
        <v>97</v>
      </c>
      <c r="F104" s="3">
        <v>1808.5243713899997</v>
      </c>
      <c r="G104" s="3">
        <v>1695.3410525899999</v>
      </c>
      <c r="H104" s="3">
        <v>113.18331879999982</v>
      </c>
      <c r="I104" s="3">
        <f t="shared" si="10"/>
        <v>770.92437138999981</v>
      </c>
      <c r="J104" s="3">
        <v>1060</v>
      </c>
      <c r="K104" s="3">
        <v>1020</v>
      </c>
      <c r="L104" s="3">
        <v>26.6</v>
      </c>
      <c r="M104" s="3">
        <v>17.600000000000001</v>
      </c>
      <c r="N104" s="3">
        <v>455.35454312000007</v>
      </c>
      <c r="O104" s="3">
        <v>455.35454312000007</v>
      </c>
      <c r="P104" s="3">
        <v>301.14990638</v>
      </c>
      <c r="Q104" s="3">
        <v>154.20463674000007</v>
      </c>
      <c r="R104" s="3">
        <f t="shared" si="7"/>
        <v>154.20463674000007</v>
      </c>
      <c r="S104" s="3">
        <v>270</v>
      </c>
      <c r="T104" s="3">
        <f t="shared" si="11"/>
        <v>49.149906380000004</v>
      </c>
      <c r="U104" s="3">
        <v>252</v>
      </c>
      <c r="V104" s="7">
        <f t="shared" si="9"/>
        <v>0.55341492427712569</v>
      </c>
      <c r="W104" s="1">
        <f>VLOOKUP(B104,SiteMetadata!$B$3:$P$37,3,FALSE)</f>
        <v>0</v>
      </c>
      <c r="X104" s="1" t="str">
        <f>VLOOKUP(B104,SiteMetadata!$B$3:$P$37,10,FALSE)</f>
        <v>UpperEastForkLMR</v>
      </c>
      <c r="Y104" s="1">
        <f>VLOOKUP(B104,SiteMetadata!$B$3:$P$37,5,FALSE)</f>
        <v>48.268528000000003</v>
      </c>
      <c r="Z104" s="1">
        <v>4</v>
      </c>
    </row>
    <row r="105" spans="1:26" x14ac:dyDescent="0.3">
      <c r="A105" s="2">
        <v>44795</v>
      </c>
      <c r="B105" s="1" t="s">
        <v>103</v>
      </c>
      <c r="C105" s="1">
        <v>0</v>
      </c>
      <c r="D105" s="3">
        <v>1932.8105310000001</v>
      </c>
      <c r="E105" s="1" t="s">
        <v>103</v>
      </c>
      <c r="F105" s="3">
        <v>1932.8105310000001</v>
      </c>
      <c r="G105" s="3">
        <v>1599.3139973099999</v>
      </c>
      <c r="H105" s="3">
        <v>333.49653369000021</v>
      </c>
      <c r="I105" s="3">
        <f t="shared" si="10"/>
        <v>783.41053099999999</v>
      </c>
      <c r="J105" s="3">
        <v>1140</v>
      </c>
      <c r="K105" s="3">
        <v>1120</v>
      </c>
      <c r="L105" s="3">
        <v>37.5</v>
      </c>
      <c r="M105" s="3">
        <v>29.4</v>
      </c>
      <c r="N105" s="3">
        <v>260.81264831999999</v>
      </c>
      <c r="O105" s="3">
        <v>260.81264831999999</v>
      </c>
      <c r="P105" s="3">
        <v>247.70888560000006</v>
      </c>
      <c r="Q105" s="3">
        <v>13.103762719999935</v>
      </c>
      <c r="R105" s="3">
        <f t="shared" si="7"/>
        <v>13.103762719999935</v>
      </c>
      <c r="S105" s="3">
        <v>215</v>
      </c>
      <c r="T105" s="3">
        <f t="shared" si="11"/>
        <v>44.708885600000059</v>
      </c>
      <c r="U105" s="3">
        <v>203</v>
      </c>
      <c r="V105" s="7">
        <f t="shared" si="9"/>
        <v>0.77833648524182131</v>
      </c>
      <c r="W105" s="1">
        <f>VLOOKUP(B105,SiteMetadata!$B$3:$P$37,3,FALSE)</f>
        <v>0.46</v>
      </c>
      <c r="X105" s="1" t="str">
        <f>VLOOKUP(B105,SiteMetadata!$B$3:$P$37,10,FALSE)</f>
        <v>UpperEastForkLMR</v>
      </c>
      <c r="Y105" s="1">
        <f>VLOOKUP(B105,SiteMetadata!$B$3:$P$37,5,FALSE)</f>
        <v>4.3336220000000001</v>
      </c>
      <c r="Z105" s="1">
        <v>4</v>
      </c>
    </row>
    <row r="106" spans="1:26" x14ac:dyDescent="0.3">
      <c r="A106" s="2">
        <v>44795</v>
      </c>
      <c r="B106" s="1" t="s">
        <v>116</v>
      </c>
      <c r="C106" s="1">
        <v>0</v>
      </c>
      <c r="D106" s="3">
        <v>1457.1630941899998</v>
      </c>
      <c r="E106" s="1" t="s">
        <v>116</v>
      </c>
      <c r="F106" s="3">
        <v>1457.1630941899998</v>
      </c>
      <c r="G106" s="3">
        <v>1059.1274206399999</v>
      </c>
      <c r="H106" s="3">
        <v>398.03567354999996</v>
      </c>
      <c r="I106" s="3">
        <f t="shared" si="10"/>
        <v>1105.5630941899999</v>
      </c>
      <c r="J106" s="3">
        <v>476</v>
      </c>
      <c r="K106" s="3">
        <v>329</v>
      </c>
      <c r="L106" s="3">
        <v>22.6</v>
      </c>
      <c r="M106" s="4">
        <v>22.6</v>
      </c>
      <c r="N106" s="3">
        <v>588.53957776000004</v>
      </c>
      <c r="O106" s="3">
        <v>588.53957776000004</v>
      </c>
      <c r="P106" s="3">
        <v>523.48528622000003</v>
      </c>
      <c r="Q106" s="3">
        <v>65.054291540000008</v>
      </c>
      <c r="R106" s="3">
        <f t="shared" si="7"/>
        <v>65.054291540000008</v>
      </c>
      <c r="S106" s="3">
        <v>419</v>
      </c>
      <c r="T106" s="3">
        <f t="shared" si="11"/>
        <v>199.48528622000003</v>
      </c>
      <c r="U106" s="3">
        <v>324</v>
      </c>
      <c r="V106" s="7">
        <f t="shared" si="9"/>
        <v>0.55051522827598798</v>
      </c>
      <c r="W106" s="1">
        <f>VLOOKUP(B106,SiteMetadata!$B$3:$P$37,3,FALSE)</f>
        <v>0.12</v>
      </c>
      <c r="X106" s="1" t="str">
        <f>VLOOKUP(B106,SiteMetadata!$B$3:$P$37,10,FALSE)</f>
        <v>UpperEastForkLMR</v>
      </c>
      <c r="Y106" s="1">
        <f>VLOOKUP(B106,SiteMetadata!$B$3:$P$37,5,FALSE)</f>
        <v>29.212480000000003</v>
      </c>
      <c r="Z106" s="1">
        <v>4</v>
      </c>
    </row>
    <row r="107" spans="1:26" x14ac:dyDescent="0.3">
      <c r="A107" s="2">
        <v>44795</v>
      </c>
      <c r="B107" s="1" t="s">
        <v>112</v>
      </c>
      <c r="C107" s="1">
        <v>0</v>
      </c>
      <c r="D107" s="3">
        <v>1617.8586109099999</v>
      </c>
      <c r="E107" s="1" t="s">
        <v>112</v>
      </c>
      <c r="F107" s="3">
        <v>1617.8586109099999</v>
      </c>
      <c r="G107" s="3">
        <v>1455.278411</v>
      </c>
      <c r="H107" s="3">
        <v>162.58019990999992</v>
      </c>
      <c r="I107" s="3">
        <f t="shared" si="10"/>
        <v>895.95861090999995</v>
      </c>
      <c r="J107" s="3">
        <v>726</v>
      </c>
      <c r="K107" s="3">
        <v>683</v>
      </c>
      <c r="L107" s="3">
        <v>38.4</v>
      </c>
      <c r="M107" s="3">
        <v>38.9</v>
      </c>
      <c r="N107" s="3">
        <v>341.09993799999995</v>
      </c>
      <c r="O107" s="3">
        <v>341.09993799999995</v>
      </c>
      <c r="P107" s="3">
        <v>333.68099438000002</v>
      </c>
      <c r="Q107" s="3">
        <v>7.4189436199999363</v>
      </c>
      <c r="R107" s="3">
        <f t="shared" si="7"/>
        <v>7.4189436199999363</v>
      </c>
      <c r="S107" s="3">
        <v>243</v>
      </c>
      <c r="T107" s="3">
        <f t="shared" si="11"/>
        <v>100.68099438000002</v>
      </c>
      <c r="U107" s="3">
        <v>233</v>
      </c>
      <c r="V107" s="7">
        <f t="shared" si="9"/>
        <v>0.68308426370924769</v>
      </c>
      <c r="W107" s="1">
        <f>VLOOKUP(B107,SiteMetadata!$B$3:$P$37,3,FALSE)</f>
        <v>0.05</v>
      </c>
      <c r="X107" s="1" t="str">
        <f>VLOOKUP(B107,SiteMetadata!$B$3:$P$37,10,FALSE)</f>
        <v>UpperEastForkLMR</v>
      </c>
      <c r="Y107" s="1">
        <f>VLOOKUP(B107,SiteMetadata!$B$3:$P$37,5,FALSE)</f>
        <v>26.992980000000003</v>
      </c>
      <c r="Z107" s="1">
        <v>4</v>
      </c>
    </row>
    <row r="108" spans="1:26" x14ac:dyDescent="0.3">
      <c r="A108" s="2">
        <v>44802</v>
      </c>
      <c r="B108" s="1" t="s">
        <v>144</v>
      </c>
      <c r="C108" s="1">
        <v>0</v>
      </c>
      <c r="D108" s="3">
        <v>341.59762159999991</v>
      </c>
      <c r="E108" s="1" t="s">
        <v>144</v>
      </c>
      <c r="F108" s="3">
        <v>341.59762159999991</v>
      </c>
      <c r="G108" s="3">
        <v>332.77675839999995</v>
      </c>
      <c r="H108" s="3">
        <v>8.8208631999999625</v>
      </c>
      <c r="I108" s="3">
        <f t="shared" si="10"/>
        <v>237.1676215999999</v>
      </c>
      <c r="J108" s="3">
        <v>103</v>
      </c>
      <c r="K108" s="3">
        <v>94.7</v>
      </c>
      <c r="L108" s="3">
        <v>9.4499999999999993</v>
      </c>
      <c r="M108" s="3">
        <v>9.73</v>
      </c>
      <c r="N108" s="3">
        <v>91.605563232000009</v>
      </c>
      <c r="O108" s="4">
        <v>179.35727982999998</v>
      </c>
      <c r="P108" s="3">
        <v>165.35727982999998</v>
      </c>
      <c r="Q108" s="3">
        <v>-73.751716597999973</v>
      </c>
      <c r="R108" s="3">
        <f t="shared" si="7"/>
        <v>14</v>
      </c>
      <c r="S108" s="3">
        <v>108</v>
      </c>
      <c r="T108" s="3">
        <f t="shared" si="11"/>
        <v>90.657279829999979</v>
      </c>
      <c r="U108" s="3">
        <v>74.7</v>
      </c>
      <c r="V108" s="7">
        <f t="shared" si="9"/>
        <v>0.41648713713099811</v>
      </c>
      <c r="W108" s="1">
        <f>VLOOKUP(B108,SiteMetadata!$B$3:$P$37,3,FALSE)</f>
        <v>5.2</v>
      </c>
      <c r="X108" s="1" t="str">
        <f>VLOOKUP(B108,SiteMetadata!$B$3:$P$37,10,FALSE)</f>
        <v>UpperEastForkLMR</v>
      </c>
      <c r="Y108" s="1">
        <f>VLOOKUP(B108,SiteMetadata!$B$3:$P$37,5,FALSE)</f>
        <v>24.856856000000001</v>
      </c>
      <c r="Z108" s="1">
        <v>4</v>
      </c>
    </row>
    <row r="109" spans="1:26" x14ac:dyDescent="0.3">
      <c r="A109" s="2">
        <v>44802</v>
      </c>
      <c r="B109" s="1" t="s">
        <v>153</v>
      </c>
      <c r="C109" s="1">
        <v>0</v>
      </c>
      <c r="D109" s="3">
        <v>1075.2320733666666</v>
      </c>
      <c r="E109" s="1" t="s">
        <v>153</v>
      </c>
      <c r="F109" s="3">
        <v>1075.2320733666666</v>
      </c>
      <c r="G109" s="3">
        <v>830.20879705000004</v>
      </c>
      <c r="H109" s="3">
        <v>245.02327631666651</v>
      </c>
      <c r="I109" s="3">
        <f t="shared" si="10"/>
        <v>468.23207336666655</v>
      </c>
      <c r="J109" s="3">
        <v>158.13333333333333</v>
      </c>
      <c r="K109" s="3">
        <v>145.66666666666666</v>
      </c>
      <c r="L109" s="3">
        <v>463</v>
      </c>
      <c r="M109" s="3">
        <v>461.33333333333331</v>
      </c>
      <c r="N109" s="3">
        <v>252.94770354333332</v>
      </c>
      <c r="O109" s="3">
        <v>252.94770354333332</v>
      </c>
      <c r="P109" s="3">
        <v>197.99310287</v>
      </c>
      <c r="Q109" s="3">
        <v>54.954600673333317</v>
      </c>
      <c r="R109" s="3">
        <f t="shared" si="7"/>
        <v>54.954600673333317</v>
      </c>
      <c r="S109" s="3">
        <v>158.86666666666667</v>
      </c>
      <c r="T109" s="3">
        <f t="shared" si="11"/>
        <v>41.326436203333344</v>
      </c>
      <c r="U109" s="3">
        <v>156.66666666666666</v>
      </c>
      <c r="V109" s="7">
        <f t="shared" si="9"/>
        <v>0.61936386245873776</v>
      </c>
      <c r="W109" s="1">
        <f>VLOOKUP(B109,SiteMetadata!$B$3:$P$37,3,FALSE)</f>
        <v>19.649999999999999</v>
      </c>
      <c r="X109" s="1" t="str">
        <f>VLOOKUP(B109,SiteMetadata!$B$3:$P$37,10,FALSE)</f>
        <v>LowerEastForkLMR</v>
      </c>
      <c r="Y109" s="1">
        <f>VLOOKUP(B109,SiteMetadata!$B$3:$P$37,5,FALSE)</f>
        <v>344.97746400000005</v>
      </c>
      <c r="Z109" s="1">
        <v>4</v>
      </c>
    </row>
    <row r="110" spans="1:26" s="77" customFormat="1" x14ac:dyDescent="0.3">
      <c r="A110" s="2">
        <v>44802</v>
      </c>
      <c r="B110" s="1" t="s">
        <v>202</v>
      </c>
      <c r="C110" s="1">
        <v>0</v>
      </c>
      <c r="D110" s="3">
        <v>780.01811214999998</v>
      </c>
      <c r="E110" s="1" t="s">
        <v>202</v>
      </c>
      <c r="F110" s="3">
        <v>780.01811214999998</v>
      </c>
      <c r="G110" s="3"/>
      <c r="H110" s="3">
        <v>780.01811214999998</v>
      </c>
      <c r="I110" s="3">
        <f t="shared" si="10"/>
        <v>497.10811214999995</v>
      </c>
      <c r="J110" s="3">
        <v>5.64</v>
      </c>
      <c r="K110" s="3">
        <v>5.91</v>
      </c>
      <c r="L110" s="3">
        <v>327</v>
      </c>
      <c r="M110" s="3">
        <v>277</v>
      </c>
      <c r="N110" s="3">
        <v>110.0534988</v>
      </c>
      <c r="O110" s="3">
        <v>110.0534988</v>
      </c>
      <c r="P110" s="3">
        <v>64.371557148000008</v>
      </c>
      <c r="Q110" s="3">
        <v>45.681941651999992</v>
      </c>
      <c r="R110" s="3">
        <f t="shared" si="7"/>
        <v>45.681941651999992</v>
      </c>
      <c r="S110" s="3">
        <v>104</v>
      </c>
      <c r="T110" s="3" t="str">
        <f t="shared" si="11"/>
        <v/>
      </c>
      <c r="U110" s="3">
        <v>71.8</v>
      </c>
      <c r="V110" s="7">
        <f t="shared" si="9"/>
        <v>0.65240997135840262</v>
      </c>
      <c r="W110" s="1" t="str">
        <f>VLOOKUP(B110,SiteMetadata!$B$3:$P$37,3,FALSE)</f>
        <v>NA</v>
      </c>
      <c r="X110" s="1" t="str">
        <f>VLOOKUP(B110,SiteMetadata!$B$3:$P$37,10,FALSE)</f>
        <v>UpperEastForkLMR</v>
      </c>
      <c r="Y110" s="1">
        <f>VLOOKUP(B110,SiteMetadata!$B$3:$P$37,5,FALSE)</f>
        <v>331.51764400000002</v>
      </c>
      <c r="Z110" s="1" t="s">
        <v>204</v>
      </c>
    </row>
    <row r="111" spans="1:26" x14ac:dyDescent="0.3">
      <c r="A111" s="2">
        <v>44802</v>
      </c>
      <c r="B111" s="1" t="s">
        <v>91</v>
      </c>
      <c r="C111" s="1">
        <v>0</v>
      </c>
      <c r="D111" s="3">
        <v>870.55993339999986</v>
      </c>
      <c r="E111" s="1" t="s">
        <v>91</v>
      </c>
      <c r="F111" s="3">
        <v>870.55993339999986</v>
      </c>
      <c r="G111" s="3">
        <v>760.96460859999991</v>
      </c>
      <c r="H111" s="3">
        <v>109.59532479999996</v>
      </c>
      <c r="I111" s="3">
        <f t="shared" si="10"/>
        <v>341.15993339999989</v>
      </c>
      <c r="J111" s="3">
        <v>588</v>
      </c>
      <c r="K111" s="3">
        <v>507</v>
      </c>
      <c r="L111" s="3">
        <v>16</v>
      </c>
      <c r="M111" s="3">
        <v>22.4</v>
      </c>
      <c r="N111" s="3">
        <v>244.76955211999999</v>
      </c>
      <c r="O111" s="3">
        <v>244.76955211999999</v>
      </c>
      <c r="P111" s="3">
        <v>214.79132223000002</v>
      </c>
      <c r="Q111" s="3">
        <v>29.978229889999966</v>
      </c>
      <c r="R111" s="3">
        <f t="shared" si="7"/>
        <v>29.978229889999966</v>
      </c>
      <c r="S111" s="3">
        <v>202</v>
      </c>
      <c r="T111" s="3">
        <f t="shared" si="11"/>
        <v>12.79132223000002</v>
      </c>
      <c r="U111" s="3">
        <v>202</v>
      </c>
      <c r="V111" s="7">
        <f t="shared" si="9"/>
        <v>0.82526604412369098</v>
      </c>
      <c r="W111" s="1">
        <f>VLOOKUP(B111,SiteMetadata!$B$3:$P$37,3,FALSE)</f>
        <v>0</v>
      </c>
      <c r="X111" s="1" t="str">
        <f>VLOOKUP(B111,SiteMetadata!$B$3:$P$37,10,FALSE)</f>
        <v>UpperEastForkLMR</v>
      </c>
      <c r="Y111" s="1">
        <f>VLOOKUP(B111,SiteMetadata!$B$3:$P$37,5,FALSE)</f>
        <v>233.42192000000003</v>
      </c>
      <c r="Z111" s="1">
        <v>4</v>
      </c>
    </row>
    <row r="112" spans="1:26" x14ac:dyDescent="0.3">
      <c r="A112" s="2">
        <v>44802</v>
      </c>
      <c r="B112" s="1" t="s">
        <v>181</v>
      </c>
      <c r="C112" s="1">
        <v>0</v>
      </c>
      <c r="D112" s="3">
        <v>2380</v>
      </c>
      <c r="E112" s="1" t="s">
        <v>181</v>
      </c>
      <c r="F112" s="3">
        <v>2380</v>
      </c>
      <c r="G112" s="3">
        <v>2310</v>
      </c>
      <c r="H112" s="3">
        <v>70</v>
      </c>
      <c r="I112" s="3"/>
      <c r="J112" s="3">
        <v>1890</v>
      </c>
      <c r="K112" s="3">
        <v>3330</v>
      </c>
      <c r="L112" s="3">
        <v>11.2</v>
      </c>
      <c r="M112" s="3">
        <v>14.2</v>
      </c>
      <c r="N112" s="3">
        <v>289.38487874999993</v>
      </c>
      <c r="O112" s="4">
        <v>374.53930314999997</v>
      </c>
      <c r="P112" s="3">
        <v>361.53930314999997</v>
      </c>
      <c r="Q112" s="3">
        <v>-72.154424400000039</v>
      </c>
      <c r="R112" s="3">
        <f t="shared" si="7"/>
        <v>13</v>
      </c>
      <c r="S112" s="3">
        <v>297</v>
      </c>
      <c r="T112" s="3">
        <f t="shared" si="11"/>
        <v>25.539303149999967</v>
      </c>
      <c r="U112" s="3">
        <v>336</v>
      </c>
      <c r="V112" s="7">
        <f t="shared" si="9"/>
        <v>0.8971021123127223</v>
      </c>
      <c r="W112" s="1">
        <f>VLOOKUP(B112,SiteMetadata!$B$3:$P$37,3,FALSE)</f>
        <v>4.3</v>
      </c>
      <c r="X112" s="1" t="str">
        <f>VLOOKUP(B112,SiteMetadata!$B$3:$P$37,10,FALSE)</f>
        <v>LowerEastForkLMR</v>
      </c>
      <c r="Y112" s="1">
        <f>VLOOKUP(B112,SiteMetadata!$B$3:$P$37,5,FALSE)</f>
        <v>493.24199399999998</v>
      </c>
      <c r="Z112" s="1">
        <v>4</v>
      </c>
    </row>
    <row r="113" spans="1:26" x14ac:dyDescent="0.3">
      <c r="A113" s="2">
        <v>44802</v>
      </c>
      <c r="B113" s="1" t="s">
        <v>139</v>
      </c>
      <c r="C113" s="1">
        <v>0</v>
      </c>
      <c r="D113" s="3">
        <v>1096.4304473499999</v>
      </c>
      <c r="E113" s="1" t="s">
        <v>139</v>
      </c>
      <c r="F113" s="3">
        <v>1096.4304473499999</v>
      </c>
      <c r="G113" s="3">
        <v>1051.26269615</v>
      </c>
      <c r="H113" s="3">
        <v>45.167751199999884</v>
      </c>
      <c r="I113" s="3">
        <f>F113-(K113+M113)</f>
        <v>111.23044734999985</v>
      </c>
      <c r="J113" s="3">
        <v>1050</v>
      </c>
      <c r="K113" s="3">
        <v>974</v>
      </c>
      <c r="L113" s="3">
        <v>10.3</v>
      </c>
      <c r="M113" s="3">
        <v>11.2</v>
      </c>
      <c r="N113" s="3">
        <v>288.74497439999993</v>
      </c>
      <c r="O113" s="3">
        <v>288.74497439999993</v>
      </c>
      <c r="P113" s="3">
        <v>272.55264375000007</v>
      </c>
      <c r="Q113" s="3">
        <v>16.19233064999986</v>
      </c>
      <c r="R113" s="3">
        <f t="shared" si="7"/>
        <v>16.19233064999986</v>
      </c>
      <c r="S113" s="3">
        <v>316</v>
      </c>
      <c r="T113" s="3" t="str">
        <f t="shared" si="11"/>
        <v/>
      </c>
      <c r="U113" s="3">
        <v>281</v>
      </c>
      <c r="V113" s="7">
        <f t="shared" si="9"/>
        <v>0.97317711099182358</v>
      </c>
      <c r="W113" s="1">
        <f>VLOOKUP(B113,SiteMetadata!$B$3:$P$37,3,FALSE)</f>
        <v>34.909999999999997</v>
      </c>
      <c r="X113" s="1" t="str">
        <f>VLOOKUP(B113,SiteMetadata!$B$3:$P$37,10,FALSE)</f>
        <v>UpperEastForkLMR</v>
      </c>
      <c r="Y113" s="1">
        <f>VLOOKUP(B113,SiteMetadata!$B$3:$P$37,5,FALSE)</f>
        <v>236.477496</v>
      </c>
      <c r="Z113" s="1">
        <v>4</v>
      </c>
    </row>
    <row r="114" spans="1:26" x14ac:dyDescent="0.3">
      <c r="A114" s="2">
        <v>44802</v>
      </c>
      <c r="B114" s="1" t="s">
        <v>84</v>
      </c>
      <c r="C114" s="1">
        <v>0</v>
      </c>
      <c r="D114" s="3">
        <v>2450</v>
      </c>
      <c r="E114" s="1" t="s">
        <v>84</v>
      </c>
      <c r="F114" s="3">
        <v>2450</v>
      </c>
      <c r="G114" s="3">
        <v>2200</v>
      </c>
      <c r="H114" s="3">
        <v>250</v>
      </c>
      <c r="I114" s="3"/>
      <c r="J114" s="3">
        <v>2880</v>
      </c>
      <c r="K114" s="3">
        <v>2710</v>
      </c>
      <c r="L114" s="3">
        <v>61.6</v>
      </c>
      <c r="M114" s="3">
        <v>58.9</v>
      </c>
      <c r="N114" s="3">
        <v>445.38760874999997</v>
      </c>
      <c r="O114" s="3">
        <v>445.38760874999997</v>
      </c>
      <c r="P114" s="3">
        <v>365.15954234999992</v>
      </c>
      <c r="Q114" s="3">
        <v>80.228066400000046</v>
      </c>
      <c r="R114" s="3">
        <f t="shared" si="7"/>
        <v>80.228066400000046</v>
      </c>
      <c r="S114" s="3">
        <v>508</v>
      </c>
      <c r="T114" s="3" t="str">
        <f t="shared" si="11"/>
        <v/>
      </c>
      <c r="U114" s="3">
        <v>473</v>
      </c>
      <c r="V114" s="7">
        <f t="shared" si="9"/>
        <v>1.0619963167082609</v>
      </c>
      <c r="W114" s="1">
        <f>VLOOKUP(B114,SiteMetadata!$B$3:$P$37,3,FALSE)</f>
        <v>0</v>
      </c>
      <c r="X114" s="1" t="str">
        <f>VLOOKUP(B114,SiteMetadata!$B$3:$P$37,10,FALSE)</f>
        <v>LowerEastForkLMR</v>
      </c>
      <c r="Y114" s="1">
        <f>VLOOKUP(B114,SiteMetadata!$B$3:$P$37,5,FALSE)</f>
        <v>493.24199399999998</v>
      </c>
      <c r="Z114" s="1">
        <v>4</v>
      </c>
    </row>
    <row r="115" spans="1:26" x14ac:dyDescent="0.3">
      <c r="A115" s="2">
        <v>44802</v>
      </c>
      <c r="B115" s="1" t="s">
        <v>195</v>
      </c>
      <c r="C115" s="1">
        <v>0</v>
      </c>
      <c r="D115" s="3">
        <v>660.88433375</v>
      </c>
      <c r="E115" s="1" t="s">
        <v>195</v>
      </c>
      <c r="F115" s="3">
        <v>660.88433375</v>
      </c>
      <c r="G115" s="3">
        <v>414.10130614999991</v>
      </c>
      <c r="H115" s="3">
        <v>246.78302760000008</v>
      </c>
      <c r="I115" s="3">
        <f>F115-(K115+M115)</f>
        <v>652.47433375000003</v>
      </c>
      <c r="J115" s="3">
        <v>6.69</v>
      </c>
      <c r="K115" s="3">
        <v>5.27</v>
      </c>
      <c r="L115" s="3">
        <v>2.68</v>
      </c>
      <c r="M115" s="3">
        <v>3.14</v>
      </c>
      <c r="N115" s="3">
        <v>53.635746492000003</v>
      </c>
      <c r="O115" s="4">
        <v>102.13652004800001</v>
      </c>
      <c r="P115" s="3">
        <v>91.136520048000008</v>
      </c>
      <c r="Q115" s="3">
        <v>-37.500773556000006</v>
      </c>
      <c r="R115" s="3">
        <f t="shared" si="7"/>
        <v>11</v>
      </c>
      <c r="S115" s="3">
        <v>21.3</v>
      </c>
      <c r="T115" s="3">
        <f t="shared" si="11"/>
        <v>79.036520048000014</v>
      </c>
      <c r="U115" s="3">
        <v>12.1</v>
      </c>
      <c r="V115" s="7">
        <f t="shared" si="9"/>
        <v>0.1184688884476727</v>
      </c>
      <c r="W115" s="1">
        <f>VLOOKUP(B115,SiteMetadata!$B$3:$P$37,3,FALSE)</f>
        <v>0</v>
      </c>
      <c r="X115" s="1" t="str">
        <f>VLOOKUP(B115,SiteMetadata!$B$3:$P$37,10,FALSE)</f>
        <v>UpperEastForkLMR</v>
      </c>
      <c r="Y115" s="1">
        <f>VLOOKUP(B115,SiteMetadata!$B$3:$P$37,5,FALSE)</f>
        <v>331.51764400000002</v>
      </c>
      <c r="Z115" s="1" t="s">
        <v>204</v>
      </c>
    </row>
    <row r="116" spans="1:26" x14ac:dyDescent="0.3">
      <c r="A116" s="2">
        <v>44802</v>
      </c>
      <c r="B116" s="1" t="s">
        <v>185</v>
      </c>
      <c r="C116" s="1">
        <v>0</v>
      </c>
      <c r="D116" s="3">
        <v>295.20960334999995</v>
      </c>
      <c r="E116" s="1" t="s">
        <v>185</v>
      </c>
      <c r="F116" s="3">
        <v>295.20960334999995</v>
      </c>
      <c r="G116" s="3">
        <v>266.39603739999995</v>
      </c>
      <c r="H116" s="3">
        <v>28.813565949999997</v>
      </c>
      <c r="I116" s="3"/>
      <c r="J116" s="3">
        <v>393</v>
      </c>
      <c r="K116" s="3">
        <v>350</v>
      </c>
      <c r="L116" s="3">
        <v>2.89</v>
      </c>
      <c r="M116" s="3">
        <v>4.18</v>
      </c>
      <c r="N116" s="3">
        <v>157.58155968</v>
      </c>
      <c r="O116" s="3">
        <v>157.58155968</v>
      </c>
      <c r="P116" s="3">
        <v>129.19129720000001</v>
      </c>
      <c r="Q116" s="3">
        <v>28.39026247999999</v>
      </c>
      <c r="R116" s="3">
        <f t="shared" si="7"/>
        <v>28.39026247999999</v>
      </c>
      <c r="S116" s="3">
        <v>57.4</v>
      </c>
      <c r="T116" s="3">
        <f t="shared" si="11"/>
        <v>80.691297200000008</v>
      </c>
      <c r="U116" s="3">
        <v>48.5</v>
      </c>
      <c r="V116" s="7">
        <f t="shared" si="9"/>
        <v>0.30777712886259462</v>
      </c>
      <c r="W116" s="1">
        <f>VLOOKUP(B116,SiteMetadata!$B$3:$P$37,3,FALSE)</f>
        <v>0</v>
      </c>
      <c r="X116" s="1" t="str">
        <f>VLOOKUP(B116,SiteMetadata!$B$3:$P$37,10,FALSE)</f>
        <v>LowerEastForkLMR</v>
      </c>
      <c r="Y116" s="1">
        <f>VLOOKUP(B116,SiteMetadata!$B$3:$P$37,5,FALSE)</f>
        <v>0.54310199999999997</v>
      </c>
      <c r="Z116" s="1">
        <v>4</v>
      </c>
    </row>
    <row r="117" spans="1:26" x14ac:dyDescent="0.3">
      <c r="A117" s="2">
        <v>44802</v>
      </c>
      <c r="B117" s="1" t="s">
        <v>160</v>
      </c>
      <c r="C117" s="1">
        <v>0</v>
      </c>
      <c r="D117" s="3">
        <v>357.01720375000002</v>
      </c>
      <c r="E117" s="1" t="s">
        <v>160</v>
      </c>
      <c r="F117" s="4">
        <v>396.61320134999994</v>
      </c>
      <c r="G117" s="3">
        <v>374.61320134999994</v>
      </c>
      <c r="H117" s="3">
        <v>-17.595997599999919</v>
      </c>
      <c r="I117" s="3">
        <f t="shared" ref="I117:I130" si="12">F117-(K117+M117)</f>
        <v>58.223201349999954</v>
      </c>
      <c r="J117" s="3">
        <v>421</v>
      </c>
      <c r="K117" s="3">
        <v>333</v>
      </c>
      <c r="L117" s="3">
        <v>4.47</v>
      </c>
      <c r="M117" s="3">
        <v>5.39</v>
      </c>
      <c r="N117" s="3">
        <v>111.48614999999999</v>
      </c>
      <c r="O117" s="3">
        <v>111.48614999999999</v>
      </c>
      <c r="P117" s="3">
        <v>37.297687547999999</v>
      </c>
      <c r="Q117" s="3">
        <v>74.188462451999996</v>
      </c>
      <c r="R117" s="3">
        <f t="shared" si="7"/>
        <v>74.188462451999996</v>
      </c>
      <c r="S117" s="3">
        <v>32.799999999999997</v>
      </c>
      <c r="T117" s="3" t="str">
        <f t="shared" si="11"/>
        <v/>
      </c>
      <c r="U117" s="3">
        <v>46.6</v>
      </c>
      <c r="V117" s="7">
        <f t="shared" si="9"/>
        <v>0.41798914035510243</v>
      </c>
      <c r="W117" s="1">
        <f>VLOOKUP(B117,SiteMetadata!$B$3:$P$37,3,FALSE)</f>
        <v>0.1</v>
      </c>
      <c r="X117" s="1" t="str">
        <f>VLOOKUP(B117,SiteMetadata!$B$3:$P$37,10,FALSE)</f>
        <v>LowerEastForkLMR</v>
      </c>
      <c r="Y117" s="1">
        <f>VLOOKUP(B117,SiteMetadata!$B$3:$P$37,5,FALSE)</f>
        <v>7.156054000000001</v>
      </c>
      <c r="Z117" s="1">
        <v>4</v>
      </c>
    </row>
    <row r="118" spans="1:26" x14ac:dyDescent="0.3">
      <c r="A118" s="2">
        <v>44802</v>
      </c>
      <c r="B118" s="1" t="s">
        <v>147</v>
      </c>
      <c r="C118" s="1">
        <v>0</v>
      </c>
      <c r="D118" s="3">
        <v>427.23234935000005</v>
      </c>
      <c r="E118" s="1" t="s">
        <v>147</v>
      </c>
      <c r="F118" s="3">
        <v>427.23234935000005</v>
      </c>
      <c r="G118" s="3">
        <v>405.33848334999993</v>
      </c>
      <c r="H118" s="3">
        <v>21.893866000000116</v>
      </c>
      <c r="I118" s="3">
        <f t="shared" si="12"/>
        <v>132.63234935000003</v>
      </c>
      <c r="J118" s="3">
        <v>223</v>
      </c>
      <c r="K118" s="3">
        <v>267</v>
      </c>
      <c r="L118" s="3">
        <v>23.4</v>
      </c>
      <c r="M118" s="3">
        <v>27.6</v>
      </c>
      <c r="N118" s="3">
        <v>117.80806319999999</v>
      </c>
      <c r="O118" s="3">
        <v>117.80806319999999</v>
      </c>
      <c r="P118" s="3">
        <v>78.457832799999991</v>
      </c>
      <c r="Q118" s="3">
        <v>39.350230400000001</v>
      </c>
      <c r="R118" s="3">
        <f t="shared" si="7"/>
        <v>39.350230400000001</v>
      </c>
      <c r="S118" s="3">
        <v>86.1</v>
      </c>
      <c r="T118" s="3">
        <f t="shared" si="11"/>
        <v>4.4578327999999914</v>
      </c>
      <c r="U118" s="3">
        <v>74</v>
      </c>
      <c r="V118" s="7">
        <f t="shared" si="9"/>
        <v>0.62814036654156624</v>
      </c>
      <c r="W118" s="1">
        <f>VLOOKUP(B118,SiteMetadata!$B$3:$P$37,3,FALSE)</f>
        <v>0</v>
      </c>
      <c r="X118" s="1" t="str">
        <f>VLOOKUP(B118,SiteMetadata!$B$3:$P$37,10,FALSE)</f>
        <v>UpperEastForkLMR</v>
      </c>
      <c r="Y118" s="1">
        <f>VLOOKUP(B118,SiteMetadata!$B$3:$P$37,5,FALSE)</f>
        <v>1.014022</v>
      </c>
      <c r="Z118" s="1">
        <v>4</v>
      </c>
    </row>
    <row r="119" spans="1:26" x14ac:dyDescent="0.3">
      <c r="A119" s="2">
        <v>44802</v>
      </c>
      <c r="B119" s="1" t="s">
        <v>167</v>
      </c>
      <c r="C119" s="1">
        <v>0</v>
      </c>
      <c r="D119" s="3">
        <v>675.85146459999999</v>
      </c>
      <c r="E119" s="1" t="s">
        <v>167</v>
      </c>
      <c r="F119" s="3">
        <v>675.85146459999999</v>
      </c>
      <c r="G119" s="3">
        <v>385.59640960000002</v>
      </c>
      <c r="H119" s="3">
        <v>290.25505499999997</v>
      </c>
      <c r="I119" s="3">
        <f t="shared" si="12"/>
        <v>629.42146460000004</v>
      </c>
      <c r="J119" s="3">
        <v>39.6</v>
      </c>
      <c r="K119" s="3">
        <v>36.5</v>
      </c>
      <c r="L119" s="3">
        <v>6.89</v>
      </c>
      <c r="M119" s="3">
        <v>9.93</v>
      </c>
      <c r="N119" s="3">
        <v>177.84256367</v>
      </c>
      <c r="O119" s="3">
        <v>177.84256367</v>
      </c>
      <c r="P119" s="3">
        <v>84.956220000000002</v>
      </c>
      <c r="Q119" s="3">
        <v>92.886343670000002</v>
      </c>
      <c r="R119" s="3">
        <f t="shared" si="7"/>
        <v>92.886343670000002</v>
      </c>
      <c r="S119" s="3">
        <v>111</v>
      </c>
      <c r="T119" s="3" t="str">
        <f t="shared" si="11"/>
        <v/>
      </c>
      <c r="U119" s="3">
        <v>100</v>
      </c>
      <c r="V119" s="7">
        <f t="shared" si="9"/>
        <v>0.56229508806203099</v>
      </c>
      <c r="W119" s="1">
        <f>VLOOKUP(B119,SiteMetadata!$B$3:$P$37,3,FALSE)</f>
        <v>1</v>
      </c>
      <c r="X119" s="1" t="str">
        <f>VLOOKUP(B119,SiteMetadata!$B$3:$P$37,10,FALSE)</f>
        <v>LowerEastForkLMR</v>
      </c>
      <c r="Y119" s="1">
        <f>VLOOKUP(B119,SiteMetadata!$B$3:$P$37,5,FALSE)</f>
        <v>76.224578000000008</v>
      </c>
      <c r="Z119" s="1">
        <v>4</v>
      </c>
    </row>
    <row r="120" spans="1:26" x14ac:dyDescent="0.3">
      <c r="A120" s="2">
        <v>44802</v>
      </c>
      <c r="B120" s="1" t="s">
        <v>150</v>
      </c>
      <c r="C120" s="1">
        <v>0</v>
      </c>
      <c r="D120" s="3">
        <v>572.78704540000001</v>
      </c>
      <c r="E120" s="1" t="s">
        <v>150</v>
      </c>
      <c r="F120" s="3">
        <v>572.78704540000001</v>
      </c>
      <c r="G120" s="3">
        <v>533.87670639999988</v>
      </c>
      <c r="H120" s="3">
        <v>38.910339000000135</v>
      </c>
      <c r="I120" s="3">
        <f t="shared" si="12"/>
        <v>190.28704540000001</v>
      </c>
      <c r="J120" s="3">
        <v>447</v>
      </c>
      <c r="K120" s="3">
        <v>331</v>
      </c>
      <c r="L120" s="3">
        <v>55.9</v>
      </c>
      <c r="M120" s="3">
        <v>51.5</v>
      </c>
      <c r="N120" s="3">
        <v>34.465283388000003</v>
      </c>
      <c r="O120" s="4">
        <v>147.857169</v>
      </c>
      <c r="P120" s="3">
        <v>135.857169</v>
      </c>
      <c r="Q120" s="3">
        <v>-101.391885612</v>
      </c>
      <c r="R120" s="3">
        <f t="shared" si="7"/>
        <v>12</v>
      </c>
      <c r="S120" s="3">
        <v>57.2</v>
      </c>
      <c r="T120" s="3">
        <f t="shared" si="11"/>
        <v>76.057169000000002</v>
      </c>
      <c r="U120" s="3">
        <v>59.8</v>
      </c>
      <c r="V120" s="7">
        <f t="shared" si="9"/>
        <v>0.4044443729339901</v>
      </c>
      <c r="W120" s="1">
        <f>VLOOKUP(B120,SiteMetadata!$B$3:$P$37,3,FALSE)</f>
        <v>0</v>
      </c>
      <c r="X120" s="1" t="str">
        <f>VLOOKUP(B120,SiteMetadata!$B$3:$P$37,10,FALSE)</f>
        <v>UpperEastForkLMR</v>
      </c>
      <c r="Y120" s="1">
        <f>VLOOKUP(B120,SiteMetadata!$B$3:$P$37,5,FALSE)</f>
        <v>0.370946</v>
      </c>
      <c r="Z120" s="1">
        <v>3</v>
      </c>
    </row>
    <row r="121" spans="1:26" x14ac:dyDescent="0.3">
      <c r="A121" s="2">
        <v>44803</v>
      </c>
      <c r="B121" s="1" t="s">
        <v>181</v>
      </c>
      <c r="C121" s="1">
        <v>0</v>
      </c>
      <c r="D121" s="3">
        <v>2590</v>
      </c>
      <c r="E121" s="1" t="s">
        <v>181</v>
      </c>
      <c r="F121" s="3">
        <v>2590</v>
      </c>
      <c r="G121" s="3">
        <v>2030</v>
      </c>
      <c r="H121" s="3">
        <v>560</v>
      </c>
      <c r="I121" s="3">
        <f t="shared" si="12"/>
        <v>842.41000000000008</v>
      </c>
      <c r="J121" s="3">
        <v>1830</v>
      </c>
      <c r="K121" s="3">
        <v>1740</v>
      </c>
      <c r="L121" s="3">
        <v>37</v>
      </c>
      <c r="M121" s="3">
        <v>7.59</v>
      </c>
      <c r="N121" s="3">
        <v>558</v>
      </c>
      <c r="O121" s="3">
        <v>558</v>
      </c>
      <c r="P121" s="3">
        <v>244.17969374999998</v>
      </c>
      <c r="Q121" s="3">
        <v>313.82030625000004</v>
      </c>
      <c r="R121" s="3">
        <f t="shared" si="7"/>
        <v>313.82030625000004</v>
      </c>
      <c r="S121" s="3">
        <v>275</v>
      </c>
      <c r="T121" s="3">
        <f t="shared" si="11"/>
        <v>16.179693749999984</v>
      </c>
      <c r="U121" s="3">
        <v>228</v>
      </c>
      <c r="V121" s="7">
        <f t="shared" si="9"/>
        <v>0.40860215053763443</v>
      </c>
      <c r="W121" s="1">
        <f>VLOOKUP(B121,SiteMetadata!$B$3:$P$37,3,FALSE)</f>
        <v>4.3</v>
      </c>
      <c r="X121" s="1" t="str">
        <f>VLOOKUP(B121,SiteMetadata!$B$3:$P$37,10,FALSE)</f>
        <v>LowerEastForkLMR</v>
      </c>
      <c r="Y121" s="1">
        <f>VLOOKUP(B121,SiteMetadata!$B$3:$P$37,5,FALSE)</f>
        <v>493.24199399999998</v>
      </c>
      <c r="Z121" s="71">
        <v>4</v>
      </c>
    </row>
    <row r="122" spans="1:26" x14ac:dyDescent="0.3">
      <c r="A122" s="2">
        <v>44803</v>
      </c>
      <c r="B122" s="1" t="s">
        <v>185</v>
      </c>
      <c r="C122" s="1">
        <v>0</v>
      </c>
      <c r="D122" s="3">
        <v>1355.0015374999998</v>
      </c>
      <c r="E122" s="1" t="s">
        <v>185</v>
      </c>
      <c r="F122" s="3">
        <v>1355.0015374999998</v>
      </c>
      <c r="G122" s="3">
        <v>1128.1227001749999</v>
      </c>
      <c r="H122" s="3">
        <v>226.87883732499995</v>
      </c>
      <c r="I122" s="3">
        <f t="shared" si="12"/>
        <v>636.12653749999981</v>
      </c>
      <c r="J122" s="3">
        <v>740</v>
      </c>
      <c r="K122" s="3">
        <v>717</v>
      </c>
      <c r="L122" s="3">
        <v>35.849999999999994</v>
      </c>
      <c r="M122" s="3">
        <v>1.875</v>
      </c>
      <c r="N122" s="3">
        <v>370.26933757499995</v>
      </c>
      <c r="O122" s="3">
        <v>370.26933757499995</v>
      </c>
      <c r="P122" s="3">
        <v>175.09365543000001</v>
      </c>
      <c r="Q122" s="3">
        <v>195.17568214499994</v>
      </c>
      <c r="R122" s="3">
        <f t="shared" si="7"/>
        <v>195.17568214499994</v>
      </c>
      <c r="S122" s="3">
        <v>216.5</v>
      </c>
      <c r="T122" s="3" t="str">
        <f t="shared" si="11"/>
        <v/>
      </c>
      <c r="U122" s="3">
        <v>176.5</v>
      </c>
      <c r="V122" s="7">
        <f t="shared" si="9"/>
        <v>0.47668003285378452</v>
      </c>
      <c r="W122" s="1">
        <f>VLOOKUP(B122,SiteMetadata!$B$3:$P$37,3,FALSE)</f>
        <v>0</v>
      </c>
      <c r="X122" s="1" t="str">
        <f>VLOOKUP(B122,SiteMetadata!$B$3:$P$37,10,FALSE)</f>
        <v>LowerEastForkLMR</v>
      </c>
      <c r="Y122" s="1">
        <f>VLOOKUP(B122,SiteMetadata!$B$3:$P$37,5,FALSE)</f>
        <v>0.54310199999999997</v>
      </c>
      <c r="Z122" s="1"/>
    </row>
    <row r="123" spans="1:26" x14ac:dyDescent="0.3">
      <c r="A123" s="2">
        <v>44817</v>
      </c>
      <c r="B123" s="1" t="s">
        <v>181</v>
      </c>
      <c r="C123" s="1">
        <v>0</v>
      </c>
      <c r="D123" s="3">
        <v>2170</v>
      </c>
      <c r="E123" s="1" t="s">
        <v>181</v>
      </c>
      <c r="F123" s="3">
        <v>2170</v>
      </c>
      <c r="G123" s="3">
        <v>2020</v>
      </c>
      <c r="H123" s="3">
        <v>150</v>
      </c>
      <c r="I123" s="3">
        <f t="shared" si="12"/>
        <v>370.47</v>
      </c>
      <c r="J123" s="3">
        <v>1880</v>
      </c>
      <c r="K123" s="3">
        <v>1790</v>
      </c>
      <c r="L123" s="3">
        <v>5.69</v>
      </c>
      <c r="M123" s="3">
        <v>9.5299999999999994</v>
      </c>
      <c r="N123" s="3">
        <v>305.81875400000001</v>
      </c>
      <c r="O123" s="3">
        <v>305.81875400000001</v>
      </c>
      <c r="P123" s="3">
        <v>283.74735850000002</v>
      </c>
      <c r="Q123" s="3">
        <v>22.071395499999994</v>
      </c>
      <c r="R123" s="3">
        <f t="shared" si="7"/>
        <v>22.071395499999994</v>
      </c>
      <c r="S123" s="3">
        <v>259</v>
      </c>
      <c r="T123" s="3">
        <f t="shared" si="11"/>
        <v>27.747358500000018</v>
      </c>
      <c r="U123" s="3">
        <v>256</v>
      </c>
      <c r="V123" s="7">
        <f t="shared" si="9"/>
        <v>0.83709712583552021</v>
      </c>
      <c r="W123" s="1">
        <f>VLOOKUP(B123,SiteMetadata!$B$3:$P$37,3,FALSE)</f>
        <v>4.3</v>
      </c>
      <c r="X123" s="1" t="str">
        <f>VLOOKUP(B123,SiteMetadata!$B$3:$P$37,10,FALSE)</f>
        <v>LowerEastForkLMR</v>
      </c>
      <c r="Y123" s="1">
        <f>VLOOKUP(B123,SiteMetadata!$B$3:$P$37,5,FALSE)</f>
        <v>493.24199399999998</v>
      </c>
      <c r="Z123" s="71">
        <v>4</v>
      </c>
    </row>
    <row r="124" spans="1:26" s="77" customFormat="1" x14ac:dyDescent="0.3">
      <c r="A124" s="2">
        <v>44817</v>
      </c>
      <c r="B124" s="1" t="s">
        <v>185</v>
      </c>
      <c r="C124" s="1">
        <v>0</v>
      </c>
      <c r="D124" s="3">
        <v>256.03620779999994</v>
      </c>
      <c r="E124" s="1" t="s">
        <v>185</v>
      </c>
      <c r="F124" s="4">
        <v>306.98858380000001</v>
      </c>
      <c r="G124" s="3">
        <v>287.98858380000001</v>
      </c>
      <c r="H124" s="3">
        <v>-31.952376000000072</v>
      </c>
      <c r="I124" s="3">
        <f t="shared" si="12"/>
        <v>28.438583800000004</v>
      </c>
      <c r="J124" s="3">
        <v>280</v>
      </c>
      <c r="K124" s="3">
        <v>272</v>
      </c>
      <c r="L124" s="3">
        <v>1.75</v>
      </c>
      <c r="M124" s="3">
        <v>6.55</v>
      </c>
      <c r="N124" s="3">
        <v>75.199999999999989</v>
      </c>
      <c r="O124" s="4">
        <v>91.949999999999989</v>
      </c>
      <c r="P124" s="3">
        <v>79.949999999999989</v>
      </c>
      <c r="Q124" s="3">
        <v>-4.75</v>
      </c>
      <c r="R124" s="3">
        <f t="shared" si="7"/>
        <v>12</v>
      </c>
      <c r="S124" s="3">
        <v>70.05</v>
      </c>
      <c r="T124" s="3">
        <f t="shared" si="11"/>
        <v>7.4499999999999886</v>
      </c>
      <c r="U124" s="3">
        <v>72.5</v>
      </c>
      <c r="V124" s="7">
        <f t="shared" si="9"/>
        <v>0.78847199564980974</v>
      </c>
      <c r="W124" s="1">
        <f>VLOOKUP(B124,SiteMetadata!$B$3:$P$37,3,FALSE)</f>
        <v>0</v>
      </c>
      <c r="X124" s="1" t="str">
        <f>VLOOKUP(B124,SiteMetadata!$B$3:$P$37,10,FALSE)</f>
        <v>LowerEastForkLMR</v>
      </c>
      <c r="Y124" s="1">
        <f>VLOOKUP(B124,SiteMetadata!$B$3:$P$37,5,FALSE)</f>
        <v>0.54310199999999997</v>
      </c>
      <c r="Z124" s="1"/>
    </row>
    <row r="125" spans="1:26" x14ac:dyDescent="0.3">
      <c r="A125" s="2">
        <v>44823</v>
      </c>
      <c r="B125" s="1" t="s">
        <v>144</v>
      </c>
      <c r="C125" s="1">
        <v>0</v>
      </c>
      <c r="D125" s="3">
        <v>406.12254662000004</v>
      </c>
      <c r="E125" s="1" t="s">
        <v>144</v>
      </c>
      <c r="F125" s="4">
        <v>447.77526982000001</v>
      </c>
      <c r="G125" s="3">
        <v>423.77526982000001</v>
      </c>
      <c r="H125" s="3">
        <v>-17.652723199999969</v>
      </c>
      <c r="I125" s="3">
        <f t="shared" si="12"/>
        <v>360.03526982</v>
      </c>
      <c r="J125" s="3">
        <v>50.2</v>
      </c>
      <c r="K125" s="3">
        <v>81.8</v>
      </c>
      <c r="L125" s="3">
        <v>2.25</v>
      </c>
      <c r="M125" s="3">
        <v>5.94</v>
      </c>
      <c r="N125" s="3">
        <v>112</v>
      </c>
      <c r="O125" s="3">
        <v>112</v>
      </c>
      <c r="P125" s="4">
        <v>92</v>
      </c>
      <c r="Q125" s="3">
        <v>20</v>
      </c>
      <c r="R125" s="3">
        <f t="shared" si="7"/>
        <v>20</v>
      </c>
      <c r="S125" s="3">
        <v>88</v>
      </c>
      <c r="T125" s="3" t="str">
        <f t="shared" si="11"/>
        <v/>
      </c>
      <c r="U125" s="3">
        <v>104</v>
      </c>
      <c r="V125" s="7">
        <f t="shared" si="9"/>
        <v>0.9285714285714286</v>
      </c>
      <c r="W125" s="1">
        <f>VLOOKUP(B125,SiteMetadata!$B$3:$P$37,3,FALSE)</f>
        <v>5.2</v>
      </c>
      <c r="X125" s="1" t="str">
        <f>VLOOKUP(B125,SiteMetadata!$B$3:$P$37,10,FALSE)</f>
        <v>UpperEastForkLMR</v>
      </c>
      <c r="Y125" s="1">
        <f>VLOOKUP(B125,SiteMetadata!$B$3:$P$37,5,FALSE)</f>
        <v>24.856856000000001</v>
      </c>
      <c r="Z125" s="1">
        <v>4</v>
      </c>
    </row>
    <row r="126" spans="1:26" x14ac:dyDescent="0.3">
      <c r="A126" s="2">
        <v>44823</v>
      </c>
      <c r="B126" s="1" t="s">
        <v>153</v>
      </c>
      <c r="C126" s="1">
        <v>0</v>
      </c>
      <c r="D126" s="3">
        <v>1202.2594310400002</v>
      </c>
      <c r="E126" s="1" t="s">
        <v>153</v>
      </c>
      <c r="F126" s="3">
        <v>1202.2594310400002</v>
      </c>
      <c r="G126" s="3">
        <v>1159.1802223333334</v>
      </c>
      <c r="H126" s="3">
        <v>43.079208706666805</v>
      </c>
      <c r="I126" s="3">
        <f t="shared" si="12"/>
        <v>312.92609770666695</v>
      </c>
      <c r="J126" s="3">
        <v>199</v>
      </c>
      <c r="K126" s="3">
        <v>210.66666666666666</v>
      </c>
      <c r="L126" s="3">
        <v>689.66666666666663</v>
      </c>
      <c r="M126" s="3">
        <v>678.66666666666663</v>
      </c>
      <c r="N126" s="3">
        <v>382.12950022333331</v>
      </c>
      <c r="O126" s="3">
        <v>382.12950022333331</v>
      </c>
      <c r="P126" s="4">
        <v>362.12950022333331</v>
      </c>
      <c r="Q126" s="3">
        <v>20</v>
      </c>
      <c r="R126" s="3">
        <f t="shared" si="7"/>
        <v>20</v>
      </c>
      <c r="S126" s="3">
        <v>215.33333333333334</v>
      </c>
      <c r="T126" s="3">
        <f t="shared" si="11"/>
        <v>165.79616688999997</v>
      </c>
      <c r="U126" s="3">
        <v>196.33333333333334</v>
      </c>
      <c r="V126" s="7">
        <f t="shared" si="9"/>
        <v>0.5137874286559595</v>
      </c>
      <c r="W126" s="1">
        <f>VLOOKUP(B126,SiteMetadata!$B$3:$P$37,3,FALSE)</f>
        <v>19.649999999999999</v>
      </c>
      <c r="X126" s="1" t="str">
        <f>VLOOKUP(B126,SiteMetadata!$B$3:$P$37,10,FALSE)</f>
        <v>LowerEastForkLMR</v>
      </c>
      <c r="Y126" s="1">
        <f>VLOOKUP(B126,SiteMetadata!$B$3:$P$37,5,FALSE)</f>
        <v>344.97746400000005</v>
      </c>
      <c r="Z126" s="1">
        <v>4</v>
      </c>
    </row>
    <row r="127" spans="1:26" x14ac:dyDescent="0.3">
      <c r="A127" s="2">
        <v>44823</v>
      </c>
      <c r="B127" s="1" t="s">
        <v>202</v>
      </c>
      <c r="C127" s="1">
        <v>0</v>
      </c>
      <c r="D127" s="3">
        <v>427.30403798000003</v>
      </c>
      <c r="E127" s="1" t="s">
        <v>202</v>
      </c>
      <c r="F127" s="4">
        <v>490.08140517999999</v>
      </c>
      <c r="G127" s="3">
        <v>466.08140517999999</v>
      </c>
      <c r="H127" s="3">
        <v>-38.777367199999958</v>
      </c>
      <c r="I127" s="3">
        <f t="shared" si="12"/>
        <v>414.11140518000002</v>
      </c>
      <c r="J127" s="3">
        <v>12</v>
      </c>
      <c r="K127" s="3">
        <v>5.57</v>
      </c>
      <c r="L127" s="3">
        <v>69.400000000000006</v>
      </c>
      <c r="M127" s="3">
        <v>70.400000000000006</v>
      </c>
      <c r="N127" s="4">
        <v>100.7</v>
      </c>
      <c r="O127" s="3">
        <v>100.7</v>
      </c>
      <c r="P127" s="3">
        <v>59.7</v>
      </c>
      <c r="Q127" s="3">
        <v>41</v>
      </c>
      <c r="R127" s="3">
        <f t="shared" si="7"/>
        <v>41</v>
      </c>
      <c r="S127" s="3">
        <v>47.9</v>
      </c>
      <c r="T127" s="3">
        <f t="shared" si="11"/>
        <v>5.9000000000000057</v>
      </c>
      <c r="U127" s="3">
        <v>53.8</v>
      </c>
      <c r="V127" s="7">
        <f t="shared" si="9"/>
        <v>0.53426017874875864</v>
      </c>
      <c r="W127" s="1" t="str">
        <f>VLOOKUP(B127,SiteMetadata!$B$3:$P$37,3,FALSE)</f>
        <v>NA</v>
      </c>
      <c r="X127" s="1" t="str">
        <f>VLOOKUP(B127,SiteMetadata!$B$3:$P$37,10,FALSE)</f>
        <v>UpperEastForkLMR</v>
      </c>
      <c r="Y127" s="1">
        <f>VLOOKUP(B127,SiteMetadata!$B$3:$P$37,5,FALSE)</f>
        <v>331.51764400000002</v>
      </c>
      <c r="Z127" s="1" t="s">
        <v>204</v>
      </c>
    </row>
    <row r="128" spans="1:26" x14ac:dyDescent="0.3">
      <c r="A128" s="2">
        <v>44823</v>
      </c>
      <c r="B128" s="1" t="s">
        <v>91</v>
      </c>
      <c r="C128" s="1">
        <v>0</v>
      </c>
      <c r="D128" s="3">
        <v>439.65006327999998</v>
      </c>
      <c r="E128" s="1" t="s">
        <v>91</v>
      </c>
      <c r="F128" s="3">
        <v>439.65006327999998</v>
      </c>
      <c r="G128" s="3">
        <v>388.45501941999999</v>
      </c>
      <c r="H128" s="3">
        <v>51.195043859999998</v>
      </c>
      <c r="I128" s="3">
        <f t="shared" si="12"/>
        <v>372.88006328</v>
      </c>
      <c r="J128" s="3">
        <v>63.3</v>
      </c>
      <c r="K128" s="3">
        <v>59.1</v>
      </c>
      <c r="L128" s="3">
        <v>7.72</v>
      </c>
      <c r="M128" s="3">
        <v>7.67</v>
      </c>
      <c r="N128" s="3">
        <v>136</v>
      </c>
      <c r="O128" s="3">
        <v>136</v>
      </c>
      <c r="P128" s="4">
        <v>116</v>
      </c>
      <c r="Q128" s="3">
        <v>20</v>
      </c>
      <c r="R128" s="3">
        <f t="shared" si="7"/>
        <v>20</v>
      </c>
      <c r="S128" s="3">
        <v>79.900000000000006</v>
      </c>
      <c r="T128" s="3">
        <f t="shared" si="11"/>
        <v>32</v>
      </c>
      <c r="U128" s="3">
        <v>84</v>
      </c>
      <c r="V128" s="7">
        <f t="shared" si="9"/>
        <v>0.61764705882352944</v>
      </c>
      <c r="W128" s="1">
        <f>VLOOKUP(B128,SiteMetadata!$B$3:$P$37,3,FALSE)</f>
        <v>0</v>
      </c>
      <c r="X128" s="1" t="str">
        <f>VLOOKUP(B128,SiteMetadata!$B$3:$P$37,10,FALSE)</f>
        <v>UpperEastForkLMR</v>
      </c>
      <c r="Y128" s="1">
        <f>VLOOKUP(B128,SiteMetadata!$B$3:$P$37,5,FALSE)</f>
        <v>233.42192000000003</v>
      </c>
      <c r="Z128" s="1">
        <v>4</v>
      </c>
    </row>
    <row r="129" spans="1:26" x14ac:dyDescent="0.3">
      <c r="A129" s="2">
        <v>44823</v>
      </c>
      <c r="B129" s="1" t="s">
        <v>181</v>
      </c>
      <c r="C129" s="1">
        <v>0</v>
      </c>
      <c r="D129" s="3">
        <v>2400</v>
      </c>
      <c r="E129" s="1" t="s">
        <v>181</v>
      </c>
      <c r="F129" s="3">
        <v>2400</v>
      </c>
      <c r="G129" s="3">
        <v>2296.0058379999996</v>
      </c>
      <c r="H129" s="3">
        <v>103.99416200000041</v>
      </c>
      <c r="I129" s="3">
        <f t="shared" si="12"/>
        <v>379.90000000000009</v>
      </c>
      <c r="J129" s="3">
        <v>1540</v>
      </c>
      <c r="K129" s="3">
        <v>2010</v>
      </c>
      <c r="L129" s="3">
        <v>151</v>
      </c>
      <c r="M129" s="3">
        <v>10.1</v>
      </c>
      <c r="N129" s="3">
        <v>370.36304335999995</v>
      </c>
      <c r="O129" s="3">
        <v>370.36304335999995</v>
      </c>
      <c r="P129" s="3">
        <v>334.73804024999998</v>
      </c>
      <c r="Q129" s="3">
        <v>35.625003109999966</v>
      </c>
      <c r="R129" s="3">
        <f t="shared" si="7"/>
        <v>35.625003109999966</v>
      </c>
      <c r="S129" s="3">
        <v>320</v>
      </c>
      <c r="T129" s="3">
        <f t="shared" si="11"/>
        <v>24.738040249999983</v>
      </c>
      <c r="U129" s="3">
        <v>310</v>
      </c>
      <c r="V129" s="7">
        <f t="shared" si="9"/>
        <v>0.83701655863831448</v>
      </c>
      <c r="W129" s="1">
        <f>VLOOKUP(B129,SiteMetadata!$B$3:$P$37,3,FALSE)</f>
        <v>4.3</v>
      </c>
      <c r="X129" s="1" t="str">
        <f>VLOOKUP(B129,SiteMetadata!$B$3:$P$37,10,FALSE)</f>
        <v>LowerEastForkLMR</v>
      </c>
      <c r="Y129" s="1">
        <f>VLOOKUP(B129,SiteMetadata!$B$3:$P$37,5,FALSE)</f>
        <v>493.24199399999998</v>
      </c>
      <c r="Z129" s="1">
        <v>4</v>
      </c>
    </row>
    <row r="130" spans="1:26" x14ac:dyDescent="0.3">
      <c r="A130" s="2">
        <v>44823</v>
      </c>
      <c r="B130" s="1" t="s">
        <v>139</v>
      </c>
      <c r="C130" s="1">
        <v>0</v>
      </c>
      <c r="D130" s="3">
        <v>622.22223799999983</v>
      </c>
      <c r="E130" s="1" t="s">
        <v>139</v>
      </c>
      <c r="F130" s="3">
        <v>622.22223799999983</v>
      </c>
      <c r="G130" s="3">
        <v>602.98744198000009</v>
      </c>
      <c r="H130" s="3">
        <v>19.234796019999749</v>
      </c>
      <c r="I130" s="3">
        <f t="shared" si="12"/>
        <v>264.00223799999981</v>
      </c>
      <c r="J130" s="3">
        <v>271</v>
      </c>
      <c r="K130" s="3">
        <v>354</v>
      </c>
      <c r="L130" s="3">
        <v>5.55</v>
      </c>
      <c r="M130" s="3">
        <v>4.22</v>
      </c>
      <c r="N130" s="3">
        <v>217.58521999999999</v>
      </c>
      <c r="O130" s="3">
        <v>217.58521999999999</v>
      </c>
      <c r="P130" s="4">
        <v>197.58521999999999</v>
      </c>
      <c r="Q130" s="3">
        <v>20</v>
      </c>
      <c r="R130" s="3">
        <f t="shared" si="7"/>
        <v>20</v>
      </c>
      <c r="S130" s="3">
        <v>108</v>
      </c>
      <c r="T130" s="3">
        <f t="shared" si="11"/>
        <v>68.585219999999993</v>
      </c>
      <c r="U130" s="3">
        <v>129</v>
      </c>
      <c r="V130" s="7">
        <f t="shared" si="9"/>
        <v>0.59287115181812444</v>
      </c>
      <c r="W130" s="1">
        <f>VLOOKUP(B130,SiteMetadata!$B$3:$P$37,3,FALSE)</f>
        <v>34.909999999999997</v>
      </c>
      <c r="X130" s="1" t="str">
        <f>VLOOKUP(B130,SiteMetadata!$B$3:$P$37,10,FALSE)</f>
        <v>UpperEastForkLMR</v>
      </c>
      <c r="Y130" s="1">
        <f>VLOOKUP(B130,SiteMetadata!$B$3:$P$37,5,FALSE)</f>
        <v>236.477496</v>
      </c>
      <c r="Z130" s="1">
        <v>4</v>
      </c>
    </row>
    <row r="131" spans="1:26" x14ac:dyDescent="0.3">
      <c r="A131" s="2">
        <v>44823</v>
      </c>
      <c r="B131" s="1" t="s">
        <v>84</v>
      </c>
      <c r="C131" s="1">
        <v>0</v>
      </c>
      <c r="D131" s="3">
        <v>2610</v>
      </c>
      <c r="E131" s="1" t="s">
        <v>84</v>
      </c>
      <c r="F131" s="3">
        <v>2610</v>
      </c>
      <c r="G131" s="3">
        <v>2460</v>
      </c>
      <c r="H131" s="3">
        <v>150</v>
      </c>
      <c r="I131" s="3"/>
      <c r="J131" s="3">
        <v>2420</v>
      </c>
      <c r="K131" s="3">
        <v>3880</v>
      </c>
      <c r="L131" s="3">
        <v>22.7</v>
      </c>
      <c r="M131" s="3">
        <v>23.8</v>
      </c>
      <c r="N131" s="3">
        <v>549.37972449999995</v>
      </c>
      <c r="O131" s="3">
        <v>549.37972449999995</v>
      </c>
      <c r="P131" s="4">
        <v>529.37972449999995</v>
      </c>
      <c r="Q131" s="3">
        <v>20</v>
      </c>
      <c r="R131" s="3">
        <f t="shared" ref="R131:R194" si="13">O131-P131</f>
        <v>20</v>
      </c>
      <c r="S131" s="3">
        <v>726</v>
      </c>
      <c r="T131" s="3" t="str">
        <f t="shared" ref="T131:T162" si="14">IF(P131-U131&lt;0,"", P131-U131)</f>
        <v/>
      </c>
      <c r="U131" s="4">
        <v>726</v>
      </c>
      <c r="V131" s="7">
        <f t="shared" ref="V131:V194" si="15">U131/O131</f>
        <v>1.3214903419683812</v>
      </c>
      <c r="W131" s="1">
        <f>VLOOKUP(B131,SiteMetadata!$B$3:$P$37,3,FALSE)</f>
        <v>0</v>
      </c>
      <c r="X131" s="1" t="str">
        <f>VLOOKUP(B131,SiteMetadata!$B$3:$P$37,10,FALSE)</f>
        <v>LowerEastForkLMR</v>
      </c>
      <c r="Y131" s="1">
        <f>VLOOKUP(B131,SiteMetadata!$B$3:$P$37,5,FALSE)</f>
        <v>493.24199399999998</v>
      </c>
      <c r="Z131" s="1">
        <v>4</v>
      </c>
    </row>
    <row r="132" spans="1:26" x14ac:dyDescent="0.3">
      <c r="A132" s="2">
        <v>44823</v>
      </c>
      <c r="B132" s="1" t="s">
        <v>195</v>
      </c>
      <c r="C132" s="1">
        <v>0</v>
      </c>
      <c r="D132" s="3">
        <v>588.98724837999998</v>
      </c>
      <c r="E132" s="1" t="s">
        <v>195</v>
      </c>
      <c r="F132" s="3">
        <v>588.98724837999998</v>
      </c>
      <c r="G132" s="3">
        <v>400.82384287999992</v>
      </c>
      <c r="H132" s="3">
        <v>188.16340550000007</v>
      </c>
      <c r="I132" s="3">
        <f>F132-(K132+M132)</f>
        <v>580.57724838000001</v>
      </c>
      <c r="J132" s="3">
        <v>6.26</v>
      </c>
      <c r="K132" s="3">
        <v>5.54</v>
      </c>
      <c r="L132" s="3">
        <v>2.81</v>
      </c>
      <c r="M132" s="3">
        <v>2.87</v>
      </c>
      <c r="N132" s="3">
        <v>53.9</v>
      </c>
      <c r="O132" s="3">
        <v>53.9</v>
      </c>
      <c r="P132" s="4">
        <v>33.9</v>
      </c>
      <c r="Q132" s="3">
        <v>20</v>
      </c>
      <c r="R132" s="3">
        <f t="shared" si="13"/>
        <v>20</v>
      </c>
      <c r="S132" s="3">
        <v>24.9</v>
      </c>
      <c r="T132" s="3">
        <f t="shared" si="14"/>
        <v>11.5</v>
      </c>
      <c r="U132" s="3">
        <v>22.4</v>
      </c>
      <c r="V132" s="7">
        <f t="shared" si="15"/>
        <v>0.41558441558441556</v>
      </c>
      <c r="W132" s="1">
        <f>VLOOKUP(B132,SiteMetadata!$B$3:$P$37,3,FALSE)</f>
        <v>0</v>
      </c>
      <c r="X132" s="1" t="str">
        <f>VLOOKUP(B132,SiteMetadata!$B$3:$P$37,10,FALSE)</f>
        <v>UpperEastForkLMR</v>
      </c>
      <c r="Y132" s="1">
        <f>VLOOKUP(B132,SiteMetadata!$B$3:$P$37,5,FALSE)</f>
        <v>331.51764400000002</v>
      </c>
      <c r="Z132" s="1" t="s">
        <v>204</v>
      </c>
    </row>
    <row r="133" spans="1:26" x14ac:dyDescent="0.3">
      <c r="A133" s="2">
        <v>44823</v>
      </c>
      <c r="B133" s="1" t="s">
        <v>185</v>
      </c>
      <c r="C133" s="1">
        <v>0</v>
      </c>
      <c r="D133" s="3">
        <v>269.70071800000005</v>
      </c>
      <c r="E133" s="1" t="s">
        <v>185</v>
      </c>
      <c r="F133" s="4">
        <v>301.69142677999997</v>
      </c>
      <c r="G133" s="3">
        <v>285.69142677999997</v>
      </c>
      <c r="H133" s="3">
        <v>-15.99070877999992</v>
      </c>
      <c r="I133" s="3"/>
      <c r="J133" s="3">
        <v>274</v>
      </c>
      <c r="K133" s="3">
        <v>332</v>
      </c>
      <c r="L133" s="3">
        <v>1.98</v>
      </c>
      <c r="M133" s="3">
        <v>1.86</v>
      </c>
      <c r="N133" s="3">
        <v>57.1</v>
      </c>
      <c r="O133" s="4">
        <v>142</v>
      </c>
      <c r="P133" s="3">
        <v>128</v>
      </c>
      <c r="Q133" s="3">
        <v>-70.900000000000006</v>
      </c>
      <c r="R133" s="3">
        <f t="shared" si="13"/>
        <v>14</v>
      </c>
      <c r="S133" s="3">
        <v>43.6</v>
      </c>
      <c r="T133" s="3">
        <f t="shared" si="14"/>
        <v>82.8</v>
      </c>
      <c r="U133" s="3">
        <v>45.2</v>
      </c>
      <c r="V133" s="7">
        <f t="shared" si="15"/>
        <v>0.3183098591549296</v>
      </c>
      <c r="W133" s="1">
        <f>VLOOKUP(B133,SiteMetadata!$B$3:$P$37,3,FALSE)</f>
        <v>0</v>
      </c>
      <c r="X133" s="1" t="str">
        <f>VLOOKUP(B133,SiteMetadata!$B$3:$P$37,10,FALSE)</f>
        <v>LowerEastForkLMR</v>
      </c>
      <c r="Y133" s="1">
        <f>VLOOKUP(B133,SiteMetadata!$B$3:$P$37,5,FALSE)</f>
        <v>0.54310199999999997</v>
      </c>
      <c r="Z133" s="1">
        <v>4</v>
      </c>
    </row>
    <row r="134" spans="1:26" x14ac:dyDescent="0.3">
      <c r="A134" s="2">
        <v>44823</v>
      </c>
      <c r="B134" s="1" t="s">
        <v>160</v>
      </c>
      <c r="C134" s="1">
        <v>0</v>
      </c>
      <c r="D134" s="3">
        <v>276.80918008000003</v>
      </c>
      <c r="E134" s="1" t="s">
        <v>160</v>
      </c>
      <c r="F134" s="3">
        <v>276.80918008000003</v>
      </c>
      <c r="G134" s="3">
        <v>276.80918008000003</v>
      </c>
      <c r="H134" s="3">
        <v>0</v>
      </c>
      <c r="I134" s="3">
        <f>F134-(K134+M134)</f>
        <v>127.76918008000004</v>
      </c>
      <c r="J134" s="3">
        <v>178</v>
      </c>
      <c r="K134" s="3">
        <v>148</v>
      </c>
      <c r="L134" s="3">
        <v>2.15</v>
      </c>
      <c r="M134" s="3">
        <v>1.04</v>
      </c>
      <c r="N134" s="4">
        <v>89.7</v>
      </c>
      <c r="O134" s="3">
        <v>89.7</v>
      </c>
      <c r="P134" s="3">
        <v>48.7</v>
      </c>
      <c r="Q134" s="3">
        <v>41</v>
      </c>
      <c r="R134" s="3">
        <f t="shared" si="13"/>
        <v>41</v>
      </c>
      <c r="S134" s="3">
        <v>38.9</v>
      </c>
      <c r="T134" s="3">
        <f t="shared" si="14"/>
        <v>19.700000000000003</v>
      </c>
      <c r="U134" s="3">
        <v>29</v>
      </c>
      <c r="V134" s="7">
        <f t="shared" si="15"/>
        <v>0.32329988851727981</v>
      </c>
      <c r="W134" s="1">
        <f>VLOOKUP(B134,SiteMetadata!$B$3:$P$37,3,FALSE)</f>
        <v>0.1</v>
      </c>
      <c r="X134" s="1" t="str">
        <f>VLOOKUP(B134,SiteMetadata!$B$3:$P$37,10,FALSE)</f>
        <v>LowerEastForkLMR</v>
      </c>
      <c r="Y134" s="1">
        <f>VLOOKUP(B134,SiteMetadata!$B$3:$P$37,5,FALSE)</f>
        <v>7.156054000000001</v>
      </c>
      <c r="Z134" s="1">
        <v>4</v>
      </c>
    </row>
    <row r="135" spans="1:26" x14ac:dyDescent="0.3">
      <c r="A135" s="2">
        <v>44823</v>
      </c>
      <c r="B135" s="1" t="s">
        <v>147</v>
      </c>
      <c r="C135" s="1">
        <v>0</v>
      </c>
      <c r="D135" s="3">
        <v>280.36252288000003</v>
      </c>
      <c r="E135" s="1" t="s">
        <v>147</v>
      </c>
      <c r="F135" s="3">
        <v>280.36252288000003</v>
      </c>
      <c r="G135" s="3">
        <v>232.95514392999999</v>
      </c>
      <c r="H135" s="3">
        <v>47.407378950000037</v>
      </c>
      <c r="I135" s="3">
        <f>F135-(K135+M135)</f>
        <v>176.38252288000001</v>
      </c>
      <c r="J135" s="3">
        <v>91.6</v>
      </c>
      <c r="K135" s="3">
        <v>101</v>
      </c>
      <c r="L135" s="3">
        <v>3.21</v>
      </c>
      <c r="M135" s="3">
        <v>2.98</v>
      </c>
      <c r="N135" s="3">
        <v>80.5</v>
      </c>
      <c r="O135" s="3">
        <v>80.5</v>
      </c>
      <c r="P135" s="4">
        <v>60.5</v>
      </c>
      <c r="Q135" s="3">
        <v>20</v>
      </c>
      <c r="R135" s="3">
        <f t="shared" si="13"/>
        <v>20</v>
      </c>
      <c r="S135" s="3">
        <v>26.8</v>
      </c>
      <c r="T135" s="3">
        <f t="shared" si="14"/>
        <v>32</v>
      </c>
      <c r="U135" s="3">
        <v>28.5</v>
      </c>
      <c r="V135" s="7">
        <f t="shared" si="15"/>
        <v>0.35403726708074534</v>
      </c>
      <c r="W135" s="1">
        <f>VLOOKUP(B135,SiteMetadata!$B$3:$P$37,3,FALSE)</f>
        <v>0</v>
      </c>
      <c r="X135" s="1" t="str">
        <f>VLOOKUP(B135,SiteMetadata!$B$3:$P$37,10,FALSE)</f>
        <v>UpperEastForkLMR</v>
      </c>
      <c r="Y135" s="1">
        <f>VLOOKUP(B135,SiteMetadata!$B$3:$P$37,5,FALSE)</f>
        <v>1.014022</v>
      </c>
      <c r="Z135" s="1">
        <v>4</v>
      </c>
    </row>
    <row r="136" spans="1:26" x14ac:dyDescent="0.3">
      <c r="A136" s="2">
        <v>44823</v>
      </c>
      <c r="B136" s="1" t="s">
        <v>167</v>
      </c>
      <c r="C136" s="1">
        <v>0</v>
      </c>
      <c r="D136" s="3">
        <v>262.58988727999997</v>
      </c>
      <c r="E136" s="1" t="s">
        <v>167</v>
      </c>
      <c r="F136" s="3">
        <v>262.58988727999997</v>
      </c>
      <c r="G136" s="3">
        <v>243.02288949999996</v>
      </c>
      <c r="H136" s="3">
        <v>19.566997780000008</v>
      </c>
      <c r="I136" s="3">
        <f>F136-(K136+M136)</f>
        <v>206.80988727999997</v>
      </c>
      <c r="J136" s="3">
        <v>32.299999999999997</v>
      </c>
      <c r="K136" s="3">
        <v>48.4</v>
      </c>
      <c r="L136" s="3">
        <v>6.15</v>
      </c>
      <c r="M136" s="3">
        <v>7.38</v>
      </c>
      <c r="N136" s="3">
        <v>75.400000000000006</v>
      </c>
      <c r="O136" s="3">
        <v>75.400000000000006</v>
      </c>
      <c r="P136" s="4">
        <v>55.400000000000006</v>
      </c>
      <c r="Q136" s="3">
        <v>20</v>
      </c>
      <c r="R136" s="3">
        <f t="shared" si="13"/>
        <v>20</v>
      </c>
      <c r="S136" s="3">
        <v>55.8</v>
      </c>
      <c r="T136" s="3" t="str">
        <f t="shared" si="14"/>
        <v/>
      </c>
      <c r="U136" s="3">
        <v>64.599999999999994</v>
      </c>
      <c r="V136" s="7">
        <f t="shared" si="15"/>
        <v>0.85676392572944282</v>
      </c>
      <c r="W136" s="1">
        <f>VLOOKUP(B136,SiteMetadata!$B$3:$P$37,3,FALSE)</f>
        <v>1</v>
      </c>
      <c r="X136" s="1" t="str">
        <f>VLOOKUP(B136,SiteMetadata!$B$3:$P$37,10,FALSE)</f>
        <v>LowerEastForkLMR</v>
      </c>
      <c r="Y136" s="1">
        <f>VLOOKUP(B136,SiteMetadata!$B$3:$P$37,5,FALSE)</f>
        <v>76.224578000000008</v>
      </c>
      <c r="Z136" s="1">
        <v>4</v>
      </c>
    </row>
    <row r="137" spans="1:26" x14ac:dyDescent="0.3">
      <c r="A137" s="2">
        <v>44823</v>
      </c>
      <c r="B137" s="1" t="s">
        <v>150</v>
      </c>
      <c r="C137" s="1">
        <v>0</v>
      </c>
      <c r="D137" s="3">
        <v>309.65498786999996</v>
      </c>
      <c r="E137" s="1" t="s">
        <v>150</v>
      </c>
      <c r="F137" s="4">
        <v>434.65427558000005</v>
      </c>
      <c r="G137" s="3">
        <v>409.65427558000005</v>
      </c>
      <c r="H137" s="3">
        <v>-99.99928771000009</v>
      </c>
      <c r="I137" s="3">
        <f>F137-(K137+M137)</f>
        <v>363.95427558000006</v>
      </c>
      <c r="J137" s="3">
        <v>51.599999999999994</v>
      </c>
      <c r="K137" s="3">
        <v>59.4</v>
      </c>
      <c r="L137" s="3">
        <v>12.95</v>
      </c>
      <c r="M137" s="3">
        <v>11.3</v>
      </c>
      <c r="N137" s="4">
        <v>107.3</v>
      </c>
      <c r="O137" s="3">
        <v>107.3</v>
      </c>
      <c r="P137" s="3">
        <v>66.3</v>
      </c>
      <c r="Q137" s="3">
        <v>41</v>
      </c>
      <c r="R137" s="3">
        <f t="shared" si="13"/>
        <v>41</v>
      </c>
      <c r="S137" s="3">
        <v>43.2</v>
      </c>
      <c r="T137" s="3">
        <f t="shared" si="14"/>
        <v>23.799999999999997</v>
      </c>
      <c r="U137" s="3">
        <v>42.5</v>
      </c>
      <c r="V137" s="7">
        <f t="shared" si="15"/>
        <v>0.39608574091332716</v>
      </c>
      <c r="W137" s="1">
        <f>VLOOKUP(B137,SiteMetadata!$B$3:$P$37,3,FALSE)</f>
        <v>0</v>
      </c>
      <c r="X137" s="1" t="str">
        <f>VLOOKUP(B137,SiteMetadata!$B$3:$P$37,10,FALSE)</f>
        <v>UpperEastForkLMR</v>
      </c>
      <c r="Y137" s="1">
        <f>VLOOKUP(B137,SiteMetadata!$B$3:$P$37,5,FALSE)</f>
        <v>0.370946</v>
      </c>
      <c r="Z137" s="1">
        <v>2</v>
      </c>
    </row>
    <row r="138" spans="1:26" x14ac:dyDescent="0.3">
      <c r="A138" s="2">
        <v>44824</v>
      </c>
      <c r="B138" s="1" t="s">
        <v>181</v>
      </c>
      <c r="C138" s="1">
        <v>0</v>
      </c>
      <c r="D138" s="3">
        <v>2380</v>
      </c>
      <c r="E138" s="1" t="s">
        <v>181</v>
      </c>
      <c r="F138" s="4">
        <v>2410.7251819999997</v>
      </c>
      <c r="G138" s="3">
        <v>2391.7251819999997</v>
      </c>
      <c r="H138" s="3">
        <v>-11.725181999999677</v>
      </c>
      <c r="I138" s="3"/>
      <c r="J138" s="3">
        <v>2200</v>
      </c>
      <c r="K138" s="3">
        <v>3250</v>
      </c>
      <c r="L138" s="3">
        <v>10.7</v>
      </c>
      <c r="M138" s="3">
        <v>8.52</v>
      </c>
      <c r="N138" s="3">
        <v>500.56605476000004</v>
      </c>
      <c r="O138" s="3">
        <v>500.56605476000004</v>
      </c>
      <c r="P138" s="3">
        <v>354.36899023999996</v>
      </c>
      <c r="Q138" s="3">
        <v>146.19706452000008</v>
      </c>
      <c r="R138" s="3">
        <f t="shared" si="13"/>
        <v>146.19706452000008</v>
      </c>
      <c r="S138" s="3">
        <v>337</v>
      </c>
      <c r="T138" s="3">
        <f t="shared" si="14"/>
        <v>17.36899023999996</v>
      </c>
      <c r="U138" s="4">
        <v>337</v>
      </c>
      <c r="V138" s="7">
        <f t="shared" si="15"/>
        <v>0.67323782105356111</v>
      </c>
      <c r="W138" s="1">
        <f>VLOOKUP(B138,SiteMetadata!$B$3:$P$37,3,FALSE)</f>
        <v>4.3</v>
      </c>
      <c r="X138" s="1" t="str">
        <f>VLOOKUP(B138,SiteMetadata!$B$3:$P$37,10,FALSE)</f>
        <v>LowerEastForkLMR</v>
      </c>
      <c r="Y138" s="1">
        <f>VLOOKUP(B138,SiteMetadata!$B$3:$P$37,5,FALSE)</f>
        <v>493.24199399999998</v>
      </c>
      <c r="Z138" s="71">
        <v>4</v>
      </c>
    </row>
    <row r="139" spans="1:26" s="77" customFormat="1" x14ac:dyDescent="0.3">
      <c r="A139" s="2">
        <v>44824</v>
      </c>
      <c r="B139" s="1" t="s">
        <v>185</v>
      </c>
      <c r="C139" s="1">
        <v>0</v>
      </c>
      <c r="D139" s="3">
        <v>302.55600034999998</v>
      </c>
      <c r="E139" s="1" t="s">
        <v>185</v>
      </c>
      <c r="F139" s="4">
        <v>348.81878331999997</v>
      </c>
      <c r="G139" s="3">
        <v>331.81878331999997</v>
      </c>
      <c r="H139" s="3">
        <v>-29.262782969999989</v>
      </c>
      <c r="I139" s="3">
        <f>F139-(K139+M139)</f>
        <v>123.38878331999996</v>
      </c>
      <c r="J139" s="3">
        <v>243</v>
      </c>
      <c r="K139" s="3">
        <v>220.5</v>
      </c>
      <c r="L139" s="3">
        <v>2.2349999999999999</v>
      </c>
      <c r="M139" s="3">
        <v>4.93</v>
      </c>
      <c r="N139" s="3">
        <v>83.65</v>
      </c>
      <c r="O139" s="3">
        <v>83.65</v>
      </c>
      <c r="P139" s="3">
        <v>78.900000000000006</v>
      </c>
      <c r="Q139" s="3">
        <v>4.75</v>
      </c>
      <c r="R139" s="3">
        <f t="shared" si="13"/>
        <v>4.75</v>
      </c>
      <c r="S139" s="3">
        <v>44.75</v>
      </c>
      <c r="T139" s="3">
        <f t="shared" si="14"/>
        <v>42</v>
      </c>
      <c r="U139" s="3">
        <v>36.900000000000006</v>
      </c>
      <c r="V139" s="7">
        <f t="shared" si="15"/>
        <v>0.44112372982665876</v>
      </c>
      <c r="W139" s="1">
        <f>VLOOKUP(B139,SiteMetadata!$B$3:$P$37,3,FALSE)</f>
        <v>0</v>
      </c>
      <c r="X139" s="1" t="str">
        <f>VLOOKUP(B139,SiteMetadata!$B$3:$P$37,10,FALSE)</f>
        <v>LowerEastForkLMR</v>
      </c>
      <c r="Y139" s="1">
        <f>VLOOKUP(B139,SiteMetadata!$B$3:$P$37,5,FALSE)</f>
        <v>0.54310199999999997</v>
      </c>
      <c r="Z139" s="1"/>
    </row>
    <row r="140" spans="1:26" s="77" customFormat="1" x14ac:dyDescent="0.3">
      <c r="A140" s="2">
        <v>44830</v>
      </c>
      <c r="B140" s="1" t="s">
        <v>123</v>
      </c>
      <c r="C140" s="1">
        <v>0</v>
      </c>
      <c r="D140" s="3">
        <v>1249.11208618</v>
      </c>
      <c r="E140" s="1" t="s">
        <v>123</v>
      </c>
      <c r="F140" s="3">
        <v>1249.11208618</v>
      </c>
      <c r="G140" s="3">
        <v>988.36505721999993</v>
      </c>
      <c r="H140" s="3">
        <v>260.74702896000008</v>
      </c>
      <c r="I140" s="3">
        <f>F140-(K140+M140)</f>
        <v>1231.34208618</v>
      </c>
      <c r="J140" s="3">
        <v>11.6</v>
      </c>
      <c r="K140" s="3">
        <v>12</v>
      </c>
      <c r="L140" s="3">
        <v>4.8499999999999996</v>
      </c>
      <c r="M140" s="3">
        <v>5.77</v>
      </c>
      <c r="N140" s="3">
        <v>137</v>
      </c>
      <c r="O140" s="3">
        <v>137</v>
      </c>
      <c r="P140" s="3">
        <v>93.1</v>
      </c>
      <c r="Q140" s="3">
        <v>43.900000000000006</v>
      </c>
      <c r="R140" s="3">
        <f t="shared" si="13"/>
        <v>43.900000000000006</v>
      </c>
      <c r="S140" s="3">
        <v>40.1</v>
      </c>
      <c r="T140" s="3">
        <f t="shared" si="14"/>
        <v>39.299999999999997</v>
      </c>
      <c r="U140" s="3">
        <v>53.8</v>
      </c>
      <c r="V140" s="7">
        <f t="shared" si="15"/>
        <v>0.39270072992700727</v>
      </c>
      <c r="W140" s="1">
        <f>VLOOKUP(B140,SiteMetadata!$B$3:$P$37,3,FALSE)</f>
        <v>0</v>
      </c>
      <c r="X140" s="1" t="str">
        <f>VLOOKUP(B140,SiteMetadata!$B$3:$P$37,10,FALSE)</f>
        <v>UpperEastForkLMR</v>
      </c>
      <c r="Y140" s="1">
        <f>VLOOKUP(B140,SiteMetadata!$B$3:$P$37,5,FALSE)</f>
        <v>0.30185200000000001</v>
      </c>
      <c r="Z140" s="1">
        <v>1</v>
      </c>
    </row>
    <row r="141" spans="1:26" x14ac:dyDescent="0.3">
      <c r="A141" s="2">
        <v>44830</v>
      </c>
      <c r="B141" s="1" t="s">
        <v>91</v>
      </c>
      <c r="C141" s="1">
        <v>0</v>
      </c>
      <c r="D141" s="3">
        <v>367.87075527999997</v>
      </c>
      <c r="E141" s="1" t="s">
        <v>91</v>
      </c>
      <c r="F141" s="3">
        <v>367.87075527999997</v>
      </c>
      <c r="G141" s="3">
        <v>290.00474441999995</v>
      </c>
      <c r="H141" s="3">
        <v>77.866010860000017</v>
      </c>
      <c r="I141" s="3">
        <f>F141-(K141+M141)</f>
        <v>341.43075527999997</v>
      </c>
      <c r="J141" s="3">
        <v>25.6</v>
      </c>
      <c r="K141" s="3">
        <v>23.8</v>
      </c>
      <c r="L141" s="3">
        <v>0.73499999999999999</v>
      </c>
      <c r="M141" s="3">
        <v>2.64</v>
      </c>
      <c r="N141" s="3">
        <v>144</v>
      </c>
      <c r="O141" s="3">
        <v>144</v>
      </c>
      <c r="P141" s="3">
        <v>126</v>
      </c>
      <c r="Q141" s="3">
        <v>18</v>
      </c>
      <c r="R141" s="3">
        <f t="shared" si="13"/>
        <v>18</v>
      </c>
      <c r="S141" s="3">
        <v>104</v>
      </c>
      <c r="T141" s="3">
        <f t="shared" si="14"/>
        <v>15</v>
      </c>
      <c r="U141" s="3">
        <v>111</v>
      </c>
      <c r="V141" s="7">
        <f t="shared" si="15"/>
        <v>0.77083333333333337</v>
      </c>
      <c r="W141" s="1">
        <f>VLOOKUP(B141,SiteMetadata!$B$3:$P$37,3,FALSE)</f>
        <v>0</v>
      </c>
      <c r="X141" s="1" t="str">
        <f>VLOOKUP(B141,SiteMetadata!$B$3:$P$37,10,FALSE)</f>
        <v>UpperEastForkLMR</v>
      </c>
      <c r="Y141" s="1">
        <f>VLOOKUP(B141,SiteMetadata!$B$3:$P$37,5,FALSE)</f>
        <v>233.42192000000003</v>
      </c>
      <c r="Z141" s="1">
        <v>4</v>
      </c>
    </row>
    <row r="142" spans="1:26" x14ac:dyDescent="0.3">
      <c r="A142" s="2">
        <v>44830</v>
      </c>
      <c r="B142" s="1" t="s">
        <v>135</v>
      </c>
      <c r="C142" s="1">
        <v>0</v>
      </c>
      <c r="D142" s="3">
        <v>290.00474441999995</v>
      </c>
      <c r="E142" s="1" t="s">
        <v>135</v>
      </c>
      <c r="F142" s="3">
        <v>290.00474441999995</v>
      </c>
      <c r="G142" s="3">
        <v>266.76741448000001</v>
      </c>
      <c r="H142" s="3">
        <v>23.237329939999938</v>
      </c>
      <c r="I142" s="3">
        <f>F142-(K142+M142)</f>
        <v>261.16474441999998</v>
      </c>
      <c r="J142" s="3">
        <v>25.7</v>
      </c>
      <c r="K142" s="3">
        <v>25.7</v>
      </c>
      <c r="L142" s="3">
        <v>54.1</v>
      </c>
      <c r="M142" s="3">
        <v>3.14</v>
      </c>
      <c r="N142" s="3">
        <v>180.36867705000003</v>
      </c>
      <c r="O142" s="4">
        <v>203.89217345000003</v>
      </c>
      <c r="P142" s="3">
        <v>189.89217345000003</v>
      </c>
      <c r="Q142" s="3">
        <v>-9.5234963999999991</v>
      </c>
      <c r="R142" s="3">
        <f t="shared" si="13"/>
        <v>14</v>
      </c>
      <c r="S142" s="3">
        <v>89.7</v>
      </c>
      <c r="T142" s="3">
        <f t="shared" si="14"/>
        <v>104.39217345000003</v>
      </c>
      <c r="U142" s="3">
        <v>85.5</v>
      </c>
      <c r="V142" s="7">
        <f t="shared" si="15"/>
        <v>0.41933929367311862</v>
      </c>
      <c r="W142" s="1">
        <f>VLOOKUP(B142,SiteMetadata!$B$3:$P$37,3,FALSE)</f>
        <v>44.150002000000001</v>
      </c>
      <c r="X142" s="1" t="str">
        <f>VLOOKUP(B142,SiteMetadata!$B$3:$P$37,10,FALSE)</f>
        <v>UpperEastForkLMR</v>
      </c>
      <c r="Y142" s="1">
        <f>VLOOKUP(B142,SiteMetadata!$B$3:$P$37,5,FALSE)</f>
        <v>195.15426600000001</v>
      </c>
      <c r="Z142" s="1">
        <v>4</v>
      </c>
    </row>
    <row r="143" spans="1:26" x14ac:dyDescent="0.3">
      <c r="A143" s="2">
        <v>44830</v>
      </c>
      <c r="B143" s="1" t="s">
        <v>188</v>
      </c>
      <c r="C143" s="1">
        <v>0</v>
      </c>
      <c r="D143" s="3">
        <v>3373.5868749999995</v>
      </c>
      <c r="E143" s="1" t="s">
        <v>188</v>
      </c>
      <c r="F143" s="3">
        <v>3373.5868749999995</v>
      </c>
      <c r="G143" s="3">
        <v>3200</v>
      </c>
      <c r="H143" s="3">
        <v>173.58687499999951</v>
      </c>
      <c r="I143" s="3"/>
      <c r="J143" s="3">
        <v>2410</v>
      </c>
      <c r="K143" s="3">
        <v>3800</v>
      </c>
      <c r="L143" s="3">
        <v>17.100000000000001</v>
      </c>
      <c r="M143" s="3">
        <v>15.8</v>
      </c>
      <c r="N143" s="3">
        <v>788.2003279999999</v>
      </c>
      <c r="O143" s="3">
        <v>788.2003279999999</v>
      </c>
      <c r="P143" s="3">
        <v>768</v>
      </c>
      <c r="Q143" s="3">
        <v>20.200327999999899</v>
      </c>
      <c r="R143" s="3">
        <f t="shared" si="13"/>
        <v>20.200327999999899</v>
      </c>
      <c r="S143" s="3">
        <v>793</v>
      </c>
      <c r="T143" s="3" t="str">
        <f t="shared" si="14"/>
        <v/>
      </c>
      <c r="U143" s="4">
        <v>793</v>
      </c>
      <c r="V143" s="7">
        <f t="shared" si="15"/>
        <v>1.0060894062454642</v>
      </c>
      <c r="W143" s="1">
        <f>VLOOKUP(B143,SiteMetadata!$B$3:$P$37,3,FALSE)</f>
        <v>0.77</v>
      </c>
      <c r="X143" s="1" t="str">
        <f>VLOOKUP(B143,SiteMetadata!$B$3:$P$37,10,FALSE)</f>
        <v>LowerEastForkLMR</v>
      </c>
      <c r="Y143" s="1">
        <f>VLOOKUP(B143,SiteMetadata!$B$3:$P$37,5,FALSE)</f>
        <v>500.82303400000001</v>
      </c>
      <c r="Z143" s="1">
        <v>4</v>
      </c>
    </row>
    <row r="144" spans="1:26" x14ac:dyDescent="0.3">
      <c r="A144" s="2">
        <v>44830</v>
      </c>
      <c r="B144" s="1" t="s">
        <v>181</v>
      </c>
      <c r="C144" s="1">
        <v>0</v>
      </c>
      <c r="D144" s="3">
        <v>2900</v>
      </c>
      <c r="E144" s="1" t="s">
        <v>181</v>
      </c>
      <c r="F144" s="3">
        <v>2900</v>
      </c>
      <c r="G144" s="3">
        <v>2834.6646879999998</v>
      </c>
      <c r="H144" s="3">
        <v>65.335312000000158</v>
      </c>
      <c r="I144" s="3"/>
      <c r="J144" s="3">
        <v>3000</v>
      </c>
      <c r="K144" s="3">
        <v>3080</v>
      </c>
      <c r="L144" s="3">
        <v>3.75</v>
      </c>
      <c r="M144" s="3">
        <v>16.5</v>
      </c>
      <c r="N144" s="3">
        <v>457.61005391999998</v>
      </c>
      <c r="O144" s="3">
        <v>457.61005391999998</v>
      </c>
      <c r="P144" s="3">
        <v>420.38240832000002</v>
      </c>
      <c r="Q144" s="3">
        <v>37.22764559999996</v>
      </c>
      <c r="R144" s="3">
        <f t="shared" si="13"/>
        <v>37.22764559999996</v>
      </c>
      <c r="S144" s="3">
        <v>485</v>
      </c>
      <c r="T144" s="3" t="str">
        <f t="shared" si="14"/>
        <v/>
      </c>
      <c r="U144" s="4">
        <v>485</v>
      </c>
      <c r="V144" s="7">
        <f t="shared" si="15"/>
        <v>1.0598543363402333</v>
      </c>
      <c r="W144" s="1">
        <f>VLOOKUP(B144,SiteMetadata!$B$3:$P$37,3,FALSE)</f>
        <v>4.3</v>
      </c>
      <c r="X144" s="1" t="str">
        <f>VLOOKUP(B144,SiteMetadata!$B$3:$P$37,10,FALSE)</f>
        <v>LowerEastForkLMR</v>
      </c>
      <c r="Y144" s="1">
        <f>VLOOKUP(B144,SiteMetadata!$B$3:$P$37,5,FALSE)</f>
        <v>493.24199399999998</v>
      </c>
      <c r="Z144" s="1">
        <v>4</v>
      </c>
    </row>
    <row r="145" spans="1:26" x14ac:dyDescent="0.3">
      <c r="A145" s="2">
        <v>44830</v>
      </c>
      <c r="B145" s="1" t="s">
        <v>139</v>
      </c>
      <c r="C145" s="1">
        <v>0</v>
      </c>
      <c r="D145" s="3">
        <v>875.99093017999985</v>
      </c>
      <c r="E145" s="1" t="s">
        <v>139</v>
      </c>
      <c r="F145" s="3">
        <v>875.99093017999985</v>
      </c>
      <c r="G145" s="3">
        <v>835.60405098000001</v>
      </c>
      <c r="H145" s="3">
        <v>40.386879199999839</v>
      </c>
      <c r="I145" s="3">
        <f>F145-(K145+M145)</f>
        <v>236.39093017999983</v>
      </c>
      <c r="J145" s="3">
        <v>792</v>
      </c>
      <c r="K145" s="3">
        <v>627</v>
      </c>
      <c r="L145" s="3">
        <v>1.47</v>
      </c>
      <c r="M145" s="3">
        <v>12.6</v>
      </c>
      <c r="N145" s="3">
        <v>259.41818624999996</v>
      </c>
      <c r="O145" s="4">
        <v>276.37032145000001</v>
      </c>
      <c r="P145" s="3">
        <v>263.37032145000001</v>
      </c>
      <c r="Q145" s="3">
        <v>-3.9521352000000434</v>
      </c>
      <c r="R145" s="3">
        <f t="shared" si="13"/>
        <v>13</v>
      </c>
      <c r="S145" s="3">
        <v>253</v>
      </c>
      <c r="T145" s="3">
        <f t="shared" si="14"/>
        <v>59.370321450000006</v>
      </c>
      <c r="U145" s="3">
        <v>204</v>
      </c>
      <c r="V145" s="7">
        <f t="shared" si="15"/>
        <v>0.73814003952992113</v>
      </c>
      <c r="W145" s="1">
        <f>VLOOKUP(B145,SiteMetadata!$B$3:$P$37,3,FALSE)</f>
        <v>34.909999999999997</v>
      </c>
      <c r="X145" s="1" t="str">
        <f>VLOOKUP(B145,SiteMetadata!$B$3:$P$37,10,FALSE)</f>
        <v>UpperEastForkLMR</v>
      </c>
      <c r="Y145" s="1">
        <f>VLOOKUP(B145,SiteMetadata!$B$3:$P$37,5,FALSE)</f>
        <v>236.477496</v>
      </c>
      <c r="Z145" s="1">
        <v>4</v>
      </c>
    </row>
    <row r="146" spans="1:26" x14ac:dyDescent="0.3">
      <c r="A146" s="2">
        <v>44830</v>
      </c>
      <c r="B146" s="1" t="s">
        <v>84</v>
      </c>
      <c r="C146" s="1">
        <v>0</v>
      </c>
      <c r="D146" s="3">
        <v>3000</v>
      </c>
      <c r="E146" s="1" t="s">
        <v>84</v>
      </c>
      <c r="F146" s="4">
        <v>3315</v>
      </c>
      <c r="G146" s="3">
        <v>3300</v>
      </c>
      <c r="H146" s="3">
        <v>-300</v>
      </c>
      <c r="I146" s="3"/>
      <c r="J146" s="3">
        <v>2770</v>
      </c>
      <c r="K146" s="3">
        <v>3910</v>
      </c>
      <c r="L146" s="3">
        <v>8.61</v>
      </c>
      <c r="M146" s="3">
        <v>11.2</v>
      </c>
      <c r="N146" s="3"/>
      <c r="O146" s="4">
        <v>629.98891192000008</v>
      </c>
      <c r="P146" s="3">
        <v>618.98891192000008</v>
      </c>
      <c r="Q146" s="3">
        <v>-580.18891192000012</v>
      </c>
      <c r="R146" s="3">
        <f t="shared" si="13"/>
        <v>11</v>
      </c>
      <c r="S146" s="3">
        <v>741</v>
      </c>
      <c r="T146" s="3" t="str">
        <f t="shared" si="14"/>
        <v/>
      </c>
      <c r="U146" s="4">
        <v>741</v>
      </c>
      <c r="V146" s="7">
        <f t="shared" si="15"/>
        <v>1.1762111776565629</v>
      </c>
      <c r="W146" s="1">
        <f>VLOOKUP(B146,SiteMetadata!$B$3:$P$37,3,FALSE)</f>
        <v>0</v>
      </c>
      <c r="X146" s="1" t="str">
        <f>VLOOKUP(B146,SiteMetadata!$B$3:$P$37,10,FALSE)</f>
        <v>LowerEastForkLMR</v>
      </c>
      <c r="Y146" s="1">
        <f>VLOOKUP(B146,SiteMetadata!$B$3:$P$37,5,FALSE)</f>
        <v>493.24199399999998</v>
      </c>
      <c r="Z146" s="1">
        <v>4</v>
      </c>
    </row>
    <row r="147" spans="1:26" x14ac:dyDescent="0.3">
      <c r="A147" s="2">
        <v>44830</v>
      </c>
      <c r="B147" s="1" t="s">
        <v>132</v>
      </c>
      <c r="C147" s="1">
        <v>0</v>
      </c>
      <c r="D147" s="3">
        <v>667.93795894666664</v>
      </c>
      <c r="E147" s="1" t="s">
        <v>132</v>
      </c>
      <c r="F147" s="3">
        <v>667.93795894666664</v>
      </c>
      <c r="G147" s="3">
        <v>565.01575294666679</v>
      </c>
      <c r="H147" s="3">
        <v>102.92220599999985</v>
      </c>
      <c r="I147" s="3">
        <f>F147-(K147+M147)</f>
        <v>541.80462561333331</v>
      </c>
      <c r="J147" s="3">
        <v>89.5</v>
      </c>
      <c r="K147" s="3">
        <v>104.03333333333335</v>
      </c>
      <c r="L147" s="3">
        <v>19.399999999999999</v>
      </c>
      <c r="M147" s="3">
        <v>22.099999999999998</v>
      </c>
      <c r="N147" s="3">
        <v>419.32161248333335</v>
      </c>
      <c r="O147" s="3">
        <v>419.32161248333335</v>
      </c>
      <c r="P147" s="3">
        <v>347.63684804333326</v>
      </c>
      <c r="Q147" s="3">
        <v>71.684764440000095</v>
      </c>
      <c r="R147" s="3">
        <f t="shared" si="13"/>
        <v>71.684764440000095</v>
      </c>
      <c r="S147" s="3">
        <v>308.33333333333331</v>
      </c>
      <c r="T147" s="3">
        <f t="shared" si="14"/>
        <v>25.970181376666574</v>
      </c>
      <c r="U147" s="3">
        <v>321.66666666666669</v>
      </c>
      <c r="V147" s="7">
        <f t="shared" si="15"/>
        <v>0.76711206169811219</v>
      </c>
      <c r="W147" s="1">
        <f>VLOOKUP(B147,SiteMetadata!$B$3:$P$37,3,FALSE)</f>
        <v>0.5</v>
      </c>
      <c r="X147" s="1" t="str">
        <f>VLOOKUP(B147,SiteMetadata!$B$3:$P$37,10,FALSE)</f>
        <v>UpperEastForkLMR</v>
      </c>
      <c r="Y147" s="1">
        <f>VLOOKUP(B147,SiteMetadata!$B$3:$P$37,5,FALSE)</f>
        <v>10.649353999999999</v>
      </c>
      <c r="Z147" s="1">
        <v>4</v>
      </c>
    </row>
    <row r="148" spans="1:26" x14ac:dyDescent="0.3">
      <c r="A148" s="2">
        <v>44830</v>
      </c>
      <c r="B148" s="1" t="s">
        <v>125</v>
      </c>
      <c r="C148" s="1">
        <v>0</v>
      </c>
      <c r="D148" s="3">
        <v>330.04697728000002</v>
      </c>
      <c r="E148" s="1" t="s">
        <v>125</v>
      </c>
      <c r="F148" s="3">
        <v>330.04697728000002</v>
      </c>
      <c r="G148" s="3">
        <v>192.56219738000004</v>
      </c>
      <c r="H148" s="3">
        <v>137.48477989999998</v>
      </c>
      <c r="I148" s="3">
        <f>F148-(K148+M148)</f>
        <v>304.77697728000004</v>
      </c>
      <c r="J148" s="3">
        <v>25.2</v>
      </c>
      <c r="K148" s="3">
        <v>20.6</v>
      </c>
      <c r="L148" s="3">
        <v>3.31</v>
      </c>
      <c r="M148" s="3">
        <v>4.67</v>
      </c>
      <c r="N148" s="3">
        <v>141</v>
      </c>
      <c r="O148" s="3">
        <v>141</v>
      </c>
      <c r="P148" s="3">
        <v>129</v>
      </c>
      <c r="Q148" s="3">
        <v>12</v>
      </c>
      <c r="R148" s="3">
        <f t="shared" si="13"/>
        <v>12</v>
      </c>
      <c r="S148" s="3">
        <v>91.3</v>
      </c>
      <c r="T148" s="3">
        <f t="shared" si="14"/>
        <v>45.099999999999994</v>
      </c>
      <c r="U148" s="3">
        <v>83.9</v>
      </c>
      <c r="V148" s="7">
        <f t="shared" si="15"/>
        <v>0.59503546099290783</v>
      </c>
      <c r="W148" s="1">
        <f>VLOOKUP(B148,SiteMetadata!$B$3:$P$37,3,FALSE)</f>
        <v>0.18</v>
      </c>
      <c r="X148" s="1" t="str">
        <f>VLOOKUP(B148,SiteMetadata!$B$3:$P$37,10,FALSE)</f>
        <v>UpperEastForkLMR</v>
      </c>
      <c r="Y148" s="1">
        <f>VLOOKUP(B148,SiteMetadata!$B$3:$P$37,5,FALSE)</f>
        <v>6.2504980000000003</v>
      </c>
      <c r="Z148" s="1">
        <v>4</v>
      </c>
    </row>
    <row r="149" spans="1:26" x14ac:dyDescent="0.3">
      <c r="A149" s="2">
        <v>44830</v>
      </c>
      <c r="B149" s="1" t="s">
        <v>185</v>
      </c>
      <c r="C149" s="1">
        <v>0</v>
      </c>
      <c r="D149" s="3">
        <v>218.04997322000003</v>
      </c>
      <c r="E149" s="1" t="s">
        <v>185</v>
      </c>
      <c r="F149" s="4">
        <v>256.25313001999996</v>
      </c>
      <c r="G149" s="3">
        <v>239.25313001999996</v>
      </c>
      <c r="H149" s="3">
        <v>-21.203156799999931</v>
      </c>
      <c r="I149" s="3"/>
      <c r="J149" s="3">
        <v>423</v>
      </c>
      <c r="K149" s="3">
        <v>361</v>
      </c>
      <c r="L149" s="3">
        <v>3.63</v>
      </c>
      <c r="M149" s="3">
        <v>1.95</v>
      </c>
      <c r="N149" s="3">
        <v>60</v>
      </c>
      <c r="O149" s="4">
        <v>156</v>
      </c>
      <c r="P149" s="3">
        <v>144</v>
      </c>
      <c r="Q149" s="3">
        <v>-84</v>
      </c>
      <c r="R149" s="3">
        <f t="shared" si="13"/>
        <v>12</v>
      </c>
      <c r="S149" s="3">
        <v>52.8</v>
      </c>
      <c r="T149" s="3">
        <f t="shared" si="14"/>
        <v>103.8</v>
      </c>
      <c r="U149" s="3">
        <v>40.200000000000003</v>
      </c>
      <c r="V149" s="7">
        <f t="shared" si="15"/>
        <v>0.25769230769230772</v>
      </c>
      <c r="W149" s="1">
        <f>VLOOKUP(B149,SiteMetadata!$B$3:$P$37,3,FALSE)</f>
        <v>0</v>
      </c>
      <c r="X149" s="1" t="str">
        <f>VLOOKUP(B149,SiteMetadata!$B$3:$P$37,10,FALSE)</f>
        <v>LowerEastForkLMR</v>
      </c>
      <c r="Y149" s="1">
        <f>VLOOKUP(B149,SiteMetadata!$B$3:$P$37,5,FALSE)</f>
        <v>0.54310199999999997</v>
      </c>
      <c r="Z149" s="1">
        <v>4</v>
      </c>
    </row>
    <row r="150" spans="1:26" x14ac:dyDescent="0.3">
      <c r="A150" s="2">
        <v>44830</v>
      </c>
      <c r="B150" s="1" t="s">
        <v>164</v>
      </c>
      <c r="C150" s="1">
        <v>0</v>
      </c>
      <c r="D150" s="3">
        <v>226.5325689</v>
      </c>
      <c r="E150" s="1" t="s">
        <v>164</v>
      </c>
      <c r="F150" s="4">
        <v>256.31237145</v>
      </c>
      <c r="G150" s="3">
        <v>240.31237144999997</v>
      </c>
      <c r="H150" s="3">
        <v>-13.779802549999971</v>
      </c>
      <c r="I150" s="3">
        <f>F150-(K150+M150)</f>
        <v>238.88737144999999</v>
      </c>
      <c r="J150" s="3">
        <v>17.350000000000001</v>
      </c>
      <c r="K150" s="3">
        <v>15.7</v>
      </c>
      <c r="L150" s="3">
        <v>2.09</v>
      </c>
      <c r="M150" s="3">
        <v>1.7249999999999999</v>
      </c>
      <c r="N150" s="3">
        <v>264.67677650000002</v>
      </c>
      <c r="O150" s="3">
        <v>264.67677650000002</v>
      </c>
      <c r="P150" s="3">
        <v>234.37911412500006</v>
      </c>
      <c r="Q150" s="3">
        <v>30.297662374999959</v>
      </c>
      <c r="R150" s="3">
        <f t="shared" si="13"/>
        <v>30.297662374999959</v>
      </c>
      <c r="S150" s="3">
        <v>195.5</v>
      </c>
      <c r="T150" s="3">
        <f t="shared" si="14"/>
        <v>57.379114125000058</v>
      </c>
      <c r="U150" s="3">
        <v>177</v>
      </c>
      <c r="V150" s="7">
        <f t="shared" si="15"/>
        <v>0.66874019829238773</v>
      </c>
      <c r="W150" s="1">
        <f>VLOOKUP(B150,SiteMetadata!$B$3:$P$37,3,FALSE)</f>
        <v>0.89</v>
      </c>
      <c r="X150" s="1" t="str">
        <f>VLOOKUP(B150,SiteMetadata!$B$3:$P$37,10,FALSE)</f>
        <v>LowerEastForkLMR</v>
      </c>
      <c r="Y150" s="1">
        <f>VLOOKUP(B150,SiteMetadata!$B$3:$P$37,5,FALSE)</f>
        <v>2.0160779999999998</v>
      </c>
      <c r="Z150" s="1">
        <v>4</v>
      </c>
    </row>
    <row r="151" spans="1:26" x14ac:dyDescent="0.3">
      <c r="A151" s="2">
        <v>44830</v>
      </c>
      <c r="B151" s="1" t="s">
        <v>177</v>
      </c>
      <c r="C151" s="1">
        <v>0</v>
      </c>
      <c r="D151" s="3">
        <v>66.036144138699996</v>
      </c>
      <c r="E151" s="1" t="s">
        <v>177</v>
      </c>
      <c r="F151" s="4">
        <v>108.5008220428</v>
      </c>
      <c r="G151" s="3">
        <v>84.500822042799996</v>
      </c>
      <c r="H151" s="3">
        <v>-18.4646779041</v>
      </c>
      <c r="I151" s="3">
        <f>F151-(K151+M151)</f>
        <v>72.35082204279999</v>
      </c>
      <c r="J151" s="3">
        <v>39.5</v>
      </c>
      <c r="K151" s="3">
        <v>33.299999999999997</v>
      </c>
      <c r="L151" s="3">
        <v>4.05</v>
      </c>
      <c r="M151" s="3">
        <v>2.85</v>
      </c>
      <c r="N151" s="3">
        <v>62.6</v>
      </c>
      <c r="O151" s="3">
        <v>62.6</v>
      </c>
      <c r="P151" s="3">
        <v>31</v>
      </c>
      <c r="Q151" s="3">
        <v>31.6</v>
      </c>
      <c r="R151" s="3">
        <f t="shared" si="13"/>
        <v>31.6</v>
      </c>
      <c r="S151" s="3">
        <v>25.6</v>
      </c>
      <c r="T151" s="3">
        <f t="shared" si="14"/>
        <v>10.199999999999999</v>
      </c>
      <c r="U151" s="3">
        <v>20.8</v>
      </c>
      <c r="V151" s="7">
        <f t="shared" si="15"/>
        <v>0.33226837060702874</v>
      </c>
      <c r="W151" s="1">
        <f>VLOOKUP(B151,SiteMetadata!$B$3:$P$37,3,FALSE)</f>
        <v>0.4</v>
      </c>
      <c r="X151" s="1" t="str">
        <f>VLOOKUP(B151,SiteMetadata!$B$3:$P$37,10,FALSE)</f>
        <v>LowerEastForkLMR</v>
      </c>
      <c r="Y151" s="1">
        <f>VLOOKUP(B151,SiteMetadata!$B$3:$P$37,5,FALSE)</f>
        <v>6.6627460000000003</v>
      </c>
      <c r="Z151" s="1">
        <v>4</v>
      </c>
    </row>
    <row r="152" spans="1:26" x14ac:dyDescent="0.3">
      <c r="A152" s="2">
        <v>44830</v>
      </c>
      <c r="B152" s="1" t="s">
        <v>172</v>
      </c>
      <c r="C152" s="1">
        <v>0</v>
      </c>
      <c r="D152" s="3">
        <v>1270.5789119999999</v>
      </c>
      <c r="E152" s="1" t="s">
        <v>172</v>
      </c>
      <c r="F152" s="3">
        <v>1270.5789119999999</v>
      </c>
      <c r="G152" s="3">
        <v>1233.4745229800001</v>
      </c>
      <c r="H152" s="3">
        <v>37.104389019999871</v>
      </c>
      <c r="I152" s="3"/>
      <c r="J152" s="3">
        <v>1760</v>
      </c>
      <c r="K152" s="3">
        <v>1440</v>
      </c>
      <c r="L152" s="3">
        <v>12.5</v>
      </c>
      <c r="M152" s="3">
        <v>18</v>
      </c>
      <c r="N152" s="3">
        <v>58.3</v>
      </c>
      <c r="O152" s="4">
        <v>76.099999999999994</v>
      </c>
      <c r="P152" s="3">
        <v>64.099999999999994</v>
      </c>
      <c r="Q152" s="3">
        <v>-5.7999999999999972</v>
      </c>
      <c r="R152" s="3">
        <f t="shared" si="13"/>
        <v>12</v>
      </c>
      <c r="S152" s="3">
        <v>53.2</v>
      </c>
      <c r="T152" s="3">
        <f t="shared" si="14"/>
        <v>22.699999999999996</v>
      </c>
      <c r="U152" s="3">
        <v>41.4</v>
      </c>
      <c r="V152" s="7">
        <f t="shared" si="15"/>
        <v>0.54402102496714855</v>
      </c>
      <c r="W152" s="1">
        <f>VLOOKUP(B152,SiteMetadata!$B$3:$P$37,3,FALSE)</f>
        <v>0</v>
      </c>
      <c r="X152" s="1" t="str">
        <f>VLOOKUP(B152,SiteMetadata!$B$3:$P$37,10,FALSE)</f>
        <v>LowerEastForkLMR</v>
      </c>
      <c r="Y152" s="1">
        <f>VLOOKUP(B152,SiteMetadata!$B$3:$P$37,5,FALSE)</f>
        <v>0.36476999999999998</v>
      </c>
      <c r="Z152" s="1">
        <v>4</v>
      </c>
    </row>
    <row r="153" spans="1:26" s="77" customFormat="1" x14ac:dyDescent="0.3">
      <c r="A153" s="2">
        <v>44830</v>
      </c>
      <c r="B153" s="1" t="s">
        <v>157</v>
      </c>
      <c r="C153" s="1">
        <v>0</v>
      </c>
      <c r="D153" s="3">
        <v>436.93392682000001</v>
      </c>
      <c r="E153" s="1" t="s">
        <v>157</v>
      </c>
      <c r="F153" s="3">
        <v>436.93392682000001</v>
      </c>
      <c r="G153" s="3">
        <v>378.35819898000005</v>
      </c>
      <c r="H153" s="3">
        <v>58.575727839999956</v>
      </c>
      <c r="I153" s="3">
        <f t="shared" ref="I153:I161" si="16">F153-(K153+M153)</f>
        <v>164.73392682000002</v>
      </c>
      <c r="J153" s="3">
        <v>272</v>
      </c>
      <c r="K153" s="3">
        <v>249</v>
      </c>
      <c r="L153" s="3">
        <v>23.2</v>
      </c>
      <c r="M153" s="3">
        <v>23.2</v>
      </c>
      <c r="N153" s="3">
        <v>90.4</v>
      </c>
      <c r="O153" s="3">
        <v>90.4</v>
      </c>
      <c r="P153" s="3">
        <v>46.9</v>
      </c>
      <c r="Q153" s="3">
        <v>43.500000000000007</v>
      </c>
      <c r="R153" s="3">
        <f t="shared" si="13"/>
        <v>43.500000000000007</v>
      </c>
      <c r="S153" s="3">
        <v>35.6</v>
      </c>
      <c r="T153" s="3">
        <f t="shared" si="14"/>
        <v>14.899999999999999</v>
      </c>
      <c r="U153" s="3">
        <v>32</v>
      </c>
      <c r="V153" s="7">
        <f t="shared" si="15"/>
        <v>0.35398230088495575</v>
      </c>
      <c r="W153" s="1">
        <f>VLOOKUP(B153,SiteMetadata!$B$3:$P$37,3,FALSE)</f>
        <v>0</v>
      </c>
      <c r="X153" s="1" t="str">
        <f>VLOOKUP(B153,SiteMetadata!$B$3:$P$37,10,FALSE)</f>
        <v>LowerEastForkLMR</v>
      </c>
      <c r="Y153" s="1">
        <f>VLOOKUP(B153,SiteMetadata!$B$3:$P$37,5,FALSE)</f>
        <v>0.40337000000000001</v>
      </c>
      <c r="Z153" s="1">
        <v>4</v>
      </c>
    </row>
    <row r="154" spans="1:26" s="77" customFormat="1" x14ac:dyDescent="0.3">
      <c r="A154" s="2">
        <v>44830</v>
      </c>
      <c r="B154" s="1" t="s">
        <v>174</v>
      </c>
      <c r="C154" s="1">
        <v>0</v>
      </c>
      <c r="D154" s="3">
        <v>317.41505800000004</v>
      </c>
      <c r="E154" s="1" t="s">
        <v>174</v>
      </c>
      <c r="F154" s="4">
        <v>363.76905402</v>
      </c>
      <c r="G154" s="3">
        <v>344.76905402</v>
      </c>
      <c r="H154" s="3">
        <v>-27.353996019999954</v>
      </c>
      <c r="I154" s="3">
        <f t="shared" si="16"/>
        <v>20.969054019999987</v>
      </c>
      <c r="J154" s="3">
        <v>421</v>
      </c>
      <c r="K154" s="3">
        <v>340</v>
      </c>
      <c r="L154" s="3">
        <v>1.17</v>
      </c>
      <c r="M154" s="3">
        <v>2.8</v>
      </c>
      <c r="N154" s="3">
        <v>38.200000000000003</v>
      </c>
      <c r="O154" s="4">
        <v>73</v>
      </c>
      <c r="P154" s="3">
        <v>62</v>
      </c>
      <c r="Q154" s="3">
        <v>-23.799999999999997</v>
      </c>
      <c r="R154" s="3">
        <f t="shared" si="13"/>
        <v>11</v>
      </c>
      <c r="S154" s="3">
        <v>30.4</v>
      </c>
      <c r="T154" s="3">
        <f t="shared" si="14"/>
        <v>36.299999999999997</v>
      </c>
      <c r="U154" s="3">
        <v>25.7</v>
      </c>
      <c r="V154" s="7">
        <f t="shared" si="15"/>
        <v>0.35205479452054794</v>
      </c>
      <c r="W154" s="1">
        <f>VLOOKUP(B154,SiteMetadata!$B$3:$P$37,3,FALSE)</f>
        <v>0</v>
      </c>
      <c r="X154" s="1" t="str">
        <f>VLOOKUP(B154,SiteMetadata!$B$3:$P$37,10,FALSE)</f>
        <v>LowerEastForkLMR</v>
      </c>
      <c r="Y154" s="1">
        <f>VLOOKUP(B154,SiteMetadata!$B$3:$P$37,5,FALSE)</f>
        <v>3.0474700000000001</v>
      </c>
      <c r="Z154" s="1">
        <v>4</v>
      </c>
    </row>
    <row r="155" spans="1:26" x14ac:dyDescent="0.3">
      <c r="A155" s="2">
        <v>44837</v>
      </c>
      <c r="B155" s="1">
        <v>506</v>
      </c>
      <c r="C155" s="1">
        <v>0</v>
      </c>
      <c r="D155" s="3">
        <v>275.22201799999999</v>
      </c>
      <c r="E155" s="1">
        <v>506</v>
      </c>
      <c r="F155" s="3">
        <v>275.22201799999999</v>
      </c>
      <c r="G155" s="3">
        <v>243.48976249999998</v>
      </c>
      <c r="H155" s="3">
        <v>31.732255500000008</v>
      </c>
      <c r="I155" s="3">
        <f t="shared" si="16"/>
        <v>154.01201800000001</v>
      </c>
      <c r="J155" s="3">
        <v>112</v>
      </c>
      <c r="K155" s="3">
        <v>119</v>
      </c>
      <c r="L155" s="3">
        <v>3.24</v>
      </c>
      <c r="M155" s="3">
        <v>2.21</v>
      </c>
      <c r="N155" s="3">
        <v>63.7</v>
      </c>
      <c r="O155" s="3">
        <v>63.7</v>
      </c>
      <c r="P155" s="3">
        <v>47.8</v>
      </c>
      <c r="Q155" s="3">
        <v>15.900000000000006</v>
      </c>
      <c r="R155" s="3">
        <f t="shared" si="13"/>
        <v>15.900000000000006</v>
      </c>
      <c r="S155" s="3">
        <v>23.3</v>
      </c>
      <c r="T155" s="3">
        <f t="shared" si="14"/>
        <v>27.599999999999998</v>
      </c>
      <c r="U155" s="3">
        <v>20.2</v>
      </c>
      <c r="V155" s="7">
        <f t="shared" si="15"/>
        <v>0.31711145996860279</v>
      </c>
      <c r="W155" s="1">
        <f>VLOOKUP(B155,SiteMetadata!$B$3:$P$37,3,FALSE)</f>
        <v>72.8</v>
      </c>
      <c r="X155" s="1" t="str">
        <f>VLOOKUP(B155,SiteMetadata!$B$3:$P$37,10,FALSE)</f>
        <v>UpperEastForkLMR</v>
      </c>
      <c r="Y155" s="1">
        <f>VLOOKUP(B155,SiteMetadata!$B$3:$P$37,5,FALSE)</f>
        <v>48.268528000000003</v>
      </c>
      <c r="Z155" s="1">
        <v>4</v>
      </c>
    </row>
    <row r="156" spans="1:26" x14ac:dyDescent="0.3">
      <c r="A156" s="2">
        <v>44837</v>
      </c>
      <c r="B156" s="1">
        <v>890</v>
      </c>
      <c r="C156" s="1">
        <v>0</v>
      </c>
      <c r="D156" s="3">
        <v>372.06673247999993</v>
      </c>
      <c r="E156" s="1">
        <v>890</v>
      </c>
      <c r="F156" s="4">
        <v>419.12078042000007</v>
      </c>
      <c r="G156" s="3">
        <v>395.12078042000007</v>
      </c>
      <c r="H156" s="3">
        <v>-23.054047940000146</v>
      </c>
      <c r="I156" s="3">
        <f t="shared" si="16"/>
        <v>405.14078042000006</v>
      </c>
      <c r="J156" s="3">
        <v>9.6300000000000008</v>
      </c>
      <c r="K156" s="3">
        <v>12.1</v>
      </c>
      <c r="L156" s="3">
        <v>1.91</v>
      </c>
      <c r="M156" s="3">
        <v>1.88</v>
      </c>
      <c r="N156" s="3">
        <v>264.02451280000002</v>
      </c>
      <c r="O156" s="3">
        <v>264.02451280000002</v>
      </c>
      <c r="P156" s="3">
        <v>120</v>
      </c>
      <c r="Q156" s="3">
        <v>144.02451280000002</v>
      </c>
      <c r="R156" s="3">
        <f t="shared" si="13"/>
        <v>144.02451280000002</v>
      </c>
      <c r="S156" s="3">
        <v>113</v>
      </c>
      <c r="T156" s="3">
        <f t="shared" si="14"/>
        <v>15</v>
      </c>
      <c r="U156" s="3">
        <v>105</v>
      </c>
      <c r="V156" s="7">
        <f t="shared" si="15"/>
        <v>0.39769034657603197</v>
      </c>
      <c r="W156" s="1">
        <f>VLOOKUP(B156,SiteMetadata!$B$3:$P$37,3,FALSE)</f>
        <v>0.6</v>
      </c>
      <c r="X156" s="1" t="str">
        <f>VLOOKUP(B156,SiteMetadata!$B$3:$P$37,10,FALSE)</f>
        <v>UpperEastForkLMR</v>
      </c>
      <c r="Y156" s="1">
        <f>VLOOKUP(B156,SiteMetadata!$B$3:$P$37,5,FALSE)</f>
        <v>4.8608979999999997</v>
      </c>
      <c r="Z156" s="1">
        <v>4</v>
      </c>
    </row>
    <row r="157" spans="1:26" x14ac:dyDescent="0.3">
      <c r="A157" s="2">
        <v>44837</v>
      </c>
      <c r="B157" s="1" t="s">
        <v>91</v>
      </c>
      <c r="C157" s="1">
        <v>0</v>
      </c>
      <c r="D157" s="3">
        <v>292.11522952000001</v>
      </c>
      <c r="E157" s="1" t="s">
        <v>91</v>
      </c>
      <c r="F157" s="4">
        <v>314.33519999999999</v>
      </c>
      <c r="G157" s="3">
        <v>296.33519999999999</v>
      </c>
      <c r="H157" s="3">
        <v>-4.2199704799999722</v>
      </c>
      <c r="I157" s="3">
        <f t="shared" si="16"/>
        <v>290.87520000000001</v>
      </c>
      <c r="J157" s="3"/>
      <c r="K157" s="3">
        <v>19.899999999999999</v>
      </c>
      <c r="L157" s="3">
        <v>2.93</v>
      </c>
      <c r="M157" s="3">
        <v>3.56</v>
      </c>
      <c r="N157" s="3">
        <v>189.89217345000003</v>
      </c>
      <c r="O157" s="3">
        <v>189.89217345000003</v>
      </c>
      <c r="P157" s="3">
        <v>108</v>
      </c>
      <c r="Q157" s="3">
        <v>81.89217345000003</v>
      </c>
      <c r="R157" s="3">
        <f t="shared" si="13"/>
        <v>81.89217345000003</v>
      </c>
      <c r="S157" s="3">
        <v>88.6</v>
      </c>
      <c r="T157" s="3">
        <f t="shared" si="14"/>
        <v>17.299999999999997</v>
      </c>
      <c r="U157" s="3">
        <v>90.7</v>
      </c>
      <c r="V157" s="7">
        <f t="shared" si="15"/>
        <v>0.47763948535710432</v>
      </c>
      <c r="W157" s="1">
        <f>VLOOKUP(B157,SiteMetadata!$B$3:$P$37,3,FALSE)</f>
        <v>0</v>
      </c>
      <c r="X157" s="1" t="str">
        <f>VLOOKUP(B157,SiteMetadata!$B$3:$P$37,10,FALSE)</f>
        <v>UpperEastForkLMR</v>
      </c>
      <c r="Y157" s="1">
        <f>VLOOKUP(B157,SiteMetadata!$B$3:$P$37,5,FALSE)</f>
        <v>233.42192000000003</v>
      </c>
      <c r="Z157" s="1">
        <v>4</v>
      </c>
    </row>
    <row r="158" spans="1:26" x14ac:dyDescent="0.3">
      <c r="A158" s="2">
        <v>44837</v>
      </c>
      <c r="B158" s="1" t="s">
        <v>119</v>
      </c>
      <c r="C158" s="1">
        <v>0</v>
      </c>
      <c r="D158" s="3">
        <v>275.22201799999999</v>
      </c>
      <c r="E158" s="1" t="s">
        <v>119</v>
      </c>
      <c r="F158" s="3">
        <v>275.22201799999999</v>
      </c>
      <c r="G158" s="3">
        <v>222.29327050000001</v>
      </c>
      <c r="H158" s="3">
        <v>52.928747499999986</v>
      </c>
      <c r="I158" s="3">
        <f t="shared" si="16"/>
        <v>227.592018</v>
      </c>
      <c r="J158" s="3">
        <v>41.6</v>
      </c>
      <c r="K158" s="3">
        <v>44.8</v>
      </c>
      <c r="L158" s="3">
        <v>2.0099999999999998</v>
      </c>
      <c r="M158" s="3">
        <v>2.83</v>
      </c>
      <c r="N158" s="3">
        <v>58.5</v>
      </c>
      <c r="O158" s="4">
        <v>73.900000000000006</v>
      </c>
      <c r="P158" s="3">
        <v>58.9</v>
      </c>
      <c r="Q158" s="3">
        <v>-0.39999999999999858</v>
      </c>
      <c r="R158" s="3">
        <f t="shared" si="13"/>
        <v>15.000000000000007</v>
      </c>
      <c r="S158" s="3">
        <v>31.5</v>
      </c>
      <c r="T158" s="3">
        <f t="shared" si="14"/>
        <v>33.099999999999994</v>
      </c>
      <c r="U158" s="3">
        <v>25.8</v>
      </c>
      <c r="V158" s="7">
        <f t="shared" si="15"/>
        <v>0.34912043301759133</v>
      </c>
      <c r="W158" s="1">
        <f>VLOOKUP(B158,SiteMetadata!$B$3:$P$37,3,FALSE)</f>
        <v>66</v>
      </c>
      <c r="X158" s="1" t="str">
        <f>VLOOKUP(B158,SiteMetadata!$B$3:$P$37,10,FALSE)</f>
        <v>UpperEastForkLMR</v>
      </c>
      <c r="Y158" s="1">
        <f>VLOOKUP(B158,SiteMetadata!$B$3:$P$37,5,FALSE)</f>
        <v>131.63719399999999</v>
      </c>
      <c r="Z158" s="1">
        <v>4</v>
      </c>
    </row>
    <row r="159" spans="1:26" x14ac:dyDescent="0.3">
      <c r="A159" s="2">
        <v>44837</v>
      </c>
      <c r="B159" s="1" t="s">
        <v>181</v>
      </c>
      <c r="C159" s="1">
        <v>0</v>
      </c>
      <c r="D159" s="3">
        <v>2420</v>
      </c>
      <c r="E159" s="1" t="s">
        <v>181</v>
      </c>
      <c r="F159" s="3">
        <v>2420</v>
      </c>
      <c r="G159" s="3">
        <v>2250</v>
      </c>
      <c r="H159" s="3">
        <v>170</v>
      </c>
      <c r="I159" s="3">
        <f t="shared" si="16"/>
        <v>283.59999999999991</v>
      </c>
      <c r="J159" s="3">
        <v>2130</v>
      </c>
      <c r="K159" s="3">
        <v>2120</v>
      </c>
      <c r="L159" s="3">
        <v>15.9</v>
      </c>
      <c r="M159" s="3">
        <v>16.399999999999999</v>
      </c>
      <c r="N159" s="3">
        <v>510.66093927999998</v>
      </c>
      <c r="O159" s="3">
        <v>510.66093927999998</v>
      </c>
      <c r="P159" s="3">
        <v>464.83731072</v>
      </c>
      <c r="Q159" s="3">
        <v>45.823628559999975</v>
      </c>
      <c r="R159" s="3">
        <f t="shared" si="13"/>
        <v>45.823628559999975</v>
      </c>
      <c r="S159" s="3">
        <v>433</v>
      </c>
      <c r="T159" s="3">
        <f t="shared" si="14"/>
        <v>43.837310720000005</v>
      </c>
      <c r="U159" s="3">
        <v>421</v>
      </c>
      <c r="V159" s="7">
        <f t="shared" si="15"/>
        <v>0.82442177894707136</v>
      </c>
      <c r="W159" s="1">
        <f>VLOOKUP(B159,SiteMetadata!$B$3:$P$37,3,FALSE)</f>
        <v>4.3</v>
      </c>
      <c r="X159" s="1" t="str">
        <f>VLOOKUP(B159,SiteMetadata!$B$3:$P$37,10,FALSE)</f>
        <v>LowerEastForkLMR</v>
      </c>
      <c r="Y159" s="1">
        <f>VLOOKUP(B159,SiteMetadata!$B$3:$P$37,5,FALSE)</f>
        <v>493.24199399999998</v>
      </c>
      <c r="Z159" s="1">
        <v>4</v>
      </c>
    </row>
    <row r="160" spans="1:26" x14ac:dyDescent="0.3">
      <c r="A160" s="2">
        <v>44837</v>
      </c>
      <c r="B160" s="1" t="s">
        <v>121</v>
      </c>
      <c r="C160" s="1">
        <v>0</v>
      </c>
      <c r="D160" s="3">
        <v>317.41505800000004</v>
      </c>
      <c r="E160" s="1" t="s">
        <v>121</v>
      </c>
      <c r="F160" s="3">
        <v>317.41505800000004</v>
      </c>
      <c r="G160" s="3">
        <v>264.65293050000002</v>
      </c>
      <c r="H160" s="3">
        <v>52.76212750000002</v>
      </c>
      <c r="I160" s="3">
        <f t="shared" si="16"/>
        <v>289.05505800000003</v>
      </c>
      <c r="J160" s="3">
        <v>22.9</v>
      </c>
      <c r="K160" s="3">
        <v>24.6</v>
      </c>
      <c r="L160" s="3">
        <v>2.37</v>
      </c>
      <c r="M160" s="3">
        <v>3.76</v>
      </c>
      <c r="N160" s="3">
        <v>436.73771300000004</v>
      </c>
      <c r="O160" s="3">
        <v>436.73771300000004</v>
      </c>
      <c r="P160" s="3">
        <v>242.45298</v>
      </c>
      <c r="Q160" s="3">
        <v>194.28473300000005</v>
      </c>
      <c r="R160" s="3">
        <f t="shared" si="13"/>
        <v>194.28473300000005</v>
      </c>
      <c r="S160" s="3">
        <v>204</v>
      </c>
      <c r="T160" s="3">
        <f t="shared" si="14"/>
        <v>42.452979999999997</v>
      </c>
      <c r="U160" s="3">
        <v>200</v>
      </c>
      <c r="V160" s="7">
        <f t="shared" si="15"/>
        <v>0.45794075951485319</v>
      </c>
      <c r="W160" s="1">
        <f>VLOOKUP(B160,SiteMetadata!$B$3:$P$37,3,FALSE)</f>
        <v>46.92</v>
      </c>
      <c r="X160" s="1" t="str">
        <f>VLOOKUP(B160,SiteMetadata!$B$3:$P$37,10,FALSE)</f>
        <v>UpperEastForkLMR</v>
      </c>
      <c r="Y160" s="1">
        <f>VLOOKUP(B160,SiteMetadata!$B$3:$P$37,5,FALSE)</f>
        <v>178.97662</v>
      </c>
      <c r="Z160" s="1">
        <v>4</v>
      </c>
    </row>
    <row r="161" spans="1:26" x14ac:dyDescent="0.3">
      <c r="A161" s="2">
        <v>44837</v>
      </c>
      <c r="B161" s="1" t="s">
        <v>139</v>
      </c>
      <c r="C161" s="1">
        <v>0</v>
      </c>
      <c r="D161" s="3">
        <v>733.03293077000001</v>
      </c>
      <c r="E161" s="1" t="s">
        <v>139</v>
      </c>
      <c r="F161" s="3">
        <v>733.03293077000001</v>
      </c>
      <c r="G161" s="3">
        <v>685.01342260000001</v>
      </c>
      <c r="H161" s="3">
        <v>48.019508169999995</v>
      </c>
      <c r="I161" s="3">
        <f t="shared" si="16"/>
        <v>291.98293077</v>
      </c>
      <c r="J161" s="3">
        <v>451.5</v>
      </c>
      <c r="K161" s="3">
        <v>437</v>
      </c>
      <c r="L161" s="3">
        <v>3.3150000000000004</v>
      </c>
      <c r="M161" s="3">
        <v>4.05</v>
      </c>
      <c r="N161" s="3">
        <v>290.86062158499999</v>
      </c>
      <c r="O161" s="3">
        <v>290.86062158499999</v>
      </c>
      <c r="P161" s="3">
        <v>261.07037092499996</v>
      </c>
      <c r="Q161" s="3">
        <v>29.790250660000027</v>
      </c>
      <c r="R161" s="3">
        <f t="shared" si="13"/>
        <v>29.790250660000027</v>
      </c>
      <c r="S161" s="3">
        <v>194</v>
      </c>
      <c r="T161" s="3">
        <f t="shared" si="14"/>
        <v>68.070370924999963</v>
      </c>
      <c r="U161" s="3">
        <v>193</v>
      </c>
      <c r="V161" s="7">
        <f t="shared" si="15"/>
        <v>0.66354805593234434</v>
      </c>
      <c r="W161" s="1">
        <f>VLOOKUP(B161,SiteMetadata!$B$3:$P$37,3,FALSE)</f>
        <v>34.909999999999997</v>
      </c>
      <c r="X161" s="1" t="str">
        <f>VLOOKUP(B161,SiteMetadata!$B$3:$P$37,10,FALSE)</f>
        <v>UpperEastForkLMR</v>
      </c>
      <c r="Y161" s="1">
        <f>VLOOKUP(B161,SiteMetadata!$B$3:$P$37,5,FALSE)</f>
        <v>236.477496</v>
      </c>
      <c r="Z161" s="1">
        <v>4</v>
      </c>
    </row>
    <row r="162" spans="1:26" x14ac:dyDescent="0.3">
      <c r="A162" s="2">
        <v>44837</v>
      </c>
      <c r="B162" s="1" t="s">
        <v>84</v>
      </c>
      <c r="C162" s="1">
        <v>0</v>
      </c>
      <c r="D162" s="3">
        <v>3310</v>
      </c>
      <c r="E162" s="1" t="s">
        <v>84</v>
      </c>
      <c r="F162" s="3">
        <v>3310</v>
      </c>
      <c r="G162" s="3">
        <v>2940</v>
      </c>
      <c r="H162" s="3">
        <v>370</v>
      </c>
      <c r="I162" s="3"/>
      <c r="J162" s="3">
        <v>3870</v>
      </c>
      <c r="K162" s="3">
        <v>4020</v>
      </c>
      <c r="L162" s="3">
        <v>46.1</v>
      </c>
      <c r="M162" s="3">
        <v>48.3</v>
      </c>
      <c r="N162" s="3">
        <v>788.2003279999999</v>
      </c>
      <c r="O162" s="3">
        <v>788.2003279999999</v>
      </c>
      <c r="P162" s="3">
        <v>727.25250799999992</v>
      </c>
      <c r="Q162" s="3">
        <v>60.947819999999979</v>
      </c>
      <c r="R162" s="3">
        <f t="shared" si="13"/>
        <v>60.947819999999979</v>
      </c>
      <c r="S162" s="3">
        <v>1100</v>
      </c>
      <c r="T162" s="3" t="str">
        <f t="shared" si="14"/>
        <v/>
      </c>
      <c r="U162" s="3">
        <v>1090</v>
      </c>
      <c r="V162" s="7">
        <f t="shared" si="15"/>
        <v>1.3828971662138159</v>
      </c>
      <c r="W162" s="1">
        <f>VLOOKUP(B162,SiteMetadata!$B$3:$P$37,3,FALSE)</f>
        <v>0</v>
      </c>
      <c r="X162" s="1" t="str">
        <f>VLOOKUP(B162,SiteMetadata!$B$3:$P$37,10,FALSE)</f>
        <v>LowerEastForkLMR</v>
      </c>
      <c r="Y162" s="1">
        <f>VLOOKUP(B162,SiteMetadata!$B$3:$P$37,5,FALSE)</f>
        <v>493.24199399999998</v>
      </c>
      <c r="Z162" s="1">
        <v>4</v>
      </c>
    </row>
    <row r="163" spans="1:26" x14ac:dyDescent="0.3">
      <c r="A163" s="2">
        <v>44837</v>
      </c>
      <c r="B163" s="1" t="s">
        <v>130</v>
      </c>
      <c r="C163" s="1">
        <v>0</v>
      </c>
      <c r="D163" s="3">
        <v>791.63093809333338</v>
      </c>
      <c r="E163" s="1" t="s">
        <v>130</v>
      </c>
      <c r="F163" s="3">
        <v>791.63093809333338</v>
      </c>
      <c r="G163" s="3">
        <v>706.12224233333336</v>
      </c>
      <c r="H163" s="3">
        <v>85.508695760000023</v>
      </c>
      <c r="I163" s="3">
        <f>F163-(K163+M163)</f>
        <v>758.0776047600001</v>
      </c>
      <c r="J163" s="3">
        <v>24.266666666666666</v>
      </c>
      <c r="K163" s="3">
        <v>24.266666666666666</v>
      </c>
      <c r="L163" s="3">
        <v>9.6033333333333335</v>
      </c>
      <c r="M163" s="3">
        <v>9.2866666666666671</v>
      </c>
      <c r="N163" s="3">
        <v>452.12653802999995</v>
      </c>
      <c r="O163" s="3">
        <v>452.12653802999995</v>
      </c>
      <c r="P163" s="3">
        <v>430.05731791333329</v>
      </c>
      <c r="Q163" s="3">
        <v>22.069220116666656</v>
      </c>
      <c r="R163" s="3">
        <f t="shared" si="13"/>
        <v>22.069220116666656</v>
      </c>
      <c r="S163" s="3">
        <v>377</v>
      </c>
      <c r="T163" s="3">
        <f t="shared" ref="T163:T194" si="17">IF(P163-U163&lt;0,"", P163-U163)</f>
        <v>58.390651246666607</v>
      </c>
      <c r="U163" s="3">
        <v>371.66666666666669</v>
      </c>
      <c r="V163" s="7">
        <f t="shared" si="15"/>
        <v>0.82204125483562185</v>
      </c>
      <c r="W163" s="1">
        <f>VLOOKUP(B163,SiteMetadata!$B$3:$P$37,3,FALSE)</f>
        <v>0</v>
      </c>
      <c r="X163" s="1" t="str">
        <f>VLOOKUP(B163,SiteMetadata!$B$3:$P$37,10,FALSE)</f>
        <v>UpperEastForkLMR</v>
      </c>
      <c r="Y163" s="1">
        <f>VLOOKUP(B163,SiteMetadata!$B$3:$P$37,5,FALSE)</f>
        <v>3.2663319999999998</v>
      </c>
      <c r="Z163" s="1">
        <v>4</v>
      </c>
    </row>
    <row r="164" spans="1:26" x14ac:dyDescent="0.3">
      <c r="A164" s="2">
        <v>44837</v>
      </c>
      <c r="B164" s="1" t="s">
        <v>185</v>
      </c>
      <c r="C164" s="1">
        <v>0</v>
      </c>
      <c r="D164" s="3">
        <v>162.76580921999999</v>
      </c>
      <c r="E164" s="1" t="s">
        <v>185</v>
      </c>
      <c r="F164" s="4">
        <v>253.89568200000002</v>
      </c>
      <c r="G164" s="3">
        <v>232.89568200000002</v>
      </c>
      <c r="H164" s="3">
        <v>-70.129872780000028</v>
      </c>
      <c r="I164" s="3">
        <f>F164-(K164+M164)</f>
        <v>72.175682000000023</v>
      </c>
      <c r="J164" s="3">
        <v>207</v>
      </c>
      <c r="K164" s="3">
        <v>176</v>
      </c>
      <c r="L164" s="3">
        <v>3.18</v>
      </c>
      <c r="M164" s="3">
        <v>5.72</v>
      </c>
      <c r="N164" s="3">
        <v>72.099999999999994</v>
      </c>
      <c r="O164" s="3">
        <v>72.099999999999994</v>
      </c>
      <c r="P164" s="3">
        <v>56.5</v>
      </c>
      <c r="Q164" s="3">
        <v>15.599999999999994</v>
      </c>
      <c r="R164" s="3">
        <f t="shared" si="13"/>
        <v>15.599999999999994</v>
      </c>
      <c r="S164" s="3">
        <v>60.2</v>
      </c>
      <c r="T164" s="3">
        <f t="shared" si="17"/>
        <v>4.7000000000000028</v>
      </c>
      <c r="U164" s="3">
        <v>51.8</v>
      </c>
      <c r="V164" s="7">
        <f t="shared" si="15"/>
        <v>0.71844660194174759</v>
      </c>
      <c r="W164" s="1">
        <f>VLOOKUP(B164,SiteMetadata!$B$3:$P$37,3,FALSE)</f>
        <v>0</v>
      </c>
      <c r="X164" s="1" t="str">
        <f>VLOOKUP(B164,SiteMetadata!$B$3:$P$37,10,FALSE)</f>
        <v>LowerEastForkLMR</v>
      </c>
      <c r="Y164" s="1">
        <f>VLOOKUP(B164,SiteMetadata!$B$3:$P$37,5,FALSE)</f>
        <v>0.54310199999999997</v>
      </c>
      <c r="Z164" s="1">
        <v>4</v>
      </c>
    </row>
    <row r="165" spans="1:26" x14ac:dyDescent="0.3">
      <c r="A165" s="2">
        <v>44837</v>
      </c>
      <c r="B165" s="1" t="s">
        <v>128</v>
      </c>
      <c r="C165" s="1">
        <v>0</v>
      </c>
      <c r="D165" s="3">
        <v>382.55084378000004</v>
      </c>
      <c r="E165" s="1" t="s">
        <v>128</v>
      </c>
      <c r="F165" s="4">
        <v>436.86203450000005</v>
      </c>
      <c r="G165" s="3">
        <v>411.86203450000005</v>
      </c>
      <c r="H165" s="3">
        <v>-29.311190720000013</v>
      </c>
      <c r="I165" s="3">
        <f>F165-(K165+M165)</f>
        <v>374.56203450000004</v>
      </c>
      <c r="J165" s="3">
        <v>43.4</v>
      </c>
      <c r="K165" s="3">
        <v>50.3</v>
      </c>
      <c r="L165" s="3">
        <v>11.3</v>
      </c>
      <c r="M165" s="3">
        <v>12</v>
      </c>
      <c r="N165" s="3">
        <v>177.95888820000002</v>
      </c>
      <c r="O165" s="3">
        <v>177.95888820000002</v>
      </c>
      <c r="P165" s="3">
        <v>138</v>
      </c>
      <c r="Q165" s="3">
        <v>39.958888200000018</v>
      </c>
      <c r="R165" s="3">
        <f t="shared" si="13"/>
        <v>39.958888200000018</v>
      </c>
      <c r="S165" s="3">
        <v>123</v>
      </c>
      <c r="T165" s="3">
        <f t="shared" si="17"/>
        <v>18</v>
      </c>
      <c r="U165" s="3">
        <v>120</v>
      </c>
      <c r="V165" s="7">
        <f t="shared" si="15"/>
        <v>0.6743130461971496</v>
      </c>
      <c r="W165" s="1">
        <f>VLOOKUP(B165,SiteMetadata!$B$3:$P$37,3,FALSE)</f>
        <v>0.35</v>
      </c>
      <c r="X165" s="1" t="str">
        <f>VLOOKUP(B165,SiteMetadata!$B$3:$P$37,10,FALSE)</f>
        <v>UpperEastForkLMR</v>
      </c>
      <c r="Y165" s="1">
        <f>VLOOKUP(B165,SiteMetadata!$B$3:$P$37,5,FALSE)</f>
        <v>5.5004999999999997</v>
      </c>
      <c r="Z165" s="1">
        <v>4</v>
      </c>
    </row>
    <row r="166" spans="1:26" x14ac:dyDescent="0.3">
      <c r="A166" s="2">
        <v>44837</v>
      </c>
      <c r="B166" s="1" t="s">
        <v>97</v>
      </c>
      <c r="C166" s="1">
        <v>0</v>
      </c>
      <c r="D166" s="3">
        <v>3533.3646829999998</v>
      </c>
      <c r="E166" s="1" t="s">
        <v>97</v>
      </c>
      <c r="F166" s="3">
        <v>3533.3646829999998</v>
      </c>
      <c r="G166" s="3">
        <v>3054.164507</v>
      </c>
      <c r="H166" s="3">
        <v>479.20017599999983</v>
      </c>
      <c r="I166" s="3"/>
      <c r="J166" s="3">
        <v>5170</v>
      </c>
      <c r="K166" s="3">
        <v>5020</v>
      </c>
      <c r="L166" s="3">
        <v>1.96</v>
      </c>
      <c r="M166" s="3">
        <v>2.67</v>
      </c>
      <c r="N166" s="3">
        <v>510.04101732000009</v>
      </c>
      <c r="O166" s="3">
        <v>510.04101732000009</v>
      </c>
      <c r="P166" s="3">
        <v>473.17715299999998</v>
      </c>
      <c r="Q166" s="3">
        <v>36.863864320000118</v>
      </c>
      <c r="R166" s="3">
        <f t="shared" si="13"/>
        <v>36.863864320000118</v>
      </c>
      <c r="S166" s="3">
        <v>437</v>
      </c>
      <c r="T166" s="3">
        <f t="shared" si="17"/>
        <v>44.177152999999976</v>
      </c>
      <c r="U166" s="3">
        <v>429</v>
      </c>
      <c r="V166" s="7">
        <f t="shared" si="15"/>
        <v>0.84110882347104465</v>
      </c>
      <c r="W166" s="1">
        <f>VLOOKUP(B166,SiteMetadata!$B$3:$P$37,3,FALSE)</f>
        <v>0</v>
      </c>
      <c r="X166" s="1" t="str">
        <f>VLOOKUP(B166,SiteMetadata!$B$3:$P$37,10,FALSE)</f>
        <v>UpperEastForkLMR</v>
      </c>
      <c r="Y166" s="1">
        <f>VLOOKUP(B166,SiteMetadata!$B$3:$P$37,5,FALSE)</f>
        <v>48.268528000000003</v>
      </c>
      <c r="Z166" s="1">
        <v>4</v>
      </c>
    </row>
    <row r="167" spans="1:26" x14ac:dyDescent="0.3">
      <c r="A167" s="2">
        <v>44837</v>
      </c>
      <c r="B167" s="1" t="s">
        <v>103</v>
      </c>
      <c r="C167" s="1">
        <v>0</v>
      </c>
      <c r="D167" s="3">
        <v>845.71326727999997</v>
      </c>
      <c r="E167" s="1" t="s">
        <v>103</v>
      </c>
      <c r="F167" s="3">
        <v>845.71326727999997</v>
      </c>
      <c r="G167" s="3">
        <v>486.93375178000008</v>
      </c>
      <c r="H167" s="3">
        <v>358.77951549999989</v>
      </c>
      <c r="I167" s="3">
        <f t="shared" ref="I167:I173" si="18">F167-(K167+M167)</f>
        <v>831.93326728</v>
      </c>
      <c r="J167" s="3">
        <v>5.24</v>
      </c>
      <c r="K167" s="3">
        <v>12.2</v>
      </c>
      <c r="L167" s="3">
        <v>2.2999999999999998</v>
      </c>
      <c r="M167" s="3">
        <v>1.58</v>
      </c>
      <c r="N167" s="3">
        <v>410.14783807999999</v>
      </c>
      <c r="O167" s="3">
        <v>410.14783807999999</v>
      </c>
      <c r="P167" s="3">
        <v>297.05903752999996</v>
      </c>
      <c r="Q167" s="3">
        <v>113.08880055000003</v>
      </c>
      <c r="R167" s="3">
        <f t="shared" si="13"/>
        <v>113.08880055000003</v>
      </c>
      <c r="S167" s="3">
        <v>193</v>
      </c>
      <c r="T167" s="3">
        <f t="shared" si="17"/>
        <v>120.05903752999996</v>
      </c>
      <c r="U167" s="3">
        <v>177</v>
      </c>
      <c r="V167" s="7">
        <f t="shared" si="15"/>
        <v>0.43155170786363106</v>
      </c>
      <c r="W167" s="1">
        <f>VLOOKUP(B167,SiteMetadata!$B$3:$P$37,3,FALSE)</f>
        <v>0.46</v>
      </c>
      <c r="X167" s="1" t="str">
        <f>VLOOKUP(B167,SiteMetadata!$B$3:$P$37,10,FALSE)</f>
        <v>UpperEastForkLMR</v>
      </c>
      <c r="Y167" s="1">
        <f>VLOOKUP(B167,SiteMetadata!$B$3:$P$37,5,FALSE)</f>
        <v>4.3336220000000001</v>
      </c>
      <c r="Z167" s="1">
        <v>1</v>
      </c>
    </row>
    <row r="168" spans="1:26" x14ac:dyDescent="0.3">
      <c r="A168" s="2">
        <v>44837</v>
      </c>
      <c r="B168" s="1" t="s">
        <v>116</v>
      </c>
      <c r="C168" s="1">
        <v>0</v>
      </c>
      <c r="D168" s="3">
        <v>538.81279328000005</v>
      </c>
      <c r="E168" s="1" t="s">
        <v>116</v>
      </c>
      <c r="F168" s="3">
        <v>538.81279328000005</v>
      </c>
      <c r="G168" s="3">
        <v>507.71036137999999</v>
      </c>
      <c r="H168" s="3">
        <v>31.102431900000056</v>
      </c>
      <c r="I168" s="3">
        <f t="shared" si="18"/>
        <v>466.34279328000002</v>
      </c>
      <c r="J168" s="3">
        <v>69</v>
      </c>
      <c r="K168" s="3">
        <v>68.3</v>
      </c>
      <c r="L168" s="3">
        <v>3.51</v>
      </c>
      <c r="M168" s="3">
        <v>4.17</v>
      </c>
      <c r="N168" s="3">
        <v>256.75772744999995</v>
      </c>
      <c r="O168" s="3">
        <v>256.75772744999995</v>
      </c>
      <c r="P168" s="3">
        <v>217.35233625000004</v>
      </c>
      <c r="Q168" s="3">
        <v>39.405391199999912</v>
      </c>
      <c r="R168" s="3">
        <f t="shared" si="13"/>
        <v>39.405391199999912</v>
      </c>
      <c r="S168" s="3">
        <v>168</v>
      </c>
      <c r="T168" s="3">
        <f t="shared" si="17"/>
        <v>54.352336250000036</v>
      </c>
      <c r="U168" s="3">
        <v>163</v>
      </c>
      <c r="V168" s="7">
        <f t="shared" si="15"/>
        <v>0.63483970519150978</v>
      </c>
      <c r="W168" s="1">
        <f>VLOOKUP(B168,SiteMetadata!$B$3:$P$37,3,FALSE)</f>
        <v>0.12</v>
      </c>
      <c r="X168" s="1" t="str">
        <f>VLOOKUP(B168,SiteMetadata!$B$3:$P$37,10,FALSE)</f>
        <v>UpperEastForkLMR</v>
      </c>
      <c r="Y168" s="1">
        <f>VLOOKUP(B168,SiteMetadata!$B$3:$P$37,5,FALSE)</f>
        <v>29.212480000000003</v>
      </c>
      <c r="Z168" s="1">
        <v>4</v>
      </c>
    </row>
    <row r="169" spans="1:26" s="77" customFormat="1" x14ac:dyDescent="0.3">
      <c r="A169" s="2">
        <v>44837</v>
      </c>
      <c r="B169" s="1" t="s">
        <v>112</v>
      </c>
      <c r="C169" s="1">
        <v>0</v>
      </c>
      <c r="D169" s="3">
        <v>169.15624799999995</v>
      </c>
      <c r="E169" s="1" t="s">
        <v>112</v>
      </c>
      <c r="F169" s="3">
        <v>169.15624799999995</v>
      </c>
      <c r="G169" s="3">
        <v>125.80033866999997</v>
      </c>
      <c r="H169" s="3">
        <v>43.355909329999974</v>
      </c>
      <c r="I169" s="3">
        <f t="shared" si="18"/>
        <v>153.49624799999995</v>
      </c>
      <c r="J169" s="3">
        <v>9.0500000000000007</v>
      </c>
      <c r="K169" s="3">
        <v>11.7</v>
      </c>
      <c r="L169" s="3">
        <v>3.28</v>
      </c>
      <c r="M169" s="3">
        <v>3.96</v>
      </c>
      <c r="N169" s="3">
        <v>71.8</v>
      </c>
      <c r="O169" s="3">
        <v>71.8</v>
      </c>
      <c r="P169" s="3">
        <v>62.8</v>
      </c>
      <c r="Q169" s="3">
        <v>9</v>
      </c>
      <c r="R169" s="3">
        <f t="shared" si="13"/>
        <v>9</v>
      </c>
      <c r="S169" s="3">
        <v>44.1</v>
      </c>
      <c r="T169" s="3">
        <f t="shared" si="17"/>
        <v>28.4</v>
      </c>
      <c r="U169" s="3">
        <v>34.4</v>
      </c>
      <c r="V169" s="7">
        <f t="shared" si="15"/>
        <v>0.47910863509749302</v>
      </c>
      <c r="W169" s="1">
        <f>VLOOKUP(B169,SiteMetadata!$B$3:$P$37,3,FALSE)</f>
        <v>0.05</v>
      </c>
      <c r="X169" s="1" t="str">
        <f>VLOOKUP(B169,SiteMetadata!$B$3:$P$37,10,FALSE)</f>
        <v>UpperEastForkLMR</v>
      </c>
      <c r="Y169" s="1">
        <f>VLOOKUP(B169,SiteMetadata!$B$3:$P$37,5,FALSE)</f>
        <v>26.992980000000003</v>
      </c>
      <c r="Z169" s="1">
        <v>4</v>
      </c>
    </row>
    <row r="170" spans="1:26" x14ac:dyDescent="0.3">
      <c r="A170" s="2">
        <v>44845</v>
      </c>
      <c r="B170" s="1" t="s">
        <v>144</v>
      </c>
      <c r="C170" s="1">
        <v>0</v>
      </c>
      <c r="D170" s="3">
        <v>331</v>
      </c>
      <c r="E170" s="1" t="s">
        <v>144</v>
      </c>
      <c r="F170" s="3">
        <v>331</v>
      </c>
      <c r="G170" s="3">
        <v>304</v>
      </c>
      <c r="H170" s="3">
        <v>27</v>
      </c>
      <c r="I170" s="3">
        <f t="shared" si="18"/>
        <v>317.27</v>
      </c>
      <c r="J170" s="3">
        <v>6.79</v>
      </c>
      <c r="K170" s="3">
        <v>10.199999999999999</v>
      </c>
      <c r="L170" s="3">
        <v>1.19</v>
      </c>
      <c r="M170" s="3">
        <v>3.53</v>
      </c>
      <c r="N170" s="3">
        <v>183.08388475999996</v>
      </c>
      <c r="O170" s="3">
        <v>183.08388475999996</v>
      </c>
      <c r="P170" s="3">
        <v>157.69087135999999</v>
      </c>
      <c r="Q170" s="3">
        <v>25.393013399999973</v>
      </c>
      <c r="R170" s="3">
        <f t="shared" si="13"/>
        <v>25.393013399999973</v>
      </c>
      <c r="S170" s="3">
        <v>121</v>
      </c>
      <c r="T170" s="3">
        <f t="shared" si="17"/>
        <v>37.690871359999988</v>
      </c>
      <c r="U170" s="3">
        <v>120</v>
      </c>
      <c r="V170" s="7">
        <f t="shared" si="15"/>
        <v>0.65543726121665469</v>
      </c>
      <c r="W170" s="1">
        <f>VLOOKUP(B170,SiteMetadata!$B$3:$P$37,3,FALSE)</f>
        <v>5.2</v>
      </c>
      <c r="X170" s="1" t="str">
        <f>VLOOKUP(B170,SiteMetadata!$B$3:$P$37,10,FALSE)</f>
        <v>UpperEastForkLMR</v>
      </c>
      <c r="Y170" s="1">
        <f>VLOOKUP(B170,SiteMetadata!$B$3:$P$37,5,FALSE)</f>
        <v>24.856856000000001</v>
      </c>
      <c r="Z170" s="1">
        <v>4</v>
      </c>
    </row>
    <row r="171" spans="1:26" x14ac:dyDescent="0.3">
      <c r="A171" s="2">
        <v>44845</v>
      </c>
      <c r="B171" s="1" t="s">
        <v>153</v>
      </c>
      <c r="C171" s="1">
        <v>0</v>
      </c>
      <c r="D171" s="3">
        <v>988.8490266</v>
      </c>
      <c r="E171" s="1" t="s">
        <v>153</v>
      </c>
      <c r="F171" s="3">
        <v>988.8490266</v>
      </c>
      <c r="G171" s="3">
        <v>917.1269469800003</v>
      </c>
      <c r="H171" s="3">
        <v>71.722079619999704</v>
      </c>
      <c r="I171" s="3">
        <f t="shared" si="18"/>
        <v>416.8490266</v>
      </c>
      <c r="J171" s="3">
        <v>228.66666666666666</v>
      </c>
      <c r="K171" s="3">
        <v>216.33333333333334</v>
      </c>
      <c r="L171" s="3">
        <v>350.33333333333331</v>
      </c>
      <c r="M171" s="3">
        <v>355.66666666666669</v>
      </c>
      <c r="N171" s="3">
        <v>167.29770315333329</v>
      </c>
      <c r="O171" s="4">
        <v>210.43287106333332</v>
      </c>
      <c r="P171" s="3">
        <v>196.43287106333332</v>
      </c>
      <c r="Q171" s="3">
        <v>-29.135167910000035</v>
      </c>
      <c r="R171" s="3">
        <f t="shared" si="13"/>
        <v>14</v>
      </c>
      <c r="S171" s="3">
        <v>119</v>
      </c>
      <c r="T171" s="3">
        <f t="shared" si="17"/>
        <v>84.766204396666652</v>
      </c>
      <c r="U171" s="3">
        <v>111.66666666666667</v>
      </c>
      <c r="V171" s="7">
        <f t="shared" si="15"/>
        <v>0.53065220325325835</v>
      </c>
      <c r="W171" s="1">
        <f>VLOOKUP(B171,SiteMetadata!$B$3:$P$37,3,FALSE)</f>
        <v>19.649999999999999</v>
      </c>
      <c r="X171" s="1" t="str">
        <f>VLOOKUP(B171,SiteMetadata!$B$3:$P$37,10,FALSE)</f>
        <v>LowerEastForkLMR</v>
      </c>
      <c r="Y171" s="1">
        <f>VLOOKUP(B171,SiteMetadata!$B$3:$P$37,5,FALSE)</f>
        <v>344.97746400000005</v>
      </c>
      <c r="Z171" s="1">
        <v>4</v>
      </c>
    </row>
    <row r="172" spans="1:26" x14ac:dyDescent="0.3">
      <c r="A172" s="2">
        <v>44845</v>
      </c>
      <c r="B172" s="1" t="s">
        <v>202</v>
      </c>
      <c r="C172" s="1">
        <v>0</v>
      </c>
      <c r="D172" s="3">
        <v>656.84557258000007</v>
      </c>
      <c r="E172" s="1" t="s">
        <v>202</v>
      </c>
      <c r="F172" s="3">
        <v>656.84557258000007</v>
      </c>
      <c r="G172" s="3">
        <v>633.15195328000016</v>
      </c>
      <c r="H172" s="3">
        <v>23.693619299999909</v>
      </c>
      <c r="I172" s="3">
        <f t="shared" si="18"/>
        <v>368.84557258000007</v>
      </c>
      <c r="J172" s="3">
        <v>185</v>
      </c>
      <c r="K172" s="3">
        <v>186</v>
      </c>
      <c r="L172" s="3">
        <v>92.3</v>
      </c>
      <c r="M172" s="3">
        <v>102</v>
      </c>
      <c r="N172" s="3">
        <v>120.85681279999999</v>
      </c>
      <c r="O172" s="4">
        <v>143.0922952</v>
      </c>
      <c r="P172" s="3">
        <v>131.0922952</v>
      </c>
      <c r="Q172" s="3">
        <v>-10.235482400000009</v>
      </c>
      <c r="R172" s="3">
        <f t="shared" si="13"/>
        <v>12</v>
      </c>
      <c r="S172" s="3">
        <v>72.3</v>
      </c>
      <c r="T172" s="3">
        <f t="shared" si="17"/>
        <v>63.992295200000001</v>
      </c>
      <c r="U172" s="3">
        <v>67.099999999999994</v>
      </c>
      <c r="V172" s="7">
        <f t="shared" si="15"/>
        <v>0.4689281131888644</v>
      </c>
      <c r="W172" s="1" t="str">
        <f>VLOOKUP(B172,SiteMetadata!$B$3:$P$37,3,FALSE)</f>
        <v>NA</v>
      </c>
      <c r="X172" s="1" t="str">
        <f>VLOOKUP(B172,SiteMetadata!$B$3:$P$37,10,FALSE)</f>
        <v>UpperEastForkLMR</v>
      </c>
      <c r="Y172" s="1">
        <f>VLOOKUP(B172,SiteMetadata!$B$3:$P$37,5,FALSE)</f>
        <v>331.51764400000002</v>
      </c>
      <c r="Z172" s="1" t="s">
        <v>204</v>
      </c>
    </row>
    <row r="173" spans="1:26" x14ac:dyDescent="0.3">
      <c r="A173" s="2">
        <v>44845</v>
      </c>
      <c r="B173" s="1" t="s">
        <v>91</v>
      </c>
      <c r="C173" s="1">
        <v>0</v>
      </c>
      <c r="D173" s="3">
        <v>301</v>
      </c>
      <c r="E173" s="1" t="s">
        <v>91</v>
      </c>
      <c r="F173" s="3">
        <v>301</v>
      </c>
      <c r="G173" s="3">
        <v>299</v>
      </c>
      <c r="H173" s="3">
        <v>2</v>
      </c>
      <c r="I173" s="3">
        <f t="shared" si="18"/>
        <v>270.5</v>
      </c>
      <c r="J173" s="3">
        <v>5.61</v>
      </c>
      <c r="K173" s="3">
        <v>26.1</v>
      </c>
      <c r="L173" s="3">
        <v>0.97299999999999998</v>
      </c>
      <c r="M173" s="3">
        <v>4.4000000000000004</v>
      </c>
      <c r="N173" s="3">
        <v>179.77855099999999</v>
      </c>
      <c r="O173" s="3">
        <v>179.77855099999999</v>
      </c>
      <c r="P173" s="3">
        <v>147.14402863999999</v>
      </c>
      <c r="Q173" s="3">
        <v>32.634522360000005</v>
      </c>
      <c r="R173" s="3">
        <f t="shared" si="13"/>
        <v>32.634522360000005</v>
      </c>
      <c r="S173" s="3">
        <v>124</v>
      </c>
      <c r="T173" s="3">
        <f t="shared" si="17"/>
        <v>25.144028639999988</v>
      </c>
      <c r="U173" s="3">
        <v>122</v>
      </c>
      <c r="V173" s="7">
        <f t="shared" si="15"/>
        <v>0.67861265607819921</v>
      </c>
      <c r="W173" s="1">
        <f>VLOOKUP(B173,SiteMetadata!$B$3:$P$37,3,FALSE)</f>
        <v>0</v>
      </c>
      <c r="X173" s="1" t="str">
        <f>VLOOKUP(B173,SiteMetadata!$B$3:$P$37,10,FALSE)</f>
        <v>UpperEastForkLMR</v>
      </c>
      <c r="Y173" s="1">
        <f>VLOOKUP(B173,SiteMetadata!$B$3:$P$37,5,FALSE)</f>
        <v>233.42192000000003</v>
      </c>
      <c r="Z173" s="1">
        <v>4</v>
      </c>
    </row>
    <row r="174" spans="1:26" x14ac:dyDescent="0.3">
      <c r="A174" s="2">
        <v>44845</v>
      </c>
      <c r="B174" s="1" t="s">
        <v>181</v>
      </c>
      <c r="C174" s="1">
        <v>0</v>
      </c>
      <c r="D174" s="3">
        <v>2749.2206980000005</v>
      </c>
      <c r="E174" s="1" t="s">
        <v>181</v>
      </c>
      <c r="F174" s="3">
        <v>2749.2206980000005</v>
      </c>
      <c r="G174" s="3">
        <v>2749.2206980000005</v>
      </c>
      <c r="H174" s="3">
        <v>0</v>
      </c>
      <c r="I174" s="3"/>
      <c r="J174" s="3">
        <v>3540</v>
      </c>
      <c r="K174" s="3">
        <v>3410</v>
      </c>
      <c r="L174" s="3">
        <v>13.8</v>
      </c>
      <c r="M174" s="3">
        <v>17.600000000000001</v>
      </c>
      <c r="N174" s="3">
        <v>439.86797849999999</v>
      </c>
      <c r="O174" s="3">
        <v>439.86797849999999</v>
      </c>
      <c r="P174" s="3">
        <v>370.98249400000003</v>
      </c>
      <c r="Q174" s="3">
        <v>68.885484499999961</v>
      </c>
      <c r="R174" s="3">
        <f t="shared" si="13"/>
        <v>68.885484499999961</v>
      </c>
      <c r="S174" s="3">
        <v>630</v>
      </c>
      <c r="T174" s="3" t="str">
        <f t="shared" si="17"/>
        <v/>
      </c>
      <c r="U174" s="3">
        <v>557</v>
      </c>
      <c r="V174" s="7">
        <f t="shared" si="15"/>
        <v>1.266289039496427</v>
      </c>
      <c r="W174" s="1">
        <f>VLOOKUP(B174,SiteMetadata!$B$3:$P$37,3,FALSE)</f>
        <v>4.3</v>
      </c>
      <c r="X174" s="1" t="str">
        <f>VLOOKUP(B174,SiteMetadata!$B$3:$P$37,10,FALSE)</f>
        <v>LowerEastForkLMR</v>
      </c>
      <c r="Y174" s="1">
        <f>VLOOKUP(B174,SiteMetadata!$B$3:$P$37,5,FALSE)</f>
        <v>493.24199399999998</v>
      </c>
      <c r="Z174" s="1">
        <v>4</v>
      </c>
    </row>
    <row r="175" spans="1:26" x14ac:dyDescent="0.3">
      <c r="A175" s="2">
        <v>44845</v>
      </c>
      <c r="B175" s="1" t="s">
        <v>198</v>
      </c>
      <c r="C175" s="1">
        <v>0</v>
      </c>
      <c r="D175" s="3">
        <v>999.68719912000017</v>
      </c>
      <c r="E175" s="1" t="s">
        <v>198</v>
      </c>
      <c r="F175" s="3">
        <v>999.68719912000017</v>
      </c>
      <c r="G175" s="3">
        <v>950.89624378000019</v>
      </c>
      <c r="H175" s="3">
        <v>48.790955339999982</v>
      </c>
      <c r="I175" s="3">
        <f t="shared" ref="I175:I180" si="19">F175-(K175+M175)</f>
        <v>613.68719912000017</v>
      </c>
      <c r="J175" s="3">
        <v>272</v>
      </c>
      <c r="K175" s="3">
        <v>239</v>
      </c>
      <c r="L175" s="3">
        <v>113</v>
      </c>
      <c r="M175" s="3">
        <v>147</v>
      </c>
      <c r="N175" s="3">
        <v>110.70211520000001</v>
      </c>
      <c r="O175" s="3">
        <v>110.70211520000001</v>
      </c>
      <c r="P175" s="3">
        <v>87.467136367999998</v>
      </c>
      <c r="Q175" s="3">
        <v>23.23497883200001</v>
      </c>
      <c r="R175" s="3">
        <f t="shared" si="13"/>
        <v>23.23497883200001</v>
      </c>
      <c r="S175" s="3">
        <v>80.7</v>
      </c>
      <c r="T175" s="3">
        <f t="shared" si="17"/>
        <v>11.667136368000001</v>
      </c>
      <c r="U175" s="3">
        <v>75.8</v>
      </c>
      <c r="V175" s="7">
        <f t="shared" si="15"/>
        <v>0.68472043070772315</v>
      </c>
      <c r="W175" s="1">
        <f>VLOOKUP(B175,SiteMetadata!$B$3:$P$37,3,FALSE)</f>
        <v>0</v>
      </c>
      <c r="X175" s="1" t="str">
        <f>VLOOKUP(B175,SiteMetadata!$B$3:$P$37,10,FALSE)</f>
        <v>UpperEastForkLMR</v>
      </c>
      <c r="Y175" s="1">
        <f>VLOOKUP(B175,SiteMetadata!$B$3:$P$37,5,FALSE)</f>
        <v>331.51764400000002</v>
      </c>
      <c r="Z175" s="1" t="s">
        <v>204</v>
      </c>
    </row>
    <row r="176" spans="1:26" x14ac:dyDescent="0.3">
      <c r="A176" s="2">
        <v>44845</v>
      </c>
      <c r="B176" s="1" t="s">
        <v>198</v>
      </c>
      <c r="C176" s="1">
        <v>5</v>
      </c>
      <c r="D176" s="3">
        <v>827.73999402000015</v>
      </c>
      <c r="E176" s="1" t="s">
        <v>198</v>
      </c>
      <c r="F176" s="3">
        <v>827.73999402000015</v>
      </c>
      <c r="G176" s="3">
        <v>758.74571050000009</v>
      </c>
      <c r="H176" s="3">
        <v>68.994283520000067</v>
      </c>
      <c r="I176" s="3">
        <f t="shared" si="19"/>
        <v>456.73999402000015</v>
      </c>
      <c r="J176" s="3">
        <v>269</v>
      </c>
      <c r="K176" s="3">
        <v>237</v>
      </c>
      <c r="L176" s="3">
        <v>105</v>
      </c>
      <c r="M176" s="3">
        <v>134</v>
      </c>
      <c r="N176" s="3">
        <v>125.67979999999999</v>
      </c>
      <c r="O176" s="3">
        <v>125.67979999999999</v>
      </c>
      <c r="P176" s="3">
        <v>104.0109812</v>
      </c>
      <c r="Q176" s="3">
        <v>21.668818799999983</v>
      </c>
      <c r="R176" s="3">
        <f t="shared" si="13"/>
        <v>21.668818799999983</v>
      </c>
      <c r="S176" s="3">
        <v>78.7</v>
      </c>
      <c r="T176" s="3">
        <f t="shared" si="17"/>
        <v>30.910981200000009</v>
      </c>
      <c r="U176" s="3">
        <v>73.099999999999994</v>
      </c>
      <c r="V176" s="7">
        <f t="shared" si="15"/>
        <v>0.58163682628393742</v>
      </c>
      <c r="W176" s="1">
        <f>VLOOKUP(B176,SiteMetadata!$B$3:$P$37,3,FALSE)</f>
        <v>0</v>
      </c>
      <c r="X176" s="1" t="str">
        <f>VLOOKUP(B176,SiteMetadata!$B$3:$P$37,10,FALSE)</f>
        <v>UpperEastForkLMR</v>
      </c>
      <c r="Y176" s="1">
        <f>VLOOKUP(B176,SiteMetadata!$B$3:$P$37,5,FALSE)</f>
        <v>331.51764400000002</v>
      </c>
      <c r="Z176" s="1" t="s">
        <v>204</v>
      </c>
    </row>
    <row r="177" spans="1:26" x14ac:dyDescent="0.3">
      <c r="A177" s="2">
        <v>44845</v>
      </c>
      <c r="B177" s="1" t="s">
        <v>198</v>
      </c>
      <c r="C177" s="1">
        <v>10</v>
      </c>
      <c r="D177" s="3">
        <v>894.80036800000005</v>
      </c>
      <c r="E177" s="1" t="s">
        <v>198</v>
      </c>
      <c r="F177" s="3">
        <v>894.80036800000005</v>
      </c>
      <c r="G177" s="3">
        <v>769.64772778000008</v>
      </c>
      <c r="H177" s="3">
        <v>125.15264021999997</v>
      </c>
      <c r="I177" s="3">
        <f t="shared" si="19"/>
        <v>514.80036800000005</v>
      </c>
      <c r="J177" s="3">
        <v>276</v>
      </c>
      <c r="K177" s="3">
        <v>245</v>
      </c>
      <c r="L177" s="3">
        <v>101</v>
      </c>
      <c r="M177" s="3">
        <v>135</v>
      </c>
      <c r="N177" s="3">
        <v>136.99538000000001</v>
      </c>
      <c r="O177" s="3">
        <v>136.99538000000001</v>
      </c>
      <c r="P177" s="3">
        <v>132.59632880000001</v>
      </c>
      <c r="Q177" s="3">
        <v>4.3990512000000024</v>
      </c>
      <c r="R177" s="3">
        <f t="shared" si="13"/>
        <v>4.3990512000000024</v>
      </c>
      <c r="S177" s="3">
        <v>77.7</v>
      </c>
      <c r="T177" s="3">
        <f t="shared" si="17"/>
        <v>58.696328800000003</v>
      </c>
      <c r="U177" s="3">
        <v>73.900000000000006</v>
      </c>
      <c r="V177" s="7">
        <f t="shared" si="15"/>
        <v>0.53943424953454633</v>
      </c>
      <c r="W177" s="1">
        <f>VLOOKUP(B177,SiteMetadata!$B$3:$P$37,3,FALSE)</f>
        <v>0</v>
      </c>
      <c r="X177" s="1" t="str">
        <f>VLOOKUP(B177,SiteMetadata!$B$3:$P$37,10,FALSE)</f>
        <v>UpperEastForkLMR</v>
      </c>
      <c r="Y177" s="1">
        <f>VLOOKUP(B177,SiteMetadata!$B$3:$P$37,5,FALSE)</f>
        <v>331.51764400000002</v>
      </c>
      <c r="Z177" s="1" t="s">
        <v>204</v>
      </c>
    </row>
    <row r="178" spans="1:26" x14ac:dyDescent="0.3">
      <c r="A178" s="2">
        <v>44845</v>
      </c>
      <c r="B178" s="1" t="s">
        <v>198</v>
      </c>
      <c r="C178" s="1">
        <v>20</v>
      </c>
      <c r="D178" s="3">
        <v>866.71607525000013</v>
      </c>
      <c r="E178" s="1" t="s">
        <v>198</v>
      </c>
      <c r="F178" s="3">
        <v>866.71607525000013</v>
      </c>
      <c r="G178" s="3">
        <v>799.59454157000016</v>
      </c>
      <c r="H178" s="3">
        <v>67.12153367999997</v>
      </c>
      <c r="I178" s="3">
        <f t="shared" si="19"/>
        <v>491.21607525000013</v>
      </c>
      <c r="J178" s="3">
        <v>279</v>
      </c>
      <c r="K178" s="3">
        <v>243</v>
      </c>
      <c r="L178" s="3">
        <v>97.949999999999989</v>
      </c>
      <c r="M178" s="3">
        <v>132.5</v>
      </c>
      <c r="N178" s="3">
        <v>156.70092557999999</v>
      </c>
      <c r="O178" s="4">
        <v>194.83048249500001</v>
      </c>
      <c r="P178" s="3">
        <v>181.83048249500001</v>
      </c>
      <c r="Q178" s="3">
        <v>-25.129556915000023</v>
      </c>
      <c r="R178" s="3">
        <f t="shared" si="13"/>
        <v>13</v>
      </c>
      <c r="S178" s="3">
        <v>78.45</v>
      </c>
      <c r="T178" s="3">
        <f t="shared" si="17"/>
        <v>107.38048249500001</v>
      </c>
      <c r="U178" s="3">
        <v>74.45</v>
      </c>
      <c r="V178" s="7">
        <f t="shared" si="15"/>
        <v>0.38212706269877783</v>
      </c>
      <c r="W178" s="1">
        <f>VLOOKUP(B178,SiteMetadata!$B$3:$P$37,3,FALSE)</f>
        <v>0</v>
      </c>
      <c r="X178" s="1" t="str">
        <f>VLOOKUP(B178,SiteMetadata!$B$3:$P$37,10,FALSE)</f>
        <v>UpperEastForkLMR</v>
      </c>
      <c r="Y178" s="1">
        <f>VLOOKUP(B178,SiteMetadata!$B$3:$P$37,5,FALSE)</f>
        <v>331.51764400000002</v>
      </c>
      <c r="Z178" s="1" t="s">
        <v>204</v>
      </c>
    </row>
    <row r="179" spans="1:26" x14ac:dyDescent="0.3">
      <c r="A179" s="2">
        <v>44845</v>
      </c>
      <c r="B179" s="1" t="s">
        <v>198</v>
      </c>
      <c r="C179" s="1">
        <v>44</v>
      </c>
      <c r="D179" s="3">
        <v>817.76158697000005</v>
      </c>
      <c r="E179" s="1" t="s">
        <v>198</v>
      </c>
      <c r="F179" s="3">
        <v>817.76158697000005</v>
      </c>
      <c r="G179" s="3">
        <v>716.92621672000007</v>
      </c>
      <c r="H179" s="3">
        <v>100.83537024999998</v>
      </c>
      <c r="I179" s="3">
        <f t="shared" si="19"/>
        <v>443.26158697000005</v>
      </c>
      <c r="J179" s="3">
        <v>279.5</v>
      </c>
      <c r="K179" s="3">
        <v>246.5</v>
      </c>
      <c r="L179" s="3">
        <v>99.1</v>
      </c>
      <c r="M179" s="3">
        <v>128</v>
      </c>
      <c r="N179" s="3">
        <v>108.94372</v>
      </c>
      <c r="O179" s="4">
        <v>136.6902412</v>
      </c>
      <c r="P179" s="3">
        <v>123.69024119999999</v>
      </c>
      <c r="Q179" s="3">
        <v>-14.746521199999989</v>
      </c>
      <c r="R179" s="3">
        <f t="shared" si="13"/>
        <v>13.000000000000014</v>
      </c>
      <c r="S179" s="3">
        <v>79.349999999999994</v>
      </c>
      <c r="T179" s="3">
        <f t="shared" si="17"/>
        <v>49.9902412</v>
      </c>
      <c r="U179" s="3">
        <v>73.699999999999989</v>
      </c>
      <c r="V179" s="7">
        <f t="shared" si="15"/>
        <v>0.5391752867870423</v>
      </c>
      <c r="W179" s="1">
        <f>VLOOKUP(B179,SiteMetadata!$B$3:$P$37,3,FALSE)</f>
        <v>0</v>
      </c>
      <c r="X179" s="1" t="str">
        <f>VLOOKUP(B179,SiteMetadata!$B$3:$P$37,10,FALSE)</f>
        <v>UpperEastForkLMR</v>
      </c>
      <c r="Y179" s="1">
        <f>VLOOKUP(B179,SiteMetadata!$B$3:$P$37,5,FALSE)</f>
        <v>331.51764400000002</v>
      </c>
      <c r="Z179" s="1" t="s">
        <v>204</v>
      </c>
    </row>
    <row r="180" spans="1:26" x14ac:dyDescent="0.3">
      <c r="A180" s="2">
        <v>44845</v>
      </c>
      <c r="B180" s="1" t="s">
        <v>139</v>
      </c>
      <c r="C180" s="1">
        <v>0</v>
      </c>
      <c r="D180" s="3">
        <v>2075.0366960000001</v>
      </c>
      <c r="E180" s="1" t="s">
        <v>139</v>
      </c>
      <c r="F180" s="4">
        <v>2159.3752500000001</v>
      </c>
      <c r="G180" s="3">
        <v>2137.3752500000001</v>
      </c>
      <c r="H180" s="3">
        <v>-62.338553999999931</v>
      </c>
      <c r="I180" s="3">
        <f t="shared" si="19"/>
        <v>470.69524999999999</v>
      </c>
      <c r="J180" s="3">
        <v>1740</v>
      </c>
      <c r="K180" s="3">
        <v>1680</v>
      </c>
      <c r="L180" s="3">
        <v>1.61</v>
      </c>
      <c r="M180" s="3">
        <v>8.68</v>
      </c>
      <c r="N180" s="3">
        <v>534.92260388</v>
      </c>
      <c r="O180" s="3">
        <v>534.92260388</v>
      </c>
      <c r="P180" s="3">
        <v>486.71598400000005</v>
      </c>
      <c r="Q180" s="3">
        <v>48.206619879999948</v>
      </c>
      <c r="R180" s="3">
        <f t="shared" si="13"/>
        <v>48.206619879999948</v>
      </c>
      <c r="S180" s="3">
        <v>473</v>
      </c>
      <c r="T180" s="3">
        <f t="shared" si="17"/>
        <v>22.715984000000049</v>
      </c>
      <c r="U180" s="3">
        <v>464</v>
      </c>
      <c r="V180" s="7">
        <f t="shared" si="15"/>
        <v>0.86741520480613277</v>
      </c>
      <c r="W180" s="1">
        <f>VLOOKUP(B180,SiteMetadata!$B$3:$P$37,3,FALSE)</f>
        <v>34.909999999999997</v>
      </c>
      <c r="X180" s="1" t="str">
        <f>VLOOKUP(B180,SiteMetadata!$B$3:$P$37,10,FALSE)</f>
        <v>UpperEastForkLMR</v>
      </c>
      <c r="Y180" s="1">
        <f>VLOOKUP(B180,SiteMetadata!$B$3:$P$37,5,FALSE)</f>
        <v>236.477496</v>
      </c>
      <c r="Z180" s="1">
        <v>4</v>
      </c>
    </row>
    <row r="181" spans="1:26" x14ac:dyDescent="0.3">
      <c r="A181" s="2">
        <v>44845</v>
      </c>
      <c r="B181" s="1" t="s">
        <v>84</v>
      </c>
      <c r="C181" s="1">
        <v>0</v>
      </c>
      <c r="D181" s="3">
        <v>2852.3490820000002</v>
      </c>
      <c r="E181" s="1" t="s">
        <v>84</v>
      </c>
      <c r="F181" s="4">
        <v>3076.6852579999995</v>
      </c>
      <c r="G181" s="3">
        <v>3057.6852579999995</v>
      </c>
      <c r="H181" s="3">
        <v>-205.33617599999934</v>
      </c>
      <c r="I181" s="3"/>
      <c r="J181" s="3">
        <v>3770</v>
      </c>
      <c r="K181" s="3">
        <v>3630</v>
      </c>
      <c r="L181" s="3">
        <v>11.7</v>
      </c>
      <c r="M181" s="3">
        <v>26</v>
      </c>
      <c r="N181" s="3">
        <v>635.45523791999995</v>
      </c>
      <c r="O181" s="3">
        <v>635.45523791999995</v>
      </c>
      <c r="P181" s="3">
        <v>617.43801092000001</v>
      </c>
      <c r="Q181" s="3">
        <v>18.017226999999934</v>
      </c>
      <c r="R181" s="3">
        <f t="shared" si="13"/>
        <v>18.017226999999934</v>
      </c>
      <c r="S181" s="3">
        <v>926</v>
      </c>
      <c r="T181" s="3" t="str">
        <f t="shared" si="17"/>
        <v/>
      </c>
      <c r="U181" s="3">
        <v>848</v>
      </c>
      <c r="V181" s="7">
        <f t="shared" si="15"/>
        <v>1.3344763712637115</v>
      </c>
      <c r="W181" s="1">
        <f>VLOOKUP(B181,SiteMetadata!$B$3:$P$37,3,FALSE)</f>
        <v>0</v>
      </c>
      <c r="X181" s="1" t="str">
        <f>VLOOKUP(B181,SiteMetadata!$B$3:$P$37,10,FALSE)</f>
        <v>LowerEastForkLMR</v>
      </c>
      <c r="Y181" s="1">
        <f>VLOOKUP(B181,SiteMetadata!$B$3:$P$37,5,FALSE)</f>
        <v>493.24199399999998</v>
      </c>
      <c r="Z181" s="1">
        <v>4</v>
      </c>
    </row>
    <row r="182" spans="1:26" x14ac:dyDescent="0.3">
      <c r="A182" s="2">
        <v>44845</v>
      </c>
      <c r="B182" s="1" t="s">
        <v>195</v>
      </c>
      <c r="C182" s="1">
        <v>0</v>
      </c>
      <c r="D182" s="3">
        <v>895.39136014000007</v>
      </c>
      <c r="E182" s="1" t="s">
        <v>195</v>
      </c>
      <c r="F182" s="3">
        <v>895.39136014000007</v>
      </c>
      <c r="G182" s="3">
        <v>807.12919542000009</v>
      </c>
      <c r="H182" s="3">
        <v>88.262164719999987</v>
      </c>
      <c r="I182" s="3">
        <f t="shared" ref="I182:I196" si="20">F182-(K182+M182)</f>
        <v>508.39136014000007</v>
      </c>
      <c r="J182" s="3">
        <v>278.33333333333331</v>
      </c>
      <c r="K182" s="3">
        <v>250.33333333333334</v>
      </c>
      <c r="L182" s="3">
        <v>109.13333333333333</v>
      </c>
      <c r="M182" s="3">
        <v>136.66666666666666</v>
      </c>
      <c r="N182" s="3">
        <v>131.70588837</v>
      </c>
      <c r="O182" s="3">
        <v>131.70588837</v>
      </c>
      <c r="P182" s="3">
        <v>116.80203292266667</v>
      </c>
      <c r="Q182" s="3">
        <v>14.903855447333328</v>
      </c>
      <c r="R182" s="3">
        <f t="shared" si="13"/>
        <v>14.903855447333328</v>
      </c>
      <c r="S182" s="3">
        <v>81.8</v>
      </c>
      <c r="T182" s="3">
        <f t="shared" si="17"/>
        <v>38.702032922666675</v>
      </c>
      <c r="U182" s="3">
        <v>78.099999999999994</v>
      </c>
      <c r="V182" s="7">
        <f t="shared" si="15"/>
        <v>0.59298791395411621</v>
      </c>
      <c r="W182" s="1">
        <f>VLOOKUP(B182,SiteMetadata!$B$3:$P$37,3,FALSE)</f>
        <v>0</v>
      </c>
      <c r="X182" s="1" t="str">
        <f>VLOOKUP(B182,SiteMetadata!$B$3:$P$37,10,FALSE)</f>
        <v>UpperEastForkLMR</v>
      </c>
      <c r="Y182" s="1">
        <f>VLOOKUP(B182,SiteMetadata!$B$3:$P$37,5,FALSE)</f>
        <v>331.51764400000002</v>
      </c>
      <c r="Z182" s="1" t="s">
        <v>204</v>
      </c>
    </row>
    <row r="183" spans="1:26" x14ac:dyDescent="0.3">
      <c r="A183" s="2">
        <v>44845</v>
      </c>
      <c r="B183" s="1" t="s">
        <v>195</v>
      </c>
      <c r="C183" s="1">
        <v>5</v>
      </c>
      <c r="D183" s="3">
        <v>854.94069672000012</v>
      </c>
      <c r="E183" s="1" t="s">
        <v>195</v>
      </c>
      <c r="F183" s="3">
        <v>854.94069672000012</v>
      </c>
      <c r="G183" s="3">
        <v>785.99500000000012</v>
      </c>
      <c r="H183" s="3">
        <v>68.945696720000001</v>
      </c>
      <c r="I183" s="3">
        <f t="shared" si="20"/>
        <v>459.94069672000012</v>
      </c>
      <c r="J183" s="3">
        <v>278</v>
      </c>
      <c r="K183" s="3">
        <v>251</v>
      </c>
      <c r="L183" s="3">
        <v>110</v>
      </c>
      <c r="M183" s="3">
        <v>144</v>
      </c>
      <c r="N183" s="3">
        <v>112.44166880000002</v>
      </c>
      <c r="O183" s="3">
        <v>112.44166880000002</v>
      </c>
      <c r="P183" s="3">
        <v>90.225644847999988</v>
      </c>
      <c r="Q183" s="3">
        <v>22.216023952000029</v>
      </c>
      <c r="R183" s="3">
        <f t="shared" si="13"/>
        <v>22.216023952000029</v>
      </c>
      <c r="S183" s="3">
        <v>80.5</v>
      </c>
      <c r="T183" s="3">
        <f t="shared" si="17"/>
        <v>13.025644847999985</v>
      </c>
      <c r="U183" s="3">
        <v>77.2</v>
      </c>
      <c r="V183" s="7">
        <f t="shared" si="15"/>
        <v>0.68657821272037178</v>
      </c>
      <c r="W183" s="1">
        <f>VLOOKUP(B183,SiteMetadata!$B$3:$P$37,3,FALSE)</f>
        <v>0</v>
      </c>
      <c r="X183" s="1" t="str">
        <f>VLOOKUP(B183,SiteMetadata!$B$3:$P$37,10,FALSE)</f>
        <v>UpperEastForkLMR</v>
      </c>
      <c r="Y183" s="1">
        <f>VLOOKUP(B183,SiteMetadata!$B$3:$P$37,5,FALSE)</f>
        <v>331.51764400000002</v>
      </c>
      <c r="Z183" s="1" t="s">
        <v>204</v>
      </c>
    </row>
    <row r="184" spans="1:26" x14ac:dyDescent="0.3">
      <c r="A184" s="2">
        <v>44845</v>
      </c>
      <c r="B184" s="1" t="s">
        <v>195</v>
      </c>
      <c r="C184" s="1">
        <v>10</v>
      </c>
      <c r="D184" s="3">
        <v>811.41036648000011</v>
      </c>
      <c r="E184" s="1" t="s">
        <v>195</v>
      </c>
      <c r="F184" s="3">
        <v>811.41036648000011</v>
      </c>
      <c r="G184" s="3">
        <v>769.64772778000008</v>
      </c>
      <c r="H184" s="3">
        <v>41.762638700000025</v>
      </c>
      <c r="I184" s="3">
        <f t="shared" si="20"/>
        <v>415.41036648000011</v>
      </c>
      <c r="J184" s="3">
        <v>277</v>
      </c>
      <c r="K184" s="3">
        <v>252</v>
      </c>
      <c r="L184" s="3">
        <v>111</v>
      </c>
      <c r="M184" s="3">
        <v>144</v>
      </c>
      <c r="N184" s="3">
        <v>214.01441699</v>
      </c>
      <c r="O184" s="3">
        <v>214.01441699</v>
      </c>
      <c r="P184" s="3">
        <v>199.23947036000001</v>
      </c>
      <c r="Q184" s="3">
        <v>14.774946629999988</v>
      </c>
      <c r="R184" s="3">
        <f t="shared" si="13"/>
        <v>14.774946629999988</v>
      </c>
      <c r="S184" s="3">
        <v>81.7</v>
      </c>
      <c r="T184" s="3">
        <f t="shared" si="17"/>
        <v>120.83947036000001</v>
      </c>
      <c r="U184" s="3">
        <v>78.400000000000006</v>
      </c>
      <c r="V184" s="7">
        <f t="shared" si="15"/>
        <v>0.36633046082901655</v>
      </c>
      <c r="W184" s="1">
        <f>VLOOKUP(B184,SiteMetadata!$B$3:$P$37,3,FALSE)</f>
        <v>0</v>
      </c>
      <c r="X184" s="1" t="str">
        <f>VLOOKUP(B184,SiteMetadata!$B$3:$P$37,10,FALSE)</f>
        <v>UpperEastForkLMR</v>
      </c>
      <c r="Y184" s="1">
        <f>VLOOKUP(B184,SiteMetadata!$B$3:$P$37,5,FALSE)</f>
        <v>331.51764400000002</v>
      </c>
      <c r="Z184" s="1" t="s">
        <v>204</v>
      </c>
    </row>
    <row r="185" spans="1:26" x14ac:dyDescent="0.3">
      <c r="A185" s="2">
        <v>44845</v>
      </c>
      <c r="B185" s="1" t="s">
        <v>195</v>
      </c>
      <c r="C185" s="1">
        <v>20</v>
      </c>
      <c r="D185" s="3">
        <v>802.33536778000007</v>
      </c>
      <c r="E185" s="1" t="s">
        <v>195</v>
      </c>
      <c r="F185" s="3">
        <v>802.33536778000007</v>
      </c>
      <c r="G185" s="3">
        <v>742.38693088000014</v>
      </c>
      <c r="H185" s="3">
        <v>59.948436899999933</v>
      </c>
      <c r="I185" s="3">
        <f t="shared" si="20"/>
        <v>412.33536778000007</v>
      </c>
      <c r="J185" s="3">
        <v>283</v>
      </c>
      <c r="K185" s="3">
        <v>249</v>
      </c>
      <c r="L185" s="3">
        <v>107</v>
      </c>
      <c r="M185" s="3">
        <v>141</v>
      </c>
      <c r="N185" s="3">
        <v>200.03101474999997</v>
      </c>
      <c r="O185" s="3">
        <v>200.03101474999997</v>
      </c>
      <c r="P185" s="3">
        <v>123.2895032</v>
      </c>
      <c r="Q185" s="3">
        <v>76.74151154999997</v>
      </c>
      <c r="R185" s="3">
        <f t="shared" si="13"/>
        <v>76.74151154999997</v>
      </c>
      <c r="S185" s="3">
        <v>81.2</v>
      </c>
      <c r="T185" s="3">
        <f t="shared" si="17"/>
        <v>46.489503200000001</v>
      </c>
      <c r="U185" s="3">
        <v>76.8</v>
      </c>
      <c r="V185" s="7">
        <f t="shared" si="15"/>
        <v>0.38394046091294953</v>
      </c>
      <c r="W185" s="1">
        <f>VLOOKUP(B185,SiteMetadata!$B$3:$P$37,3,FALSE)</f>
        <v>0</v>
      </c>
      <c r="X185" s="1" t="str">
        <f>VLOOKUP(B185,SiteMetadata!$B$3:$P$37,10,FALSE)</f>
        <v>UpperEastForkLMR</v>
      </c>
      <c r="Y185" s="1">
        <f>VLOOKUP(B185,SiteMetadata!$B$3:$P$37,5,FALSE)</f>
        <v>331.51764400000002</v>
      </c>
      <c r="Z185" s="1" t="s">
        <v>204</v>
      </c>
    </row>
    <row r="186" spans="1:26" x14ac:dyDescent="0.3">
      <c r="A186" s="2">
        <v>44845</v>
      </c>
      <c r="B186" s="1" t="s">
        <v>195</v>
      </c>
      <c r="C186" s="1">
        <v>68</v>
      </c>
      <c r="D186" s="3">
        <v>849.50209050000001</v>
      </c>
      <c r="E186" s="1" t="s">
        <v>195</v>
      </c>
      <c r="F186" s="3">
        <v>849.50209050000001</v>
      </c>
      <c r="G186" s="3">
        <v>775.09758568000018</v>
      </c>
      <c r="H186" s="3">
        <v>74.404504819999829</v>
      </c>
      <c r="I186" s="3">
        <f t="shared" si="20"/>
        <v>460.50209050000001</v>
      </c>
      <c r="J186" s="3">
        <v>151</v>
      </c>
      <c r="K186" s="3">
        <v>141</v>
      </c>
      <c r="L186" s="3">
        <v>234</v>
      </c>
      <c r="M186" s="3">
        <v>248</v>
      </c>
      <c r="N186" s="3">
        <v>130.33321279999998</v>
      </c>
      <c r="O186" s="3">
        <v>130.33321279999998</v>
      </c>
      <c r="P186" s="3">
        <v>61.976253631999981</v>
      </c>
      <c r="Q186" s="3">
        <v>68.356959168000003</v>
      </c>
      <c r="R186" s="3">
        <f t="shared" si="13"/>
        <v>68.356959168000003</v>
      </c>
      <c r="S186" s="3">
        <v>63.7</v>
      </c>
      <c r="T186" s="3">
        <f t="shared" si="17"/>
        <v>10.276253631999978</v>
      </c>
      <c r="U186" s="3">
        <v>51.7</v>
      </c>
      <c r="V186" s="7">
        <f t="shared" si="15"/>
        <v>0.39667555866465998</v>
      </c>
      <c r="W186" s="1">
        <f>VLOOKUP(B186,SiteMetadata!$B$3:$P$37,3,FALSE)</f>
        <v>0</v>
      </c>
      <c r="X186" s="1" t="str">
        <f>VLOOKUP(B186,SiteMetadata!$B$3:$P$37,10,FALSE)</f>
        <v>UpperEastForkLMR</v>
      </c>
      <c r="Y186" s="1">
        <f>VLOOKUP(B186,SiteMetadata!$B$3:$P$37,5,FALSE)</f>
        <v>331.51764400000002</v>
      </c>
      <c r="Z186" s="1" t="s">
        <v>204</v>
      </c>
    </row>
    <row r="187" spans="1:26" x14ac:dyDescent="0.3">
      <c r="A187" s="2">
        <v>44845</v>
      </c>
      <c r="B187" s="1" t="s">
        <v>191</v>
      </c>
      <c r="C187" s="1">
        <v>0</v>
      </c>
      <c r="D187" s="3">
        <v>932.80975018000015</v>
      </c>
      <c r="E187" s="1" t="s">
        <v>191</v>
      </c>
      <c r="F187" s="3">
        <v>932.80975018000015</v>
      </c>
      <c r="G187" s="3">
        <v>762.38005722000014</v>
      </c>
      <c r="H187" s="3">
        <v>170.42969296000001</v>
      </c>
      <c r="I187" s="3">
        <f t="shared" si="20"/>
        <v>603.80975018000015</v>
      </c>
      <c r="J187" s="3">
        <v>179</v>
      </c>
      <c r="K187" s="3">
        <v>165</v>
      </c>
      <c r="L187" s="3">
        <v>147</v>
      </c>
      <c r="M187" s="3">
        <v>164</v>
      </c>
      <c r="N187" s="3">
        <v>113.30438000000001</v>
      </c>
      <c r="O187" s="3">
        <v>113.30438000000001</v>
      </c>
      <c r="P187" s="3">
        <v>110.70211520000001</v>
      </c>
      <c r="Q187" s="3">
        <v>2.6022648000000004</v>
      </c>
      <c r="R187" s="3">
        <f t="shared" si="13"/>
        <v>2.6022648000000004</v>
      </c>
      <c r="S187" s="3">
        <v>69.2</v>
      </c>
      <c r="T187" s="3">
        <f t="shared" si="17"/>
        <v>48.502115200000006</v>
      </c>
      <c r="U187" s="3">
        <v>62.2</v>
      </c>
      <c r="V187" s="7">
        <f t="shared" si="15"/>
        <v>0.54896377350990311</v>
      </c>
      <c r="W187" s="1">
        <f>VLOOKUP(B187,SiteMetadata!$B$3:$P$37,3,FALSE)</f>
        <v>0</v>
      </c>
      <c r="X187" s="1" t="str">
        <f>VLOOKUP(B187,SiteMetadata!$B$3:$P$37,10,FALSE)</f>
        <v>UpperEastForkLMR</v>
      </c>
      <c r="Y187" s="1">
        <f>VLOOKUP(B187,SiteMetadata!$B$3:$P$37,5,FALSE)</f>
        <v>2.1670039999999999</v>
      </c>
      <c r="Z187" s="1" t="s">
        <v>204</v>
      </c>
    </row>
    <row r="188" spans="1:26" s="77" customFormat="1" x14ac:dyDescent="0.3">
      <c r="A188" s="2">
        <v>44845</v>
      </c>
      <c r="B188" s="1" t="s">
        <v>191</v>
      </c>
      <c r="C188" s="1">
        <v>5</v>
      </c>
      <c r="D188" s="3">
        <v>923.76330687999996</v>
      </c>
      <c r="E188" s="1" t="s">
        <v>191</v>
      </c>
      <c r="F188" s="3">
        <v>923.76330687999996</v>
      </c>
      <c r="G188" s="3">
        <v>735.11414591999994</v>
      </c>
      <c r="H188" s="3">
        <v>188.64916096000002</v>
      </c>
      <c r="I188" s="3">
        <f t="shared" si="20"/>
        <v>605.76330687999996</v>
      </c>
      <c r="J188" s="3">
        <v>168</v>
      </c>
      <c r="K188" s="3">
        <v>155</v>
      </c>
      <c r="L188" s="3">
        <v>149</v>
      </c>
      <c r="M188" s="3">
        <v>163</v>
      </c>
      <c r="N188" s="3">
        <v>115.86425119999997</v>
      </c>
      <c r="O188" s="3">
        <v>115.86425119999997</v>
      </c>
      <c r="P188" s="3">
        <v>100.89038340800001</v>
      </c>
      <c r="Q188" s="3">
        <v>14.973867791999965</v>
      </c>
      <c r="R188" s="3">
        <f t="shared" si="13"/>
        <v>14.973867791999965</v>
      </c>
      <c r="S188" s="3">
        <v>78.099999999999994</v>
      </c>
      <c r="T188" s="3">
        <f t="shared" si="17"/>
        <v>40.290383408000004</v>
      </c>
      <c r="U188" s="3">
        <v>60.6</v>
      </c>
      <c r="V188" s="7">
        <f t="shared" si="15"/>
        <v>0.52302586321811073</v>
      </c>
      <c r="W188" s="1">
        <f>VLOOKUP(B188,SiteMetadata!$B$3:$P$37,3,FALSE)</f>
        <v>0</v>
      </c>
      <c r="X188" s="1" t="str">
        <f>VLOOKUP(B188,SiteMetadata!$B$3:$P$37,10,FALSE)</f>
        <v>UpperEastForkLMR</v>
      </c>
      <c r="Y188" s="1">
        <f>VLOOKUP(B188,SiteMetadata!$B$3:$P$37,5,FALSE)</f>
        <v>2.1670039999999999</v>
      </c>
      <c r="Z188" s="1" t="s">
        <v>204</v>
      </c>
    </row>
    <row r="189" spans="1:26" s="77" customFormat="1" x14ac:dyDescent="0.3">
      <c r="A189" s="2">
        <v>44845</v>
      </c>
      <c r="B189" s="1" t="s">
        <v>191</v>
      </c>
      <c r="C189" s="1">
        <v>10</v>
      </c>
      <c r="D189" s="3">
        <v>834.99539002000006</v>
      </c>
      <c r="E189" s="1" t="s">
        <v>191</v>
      </c>
      <c r="F189" s="3">
        <v>834.99539002000006</v>
      </c>
      <c r="G189" s="3">
        <v>662.31128512000021</v>
      </c>
      <c r="H189" s="3">
        <v>172.68410489999985</v>
      </c>
      <c r="I189" s="3">
        <f t="shared" si="20"/>
        <v>507.99539002000006</v>
      </c>
      <c r="J189" s="3">
        <v>164</v>
      </c>
      <c r="K189" s="3">
        <v>154</v>
      </c>
      <c r="L189" s="3">
        <v>162</v>
      </c>
      <c r="M189" s="3">
        <v>173</v>
      </c>
      <c r="N189" s="3">
        <v>198.44637978999998</v>
      </c>
      <c r="O189" s="3">
        <v>198.44637978999998</v>
      </c>
      <c r="P189" s="3">
        <v>65.819238511999998</v>
      </c>
      <c r="Q189" s="3">
        <v>132.62714127799998</v>
      </c>
      <c r="R189" s="3">
        <f t="shared" si="13"/>
        <v>132.62714127799998</v>
      </c>
      <c r="S189" s="3">
        <v>66.3</v>
      </c>
      <c r="T189" s="3">
        <f t="shared" si="17"/>
        <v>7.7192385119999969</v>
      </c>
      <c r="U189" s="3">
        <v>58.1</v>
      </c>
      <c r="V189" s="7">
        <f t="shared" si="15"/>
        <v>0.2927743003499616</v>
      </c>
      <c r="W189" s="1">
        <f>VLOOKUP(B189,SiteMetadata!$B$3:$P$37,3,FALSE)</f>
        <v>0</v>
      </c>
      <c r="X189" s="1" t="str">
        <f>VLOOKUP(B189,SiteMetadata!$B$3:$P$37,10,FALSE)</f>
        <v>UpperEastForkLMR</v>
      </c>
      <c r="Y189" s="1">
        <f>VLOOKUP(B189,SiteMetadata!$B$3:$P$37,5,FALSE)</f>
        <v>2.1670039999999999</v>
      </c>
      <c r="Z189" s="1" t="s">
        <v>204</v>
      </c>
    </row>
    <row r="190" spans="1:26" x14ac:dyDescent="0.3">
      <c r="A190" s="2">
        <v>44845</v>
      </c>
      <c r="B190" s="1" t="s">
        <v>191</v>
      </c>
      <c r="C190" s="1">
        <v>20</v>
      </c>
      <c r="D190" s="3">
        <v>885.74497450000013</v>
      </c>
      <c r="E190" s="1" t="s">
        <v>191</v>
      </c>
      <c r="F190" s="3">
        <v>885.74497450000013</v>
      </c>
      <c r="G190" s="3">
        <v>698.72976352000001</v>
      </c>
      <c r="H190" s="3">
        <v>187.01521098000012</v>
      </c>
      <c r="I190" s="3">
        <f t="shared" si="20"/>
        <v>555.74497450000013</v>
      </c>
      <c r="J190" s="3">
        <v>160</v>
      </c>
      <c r="K190" s="3">
        <v>149</v>
      </c>
      <c r="L190" s="3">
        <v>173</v>
      </c>
      <c r="M190" s="3">
        <v>181</v>
      </c>
      <c r="N190" s="3">
        <v>129.56942000000004</v>
      </c>
      <c r="O190" s="3">
        <v>129.56942000000004</v>
      </c>
      <c r="P190" s="3">
        <v>65.92819020799999</v>
      </c>
      <c r="Q190" s="3">
        <v>63.641229792000047</v>
      </c>
      <c r="R190" s="3">
        <f t="shared" si="13"/>
        <v>63.641229792000047</v>
      </c>
      <c r="S190" s="3">
        <v>65.3</v>
      </c>
      <c r="T190" s="3">
        <f t="shared" si="17"/>
        <v>8.6281902079999924</v>
      </c>
      <c r="U190" s="3">
        <v>57.3</v>
      </c>
      <c r="V190" s="7">
        <f t="shared" si="15"/>
        <v>0.44223397773950041</v>
      </c>
      <c r="W190" s="1">
        <f>VLOOKUP(B190,SiteMetadata!$B$3:$P$37,3,FALSE)</f>
        <v>0</v>
      </c>
      <c r="X190" s="1" t="str">
        <f>VLOOKUP(B190,SiteMetadata!$B$3:$P$37,10,FALSE)</f>
        <v>UpperEastForkLMR</v>
      </c>
      <c r="Y190" s="1">
        <f>VLOOKUP(B190,SiteMetadata!$B$3:$P$37,5,FALSE)</f>
        <v>2.1670039999999999</v>
      </c>
      <c r="Z190" s="1" t="s">
        <v>204</v>
      </c>
    </row>
    <row r="191" spans="1:26" x14ac:dyDescent="0.3">
      <c r="A191" s="2">
        <v>44845</v>
      </c>
      <c r="B191" s="1" t="s">
        <v>191</v>
      </c>
      <c r="C191" s="1">
        <v>24</v>
      </c>
      <c r="D191" s="3">
        <v>822.29755200000011</v>
      </c>
      <c r="E191" s="1" t="s">
        <v>191</v>
      </c>
      <c r="F191" s="3">
        <v>822.29755200000011</v>
      </c>
      <c r="G191" s="3">
        <v>696.90964938000002</v>
      </c>
      <c r="H191" s="3">
        <v>125.38790262000009</v>
      </c>
      <c r="I191" s="3">
        <f t="shared" si="20"/>
        <v>479.29755200000011</v>
      </c>
      <c r="J191" s="3">
        <v>157</v>
      </c>
      <c r="K191" s="3">
        <v>147</v>
      </c>
      <c r="L191" s="3">
        <v>185</v>
      </c>
      <c r="M191" s="3">
        <v>196</v>
      </c>
      <c r="N191" s="3">
        <v>126.46714480000001</v>
      </c>
      <c r="O191" s="3">
        <v>126.46714480000001</v>
      </c>
      <c r="P191" s="3">
        <v>63.410383887999984</v>
      </c>
      <c r="Q191" s="3">
        <v>63.05676091200003</v>
      </c>
      <c r="R191" s="3">
        <f t="shared" si="13"/>
        <v>63.05676091200003</v>
      </c>
      <c r="S191" s="3">
        <v>63.4</v>
      </c>
      <c r="T191" s="3">
        <f t="shared" si="17"/>
        <v>7.9103838879999842</v>
      </c>
      <c r="U191" s="3">
        <v>55.5</v>
      </c>
      <c r="V191" s="7">
        <f t="shared" si="15"/>
        <v>0.43884915791978879</v>
      </c>
      <c r="W191" s="1">
        <f>VLOOKUP(B191,SiteMetadata!$B$3:$P$37,3,FALSE)</f>
        <v>0</v>
      </c>
      <c r="X191" s="1" t="str">
        <f>VLOOKUP(B191,SiteMetadata!$B$3:$P$37,10,FALSE)</f>
        <v>UpperEastForkLMR</v>
      </c>
      <c r="Y191" s="1">
        <f>VLOOKUP(B191,SiteMetadata!$B$3:$P$37,5,FALSE)</f>
        <v>2.1670039999999999</v>
      </c>
      <c r="Z191" s="1" t="s">
        <v>204</v>
      </c>
    </row>
    <row r="192" spans="1:26" x14ac:dyDescent="0.3">
      <c r="A192" s="2">
        <v>44845</v>
      </c>
      <c r="B192" s="1" t="s">
        <v>185</v>
      </c>
      <c r="C192" s="1">
        <v>0</v>
      </c>
      <c r="D192" s="3">
        <v>258</v>
      </c>
      <c r="E192" s="1" t="s">
        <v>185</v>
      </c>
      <c r="F192" s="3">
        <v>258</v>
      </c>
      <c r="G192" s="3">
        <v>184</v>
      </c>
      <c r="H192" s="3">
        <v>74</v>
      </c>
      <c r="I192" s="3">
        <f t="shared" si="20"/>
        <v>95.550000000000011</v>
      </c>
      <c r="J192" s="3">
        <v>160.5</v>
      </c>
      <c r="K192" s="3">
        <v>157.5</v>
      </c>
      <c r="L192" s="3">
        <v>1.2149999999999999</v>
      </c>
      <c r="M192" s="3">
        <v>4.95</v>
      </c>
      <c r="N192" s="3">
        <v>105.36804960000001</v>
      </c>
      <c r="O192" s="3">
        <v>105.36804960000001</v>
      </c>
      <c r="P192" s="3">
        <v>96.486929855999989</v>
      </c>
      <c r="Q192" s="3">
        <v>8.8811197440000171</v>
      </c>
      <c r="R192" s="3">
        <f t="shared" si="13"/>
        <v>8.8811197440000171</v>
      </c>
      <c r="S192" s="3">
        <v>70.3</v>
      </c>
      <c r="T192" s="3">
        <f t="shared" si="17"/>
        <v>27.436929855999992</v>
      </c>
      <c r="U192" s="3">
        <v>69.05</v>
      </c>
      <c r="V192" s="7">
        <f t="shared" si="15"/>
        <v>0.65532199050973028</v>
      </c>
      <c r="W192" s="1">
        <f>VLOOKUP(B192,SiteMetadata!$B$3:$P$37,3,FALSE)</f>
        <v>0</v>
      </c>
      <c r="X192" s="1" t="str">
        <f>VLOOKUP(B192,SiteMetadata!$B$3:$P$37,10,FALSE)</f>
        <v>LowerEastForkLMR</v>
      </c>
      <c r="Y192" s="1">
        <f>VLOOKUP(B192,SiteMetadata!$B$3:$P$37,5,FALSE)</f>
        <v>0.54310199999999997</v>
      </c>
      <c r="Z192" s="1">
        <v>1</v>
      </c>
    </row>
    <row r="193" spans="1:26" x14ac:dyDescent="0.3">
      <c r="A193" s="2">
        <v>44845</v>
      </c>
      <c r="B193" s="1" t="s">
        <v>160</v>
      </c>
      <c r="C193" s="1">
        <v>0</v>
      </c>
      <c r="D193" s="3">
        <v>361</v>
      </c>
      <c r="E193" s="1" t="s">
        <v>160</v>
      </c>
      <c r="F193" s="3">
        <v>361</v>
      </c>
      <c r="G193" s="3">
        <v>310</v>
      </c>
      <c r="H193" s="3">
        <v>51</v>
      </c>
      <c r="I193" s="3">
        <f t="shared" si="20"/>
        <v>142.77000000000001</v>
      </c>
      <c r="J193" s="3">
        <v>209</v>
      </c>
      <c r="K193" s="3">
        <v>214</v>
      </c>
      <c r="L193" s="3">
        <v>1.98</v>
      </c>
      <c r="M193" s="3">
        <v>4.2300000000000004</v>
      </c>
      <c r="N193" s="3">
        <v>81.227590287999988</v>
      </c>
      <c r="O193" s="3">
        <v>81.227590287999988</v>
      </c>
      <c r="P193" s="3">
        <v>54.572484512000003</v>
      </c>
      <c r="Q193" s="3">
        <v>26.655105775999985</v>
      </c>
      <c r="R193" s="3">
        <f t="shared" si="13"/>
        <v>26.655105775999985</v>
      </c>
      <c r="S193" s="3">
        <v>45.8</v>
      </c>
      <c r="T193" s="3">
        <f t="shared" si="17"/>
        <v>4.5724845120000026</v>
      </c>
      <c r="U193" s="3">
        <v>50</v>
      </c>
      <c r="V193" s="7">
        <f t="shared" si="15"/>
        <v>0.61555439257425149</v>
      </c>
      <c r="W193" s="1">
        <f>VLOOKUP(B193,SiteMetadata!$B$3:$P$37,3,FALSE)</f>
        <v>0.1</v>
      </c>
      <c r="X193" s="1" t="str">
        <f>VLOOKUP(B193,SiteMetadata!$B$3:$P$37,10,FALSE)</f>
        <v>LowerEastForkLMR</v>
      </c>
      <c r="Y193" s="1">
        <f>VLOOKUP(B193,SiteMetadata!$B$3:$P$37,5,FALSE)</f>
        <v>7.156054000000001</v>
      </c>
      <c r="Z193" s="1">
        <v>4</v>
      </c>
    </row>
    <row r="194" spans="1:26" x14ac:dyDescent="0.3">
      <c r="A194" s="2">
        <v>44845</v>
      </c>
      <c r="B194" s="1" t="s">
        <v>147</v>
      </c>
      <c r="C194" s="1">
        <v>0</v>
      </c>
      <c r="D194" s="3">
        <v>375</v>
      </c>
      <c r="E194" s="1" t="s">
        <v>147</v>
      </c>
      <c r="F194" s="3">
        <v>375</v>
      </c>
      <c r="G194" s="3">
        <v>288</v>
      </c>
      <c r="H194" s="3">
        <v>87</v>
      </c>
      <c r="I194" s="3">
        <f t="shared" si="20"/>
        <v>297.60000000000002</v>
      </c>
      <c r="J194" s="3">
        <v>25.9</v>
      </c>
      <c r="K194" s="3">
        <v>29.7</v>
      </c>
      <c r="L194" s="3">
        <v>28</v>
      </c>
      <c r="M194" s="3">
        <v>47.7</v>
      </c>
      <c r="N194" s="3">
        <v>140.88888274999996</v>
      </c>
      <c r="O194" s="3">
        <v>140.88888274999996</v>
      </c>
      <c r="P194" s="3">
        <v>58.07556635200001</v>
      </c>
      <c r="Q194" s="3">
        <v>82.813316397999955</v>
      </c>
      <c r="R194" s="3">
        <f t="shared" si="13"/>
        <v>82.813316397999955</v>
      </c>
      <c r="S194" s="3">
        <v>49.2</v>
      </c>
      <c r="T194" s="3">
        <f t="shared" si="17"/>
        <v>14.675566352000011</v>
      </c>
      <c r="U194" s="3">
        <v>43.4</v>
      </c>
      <c r="V194" s="7">
        <f t="shared" si="15"/>
        <v>0.30804417746012691</v>
      </c>
      <c r="W194" s="1">
        <f>VLOOKUP(B194,SiteMetadata!$B$3:$P$37,3,FALSE)</f>
        <v>0</v>
      </c>
      <c r="X194" s="1" t="str">
        <f>VLOOKUP(B194,SiteMetadata!$B$3:$P$37,10,FALSE)</f>
        <v>UpperEastForkLMR</v>
      </c>
      <c r="Y194" s="1">
        <f>VLOOKUP(B194,SiteMetadata!$B$3:$P$37,5,FALSE)</f>
        <v>1.014022</v>
      </c>
      <c r="Z194" s="1">
        <v>1</v>
      </c>
    </row>
    <row r="195" spans="1:26" x14ac:dyDescent="0.3">
      <c r="A195" s="2">
        <v>44845</v>
      </c>
      <c r="B195" s="1" t="s">
        <v>167</v>
      </c>
      <c r="C195" s="1">
        <v>0</v>
      </c>
      <c r="D195" s="3">
        <v>715.10695498000018</v>
      </c>
      <c r="E195" s="1" t="s">
        <v>167</v>
      </c>
      <c r="F195" s="3">
        <v>715.10695498000018</v>
      </c>
      <c r="G195" s="3">
        <v>231</v>
      </c>
      <c r="H195" s="3">
        <v>484.10695498000018</v>
      </c>
      <c r="I195" s="3">
        <f t="shared" si="20"/>
        <v>639.15695498000014</v>
      </c>
      <c r="J195" s="3">
        <v>46.2</v>
      </c>
      <c r="K195" s="3">
        <v>71.400000000000006</v>
      </c>
      <c r="L195" s="3">
        <v>-1.77</v>
      </c>
      <c r="M195" s="3">
        <v>4.55</v>
      </c>
      <c r="N195" s="3">
        <v>63.850053199999991</v>
      </c>
      <c r="O195" s="4">
        <v>116.64095919999998</v>
      </c>
      <c r="P195" s="3">
        <v>102.64095919999998</v>
      </c>
      <c r="Q195" s="3">
        <v>-38.790905999999993</v>
      </c>
      <c r="R195" s="3">
        <f t="shared" ref="R195:R204" si="21">O195-P195</f>
        <v>14</v>
      </c>
      <c r="S195" s="3">
        <v>50.8</v>
      </c>
      <c r="T195" s="3">
        <f t="shared" ref="T195:T196" si="22">IF(P195-U195&lt;0,"", P195-U195)</f>
        <v>48.640959199999983</v>
      </c>
      <c r="U195" s="3">
        <v>54</v>
      </c>
      <c r="V195" s="7">
        <f t="shared" ref="V195:V204" si="23">U195/O195</f>
        <v>0.46295915577484387</v>
      </c>
      <c r="W195" s="1">
        <f>VLOOKUP(B195,SiteMetadata!$B$3:$P$37,3,FALSE)</f>
        <v>1</v>
      </c>
      <c r="X195" s="1" t="str">
        <f>VLOOKUP(B195,SiteMetadata!$B$3:$P$37,10,FALSE)</f>
        <v>LowerEastForkLMR</v>
      </c>
      <c r="Y195" s="1">
        <f>VLOOKUP(B195,SiteMetadata!$B$3:$P$37,5,FALSE)</f>
        <v>76.224578000000008</v>
      </c>
      <c r="Z195" s="1">
        <v>4</v>
      </c>
    </row>
    <row r="196" spans="1:26" x14ac:dyDescent="0.3">
      <c r="A196" s="2">
        <v>44845</v>
      </c>
      <c r="B196" s="1" t="s">
        <v>150</v>
      </c>
      <c r="C196" s="1">
        <v>0</v>
      </c>
      <c r="D196" s="3">
        <v>784.17897738000022</v>
      </c>
      <c r="E196" s="1" t="s">
        <v>150</v>
      </c>
      <c r="F196" s="3">
        <v>784.17897738000022</v>
      </c>
      <c r="G196" s="3">
        <v>376</v>
      </c>
      <c r="H196" s="3">
        <v>408.17897738000022</v>
      </c>
      <c r="I196" s="3">
        <f t="shared" si="20"/>
        <v>681.92897738000022</v>
      </c>
      <c r="J196" s="3">
        <v>39.4</v>
      </c>
      <c r="K196" s="3">
        <v>37.85</v>
      </c>
      <c r="L196" s="3">
        <v>81.8</v>
      </c>
      <c r="M196" s="3">
        <v>64.400000000000006</v>
      </c>
      <c r="N196" s="3">
        <v>226.02354691000002</v>
      </c>
      <c r="O196" s="3">
        <v>226.02354691000002</v>
      </c>
      <c r="P196" s="3">
        <v>58.636340192000006</v>
      </c>
      <c r="Q196" s="3">
        <v>167.38720671800002</v>
      </c>
      <c r="R196" s="3">
        <f t="shared" si="21"/>
        <v>167.38720671800002</v>
      </c>
      <c r="S196" s="3">
        <v>73.2</v>
      </c>
      <c r="T196" s="3">
        <f t="shared" si="22"/>
        <v>17.986340192</v>
      </c>
      <c r="U196" s="3">
        <v>40.650000000000006</v>
      </c>
      <c r="V196" s="7">
        <f t="shared" si="23"/>
        <v>0.179848518243926</v>
      </c>
      <c r="W196" s="1">
        <f>VLOOKUP(B196,SiteMetadata!$B$3:$P$37,3,FALSE)</f>
        <v>0</v>
      </c>
      <c r="X196" s="1" t="str">
        <f>VLOOKUP(B196,SiteMetadata!$B$3:$P$37,10,FALSE)</f>
        <v>UpperEastForkLMR</v>
      </c>
      <c r="Y196" s="1">
        <f>VLOOKUP(B196,SiteMetadata!$B$3:$P$37,5,FALSE)</f>
        <v>0.370946</v>
      </c>
      <c r="Z196" s="1">
        <v>1</v>
      </c>
    </row>
    <row r="197" spans="1:26" x14ac:dyDescent="0.3">
      <c r="A197" s="2">
        <v>44852</v>
      </c>
      <c r="B197" s="1" t="s">
        <v>181</v>
      </c>
      <c r="C197" s="1">
        <v>0</v>
      </c>
      <c r="D197" s="3">
        <v>2634.98542</v>
      </c>
      <c r="E197" s="1" t="s">
        <v>181</v>
      </c>
      <c r="F197" s="3">
        <v>2634.98542</v>
      </c>
      <c r="G197" s="3">
        <v>2453.048522</v>
      </c>
      <c r="H197" s="3">
        <v>181.93689799999993</v>
      </c>
      <c r="I197" s="3"/>
      <c r="J197" s="3">
        <v>2630</v>
      </c>
      <c r="K197" s="3">
        <v>2680</v>
      </c>
      <c r="L197" s="3">
        <v>153.5</v>
      </c>
      <c r="M197" s="3">
        <v>155</v>
      </c>
      <c r="N197" s="3">
        <v>428.35721611999992</v>
      </c>
      <c r="O197" s="4">
        <v>504.53399308000002</v>
      </c>
      <c r="P197" s="3">
        <v>490.53399308000002</v>
      </c>
      <c r="Q197" s="3">
        <v>-62.176776960000097</v>
      </c>
      <c r="R197" s="3">
        <f t="shared" si="21"/>
        <v>14</v>
      </c>
      <c r="S197" s="3">
        <v>490</v>
      </c>
      <c r="T197" s="3"/>
      <c r="U197" s="3">
        <v>490</v>
      </c>
      <c r="V197" s="7">
        <f t="shared" si="23"/>
        <v>0.97119323320263284</v>
      </c>
      <c r="W197" s="1">
        <f>VLOOKUP(B197,SiteMetadata!$B$3:$P$37,3,FALSE)</f>
        <v>4.3</v>
      </c>
      <c r="X197" s="1" t="str">
        <f>VLOOKUP(B197,SiteMetadata!$B$3:$P$37,10,FALSE)</f>
        <v>LowerEastForkLMR</v>
      </c>
      <c r="Y197" s="1">
        <f>VLOOKUP(B197,SiteMetadata!$B$3:$P$37,5,FALSE)</f>
        <v>493.24199399999998</v>
      </c>
      <c r="Z197" s="71">
        <v>4</v>
      </c>
    </row>
    <row r="198" spans="1:26" x14ac:dyDescent="0.3">
      <c r="A198" s="2">
        <v>44852</v>
      </c>
      <c r="B198" s="1" t="s">
        <v>185</v>
      </c>
      <c r="C198" s="1">
        <v>0</v>
      </c>
      <c r="D198" s="3">
        <v>98.5442680938</v>
      </c>
      <c r="E198" s="1" t="s">
        <v>185</v>
      </c>
      <c r="F198" s="4">
        <v>160.17542312500001</v>
      </c>
      <c r="G198" s="3">
        <v>139.17542312500001</v>
      </c>
      <c r="H198" s="3">
        <v>-40.631155031200009</v>
      </c>
      <c r="I198" s="3">
        <f t="shared" ref="I198:I205" si="24">F198-(K198+M198)</f>
        <v>102.430423125</v>
      </c>
      <c r="J198" s="3">
        <v>55</v>
      </c>
      <c r="K198" s="3">
        <v>56</v>
      </c>
      <c r="L198" s="3">
        <v>1.7250000000000001</v>
      </c>
      <c r="M198" s="3">
        <v>1.7450000000000001</v>
      </c>
      <c r="N198" s="3">
        <v>158.31951871999999</v>
      </c>
      <c r="O198" s="3">
        <v>158.31951871999999</v>
      </c>
      <c r="P198" s="3">
        <v>70.648970924999986</v>
      </c>
      <c r="Q198" s="3">
        <v>87.670547795000004</v>
      </c>
      <c r="R198" s="3">
        <f t="shared" si="21"/>
        <v>87.670547795000004</v>
      </c>
      <c r="S198" s="3">
        <v>57.5</v>
      </c>
      <c r="T198" s="3">
        <f t="shared" ref="T198:T204" si="25">IF(P198-U198&lt;0,"", P198-U198)</f>
        <v>17.098970924999989</v>
      </c>
      <c r="U198" s="3">
        <v>53.55</v>
      </c>
      <c r="V198" s="7">
        <f t="shared" si="23"/>
        <v>0.33824003782317713</v>
      </c>
      <c r="W198" s="1">
        <f>VLOOKUP(B198,SiteMetadata!$B$3:$P$37,3,FALSE)</f>
        <v>0</v>
      </c>
      <c r="X198" s="1" t="str">
        <f>VLOOKUP(B198,SiteMetadata!$B$3:$P$37,10,FALSE)</f>
        <v>LowerEastForkLMR</v>
      </c>
      <c r="Y198" s="1">
        <f>VLOOKUP(B198,SiteMetadata!$B$3:$P$37,5,FALSE)</f>
        <v>0.54310199999999997</v>
      </c>
      <c r="Z198" s="1"/>
    </row>
    <row r="199" spans="1:26" x14ac:dyDescent="0.3">
      <c r="A199" s="2">
        <v>44858</v>
      </c>
      <c r="B199" s="1">
        <v>506</v>
      </c>
      <c r="C199" s="1">
        <v>0</v>
      </c>
      <c r="D199" s="3">
        <v>582</v>
      </c>
      <c r="E199" s="1">
        <v>506</v>
      </c>
      <c r="F199" s="3">
        <v>582</v>
      </c>
      <c r="G199" s="3">
        <v>280</v>
      </c>
      <c r="H199" s="3">
        <v>302</v>
      </c>
      <c r="I199" s="3">
        <f t="shared" si="24"/>
        <v>561.9</v>
      </c>
      <c r="J199" s="3">
        <v>5.45</v>
      </c>
      <c r="K199" s="3">
        <v>17.7</v>
      </c>
      <c r="L199" s="3">
        <v>1.79</v>
      </c>
      <c r="M199" s="3">
        <v>2.4</v>
      </c>
      <c r="N199" s="3">
        <v>177.71619795999999</v>
      </c>
      <c r="O199" s="4">
        <v>198.88405955999997</v>
      </c>
      <c r="P199" s="3">
        <v>184.88405955999997</v>
      </c>
      <c r="Q199" s="3">
        <v>-7.1678615999999806</v>
      </c>
      <c r="R199" s="3">
        <f t="shared" si="21"/>
        <v>14</v>
      </c>
      <c r="S199" s="3">
        <v>84.8</v>
      </c>
      <c r="T199" s="3">
        <f t="shared" si="25"/>
        <v>50.884059559999969</v>
      </c>
      <c r="U199" s="3">
        <v>134</v>
      </c>
      <c r="V199" s="7">
        <f t="shared" si="23"/>
        <v>0.67375937667631158</v>
      </c>
      <c r="W199" s="1">
        <f>VLOOKUP(B199,SiteMetadata!$B$3:$P$37,3,FALSE)</f>
        <v>72.8</v>
      </c>
      <c r="X199" s="1" t="str">
        <f>VLOOKUP(B199,SiteMetadata!$B$3:$P$37,10,FALSE)</f>
        <v>UpperEastForkLMR</v>
      </c>
      <c r="Y199" s="1">
        <f>VLOOKUP(B199,SiteMetadata!$B$3:$P$37,5,FALSE)</f>
        <v>48.268528000000003</v>
      </c>
      <c r="Z199" s="1">
        <v>4</v>
      </c>
    </row>
    <row r="200" spans="1:26" x14ac:dyDescent="0.3">
      <c r="A200" s="2">
        <v>44858</v>
      </c>
      <c r="B200" s="1">
        <v>890</v>
      </c>
      <c r="C200" s="1">
        <v>0</v>
      </c>
      <c r="D200" s="3">
        <v>537</v>
      </c>
      <c r="E200" s="1">
        <v>890</v>
      </c>
      <c r="F200" s="3">
        <v>537</v>
      </c>
      <c r="G200" s="3">
        <v>421</v>
      </c>
      <c r="H200" s="3">
        <v>116</v>
      </c>
      <c r="I200" s="3">
        <f t="shared" si="24"/>
        <v>530.52</v>
      </c>
      <c r="J200" s="3">
        <v>3.84</v>
      </c>
      <c r="K200" s="3">
        <v>4.68</v>
      </c>
      <c r="L200" s="3">
        <v>2.41</v>
      </c>
      <c r="M200" s="3">
        <v>1.8</v>
      </c>
      <c r="N200" s="3">
        <v>532.77034944000002</v>
      </c>
      <c r="O200" s="3">
        <v>532.77034944000002</v>
      </c>
      <c r="P200" s="3">
        <v>413.68749296000004</v>
      </c>
      <c r="Q200" s="3">
        <v>119.08285647999998</v>
      </c>
      <c r="R200" s="3">
        <f t="shared" si="21"/>
        <v>119.08285647999998</v>
      </c>
      <c r="S200" s="3">
        <v>473</v>
      </c>
      <c r="T200" s="3" t="str">
        <f t="shared" si="25"/>
        <v/>
      </c>
      <c r="U200" s="4">
        <v>473</v>
      </c>
      <c r="V200" s="7">
        <f t="shared" si="23"/>
        <v>0.88781216990993361</v>
      </c>
      <c r="W200" s="1">
        <f>VLOOKUP(B200,SiteMetadata!$B$3:$P$37,3,FALSE)</f>
        <v>0.6</v>
      </c>
      <c r="X200" s="1" t="str">
        <f>VLOOKUP(B200,SiteMetadata!$B$3:$P$37,10,FALSE)</f>
        <v>UpperEastForkLMR</v>
      </c>
      <c r="Y200" s="1">
        <f>VLOOKUP(B200,SiteMetadata!$B$3:$P$37,5,FALSE)</f>
        <v>4.8608979999999997</v>
      </c>
      <c r="Z200" s="1">
        <v>4</v>
      </c>
    </row>
    <row r="201" spans="1:26" x14ac:dyDescent="0.3">
      <c r="A201" s="2">
        <v>44858</v>
      </c>
      <c r="B201" s="1" t="s">
        <v>91</v>
      </c>
      <c r="C201" s="1">
        <v>0</v>
      </c>
      <c r="D201" s="3">
        <v>345</v>
      </c>
      <c r="E201" s="1" t="s">
        <v>91</v>
      </c>
      <c r="F201" s="3">
        <v>345</v>
      </c>
      <c r="G201" s="3">
        <v>298</v>
      </c>
      <c r="H201" s="3">
        <v>47</v>
      </c>
      <c r="I201" s="3">
        <f t="shared" si="24"/>
        <v>338.71</v>
      </c>
      <c r="J201" s="3">
        <v>7.34</v>
      </c>
      <c r="K201" s="3">
        <v>3.94</v>
      </c>
      <c r="L201" s="3">
        <v>1.8</v>
      </c>
      <c r="M201" s="3">
        <v>2.35</v>
      </c>
      <c r="N201" s="3">
        <v>343.86405116000003</v>
      </c>
      <c r="O201" s="4">
        <v>423.74721664000009</v>
      </c>
      <c r="P201" s="3">
        <v>409.74721664000009</v>
      </c>
      <c r="Q201" s="3">
        <v>-65.883165480000059</v>
      </c>
      <c r="R201" s="3">
        <f t="shared" si="21"/>
        <v>14</v>
      </c>
      <c r="S201" s="3">
        <v>354</v>
      </c>
      <c r="T201" s="3">
        <f t="shared" si="25"/>
        <v>159.74721664000009</v>
      </c>
      <c r="U201" s="3">
        <v>250</v>
      </c>
      <c r="V201" s="7">
        <f t="shared" si="23"/>
        <v>0.58997437666331798</v>
      </c>
      <c r="W201" s="1">
        <f>VLOOKUP(B201,SiteMetadata!$B$3:$P$37,3,FALSE)</f>
        <v>0</v>
      </c>
      <c r="X201" s="1" t="str">
        <f>VLOOKUP(B201,SiteMetadata!$B$3:$P$37,10,FALSE)</f>
        <v>UpperEastForkLMR</v>
      </c>
      <c r="Y201" s="1">
        <f>VLOOKUP(B201,SiteMetadata!$B$3:$P$37,5,FALSE)</f>
        <v>233.42192000000003</v>
      </c>
      <c r="Z201" s="1">
        <v>4</v>
      </c>
    </row>
    <row r="202" spans="1:26" s="77" customFormat="1" x14ac:dyDescent="0.3">
      <c r="A202" s="2">
        <v>44858</v>
      </c>
      <c r="B202" s="1" t="s">
        <v>119</v>
      </c>
      <c r="C202" s="1">
        <v>0</v>
      </c>
      <c r="D202" s="3">
        <v>416</v>
      </c>
      <c r="E202" s="1" t="s">
        <v>119</v>
      </c>
      <c r="F202" s="3">
        <v>416</v>
      </c>
      <c r="G202" s="3">
        <v>321</v>
      </c>
      <c r="H202" s="3">
        <v>95</v>
      </c>
      <c r="I202" s="3">
        <f t="shared" si="24"/>
        <v>396.25</v>
      </c>
      <c r="J202" s="3">
        <v>4.46</v>
      </c>
      <c r="K202" s="3">
        <v>9.75</v>
      </c>
      <c r="L202" s="3">
        <v>1.53</v>
      </c>
      <c r="M202" s="3">
        <v>10</v>
      </c>
      <c r="N202" s="3">
        <v>278.00148544000001</v>
      </c>
      <c r="O202" s="3">
        <v>278.00148544000001</v>
      </c>
      <c r="P202" s="3">
        <v>232.96669023999999</v>
      </c>
      <c r="Q202" s="3">
        <v>45.034795200000019</v>
      </c>
      <c r="R202" s="3">
        <f t="shared" si="21"/>
        <v>45.034795200000019</v>
      </c>
      <c r="S202" s="3">
        <v>101</v>
      </c>
      <c r="T202" s="3">
        <f t="shared" si="25"/>
        <v>123.96669023999999</v>
      </c>
      <c r="U202" s="3">
        <v>109</v>
      </c>
      <c r="V202" s="7">
        <f t="shared" si="23"/>
        <v>0.3920842359078871</v>
      </c>
      <c r="W202" s="1">
        <f>VLOOKUP(B202,SiteMetadata!$B$3:$P$37,3,FALSE)</f>
        <v>66</v>
      </c>
      <c r="X202" s="1" t="str">
        <f>VLOOKUP(B202,SiteMetadata!$B$3:$P$37,10,FALSE)</f>
        <v>UpperEastForkLMR</v>
      </c>
      <c r="Y202" s="1">
        <f>VLOOKUP(B202,SiteMetadata!$B$3:$P$37,5,FALSE)</f>
        <v>131.63719399999999</v>
      </c>
      <c r="Z202" s="1">
        <v>4</v>
      </c>
    </row>
    <row r="203" spans="1:26" s="77" customFormat="1" x14ac:dyDescent="0.3">
      <c r="A203" s="2">
        <v>44858</v>
      </c>
      <c r="B203" s="1" t="s">
        <v>181</v>
      </c>
      <c r="C203" s="1">
        <v>0</v>
      </c>
      <c r="D203" s="3">
        <v>2820</v>
      </c>
      <c r="E203" s="1" t="s">
        <v>181</v>
      </c>
      <c r="F203" s="3">
        <v>2820</v>
      </c>
      <c r="G203" s="3">
        <v>2660</v>
      </c>
      <c r="H203" s="3">
        <v>160</v>
      </c>
      <c r="I203" s="3">
        <f t="shared" si="24"/>
        <v>226.63999999999987</v>
      </c>
      <c r="J203" s="3">
        <v>2900</v>
      </c>
      <c r="K203" s="3">
        <v>2590</v>
      </c>
      <c r="L203" s="3">
        <v>2.21</v>
      </c>
      <c r="M203" s="3">
        <v>3.36</v>
      </c>
      <c r="N203" s="3">
        <v>470.14541564000001</v>
      </c>
      <c r="O203" s="3">
        <v>470.14541564000001</v>
      </c>
      <c r="P203" s="3">
        <v>401.84861504000008</v>
      </c>
      <c r="Q203" s="3">
        <v>68.296800599999926</v>
      </c>
      <c r="R203" s="3">
        <f t="shared" si="21"/>
        <v>68.296800599999926</v>
      </c>
      <c r="S203" s="3">
        <v>414</v>
      </c>
      <c r="T203" s="3">
        <f t="shared" si="25"/>
        <v>6.8486150400000838</v>
      </c>
      <c r="U203" s="3">
        <v>395</v>
      </c>
      <c r="V203" s="7">
        <f t="shared" si="23"/>
        <v>0.84016558890039161</v>
      </c>
      <c r="W203" s="1">
        <f>VLOOKUP(B203,SiteMetadata!$B$3:$P$37,3,FALSE)</f>
        <v>4.3</v>
      </c>
      <c r="X203" s="1" t="str">
        <f>VLOOKUP(B203,SiteMetadata!$B$3:$P$37,10,FALSE)</f>
        <v>LowerEastForkLMR</v>
      </c>
      <c r="Y203" s="1">
        <f>VLOOKUP(B203,SiteMetadata!$B$3:$P$37,5,FALSE)</f>
        <v>493.24199399999998</v>
      </c>
      <c r="Z203" s="1">
        <v>4</v>
      </c>
    </row>
    <row r="204" spans="1:26" x14ac:dyDescent="0.3">
      <c r="A204" s="2">
        <v>44858</v>
      </c>
      <c r="B204" s="1" t="s">
        <v>121</v>
      </c>
      <c r="C204" s="1">
        <v>0</v>
      </c>
      <c r="D204" s="3">
        <v>466</v>
      </c>
      <c r="E204" s="1" t="s">
        <v>121</v>
      </c>
      <c r="F204" s="3">
        <v>466</v>
      </c>
      <c r="G204" s="3">
        <v>429</v>
      </c>
      <c r="H204" s="3">
        <v>37</v>
      </c>
      <c r="I204" s="3">
        <f t="shared" si="24"/>
        <v>458.21</v>
      </c>
      <c r="J204" s="3">
        <v>4.1900000000000004</v>
      </c>
      <c r="K204" s="3">
        <v>4.41</v>
      </c>
      <c r="L204" s="3">
        <v>3.36</v>
      </c>
      <c r="M204" s="3">
        <v>3.38</v>
      </c>
      <c r="N204" s="3">
        <v>279.93456196</v>
      </c>
      <c r="O204" s="4">
        <v>298.06722499999995</v>
      </c>
      <c r="P204" s="3">
        <v>285.06722499999995</v>
      </c>
      <c r="Q204" s="3">
        <v>-5.1326630399999544</v>
      </c>
      <c r="R204" s="3">
        <f t="shared" si="21"/>
        <v>13</v>
      </c>
      <c r="S204" s="3">
        <v>251</v>
      </c>
      <c r="T204" s="3">
        <f t="shared" si="25"/>
        <v>84.067224999999951</v>
      </c>
      <c r="U204" s="3">
        <v>201</v>
      </c>
      <c r="V204" s="7">
        <f t="shared" si="23"/>
        <v>0.67434452077044038</v>
      </c>
      <c r="W204" s="1">
        <f>VLOOKUP(B204,SiteMetadata!$B$3:$P$37,3,FALSE)</f>
        <v>46.92</v>
      </c>
      <c r="X204" s="1" t="str">
        <f>VLOOKUP(B204,SiteMetadata!$B$3:$P$37,10,FALSE)</f>
        <v>UpperEastForkLMR</v>
      </c>
      <c r="Y204" s="1">
        <f>VLOOKUP(B204,SiteMetadata!$B$3:$P$37,5,FALSE)</f>
        <v>178.97662</v>
      </c>
      <c r="Z204" s="1">
        <v>4</v>
      </c>
    </row>
    <row r="205" spans="1:26" x14ac:dyDescent="0.3">
      <c r="A205" s="2">
        <v>44858</v>
      </c>
      <c r="B205" s="1" t="s">
        <v>139</v>
      </c>
      <c r="C205" s="1">
        <v>0</v>
      </c>
      <c r="D205" s="3">
        <v>1785</v>
      </c>
      <c r="E205" s="1" t="s">
        <v>139</v>
      </c>
      <c r="F205" s="4">
        <v>1837</v>
      </c>
      <c r="G205" s="3">
        <v>1820</v>
      </c>
      <c r="H205" s="3">
        <v>-35</v>
      </c>
      <c r="I205" s="3">
        <f t="shared" si="24"/>
        <v>408.19499999999994</v>
      </c>
      <c r="J205" s="3">
        <v>1918.5</v>
      </c>
      <c r="K205" s="3">
        <v>1425</v>
      </c>
      <c r="L205" s="3">
        <v>1.085</v>
      </c>
      <c r="M205" s="3">
        <v>3.8049999999999997</v>
      </c>
      <c r="N205" s="3"/>
      <c r="O205" s="3"/>
      <c r="P205" s="3"/>
      <c r="Q205" s="3"/>
      <c r="R205" s="3"/>
      <c r="S205" s="3">
        <v>629.5</v>
      </c>
      <c r="T205" s="3"/>
      <c r="U205" s="3">
        <v>586</v>
      </c>
      <c r="V205" s="7"/>
      <c r="W205" s="1">
        <f>VLOOKUP(B205,SiteMetadata!$B$3:$P$37,3,FALSE)</f>
        <v>34.909999999999997</v>
      </c>
      <c r="X205" s="1" t="str">
        <f>VLOOKUP(B205,SiteMetadata!$B$3:$P$37,10,FALSE)</f>
        <v>UpperEastForkLMR</v>
      </c>
      <c r="Y205" s="1">
        <f>VLOOKUP(B205,SiteMetadata!$B$3:$P$37,5,FALSE)</f>
        <v>236.477496</v>
      </c>
      <c r="Z205" s="1">
        <v>4</v>
      </c>
    </row>
    <row r="206" spans="1:26" x14ac:dyDescent="0.3">
      <c r="A206" s="2">
        <v>44858</v>
      </c>
      <c r="B206" s="1" t="s">
        <v>84</v>
      </c>
      <c r="C206" s="1">
        <v>0</v>
      </c>
      <c r="D206" s="3">
        <v>3410</v>
      </c>
      <c r="E206" s="1" t="s">
        <v>84</v>
      </c>
      <c r="F206" s="3">
        <v>3410</v>
      </c>
      <c r="G206" s="3">
        <v>3210</v>
      </c>
      <c r="H206" s="3">
        <v>200</v>
      </c>
      <c r="I206" s="3"/>
      <c r="J206" s="3">
        <v>3200</v>
      </c>
      <c r="K206" s="3">
        <v>3850</v>
      </c>
      <c r="L206" s="3">
        <v>4.12</v>
      </c>
      <c r="M206" s="3">
        <v>5.6</v>
      </c>
      <c r="N206" s="3">
        <v>689.04458399999999</v>
      </c>
      <c r="O206" s="4">
        <v>846.26649600000007</v>
      </c>
      <c r="P206" s="3">
        <v>834.26649600000007</v>
      </c>
      <c r="Q206" s="3">
        <v>-145.22191200000009</v>
      </c>
      <c r="R206" s="3">
        <f t="shared" ref="R206:R237" si="26">O206-P206</f>
        <v>12</v>
      </c>
      <c r="S206" s="3">
        <v>630</v>
      </c>
      <c r="T206" s="3">
        <f t="shared" ref="T206:T237" si="27">IF(P206-U206&lt;0,"", P206-U206)</f>
        <v>83.266496000000075</v>
      </c>
      <c r="U206" s="3">
        <v>751</v>
      </c>
      <c r="V206" s="7">
        <f t="shared" ref="V206:V237" si="28">U206/O206</f>
        <v>0.88742730989553431</v>
      </c>
      <c r="W206" s="1">
        <f>VLOOKUP(B206,SiteMetadata!$B$3:$P$37,3,FALSE)</f>
        <v>0</v>
      </c>
      <c r="X206" s="1" t="str">
        <f>VLOOKUP(B206,SiteMetadata!$B$3:$P$37,10,FALSE)</f>
        <v>LowerEastForkLMR</v>
      </c>
      <c r="Y206" s="1">
        <f>VLOOKUP(B206,SiteMetadata!$B$3:$P$37,5,FALSE)</f>
        <v>493.24199399999998</v>
      </c>
      <c r="Z206" s="1">
        <v>4</v>
      </c>
    </row>
    <row r="207" spans="1:26" x14ac:dyDescent="0.3">
      <c r="A207" s="2">
        <v>44858</v>
      </c>
      <c r="B207" s="1" t="s">
        <v>130</v>
      </c>
      <c r="C207" s="1">
        <v>0</v>
      </c>
      <c r="D207" s="3">
        <v>2451.886399333333</v>
      </c>
      <c r="E207" s="1" t="s">
        <v>130</v>
      </c>
      <c r="F207" s="3">
        <v>2451.886399333333</v>
      </c>
      <c r="G207" s="3">
        <v>1436.6666666666667</v>
      </c>
      <c r="H207" s="3">
        <v>1015.2197326666662</v>
      </c>
      <c r="I207" s="3">
        <f>F207-(K207+M207)</f>
        <v>2430.2363993333329</v>
      </c>
      <c r="J207" s="3">
        <v>8.9700000000000006</v>
      </c>
      <c r="K207" s="3">
        <v>7.8500000000000005</v>
      </c>
      <c r="L207" s="3">
        <v>18.233333333333334</v>
      </c>
      <c r="M207" s="3">
        <v>13.800000000000002</v>
      </c>
      <c r="N207" s="3">
        <v>3613.4699664</v>
      </c>
      <c r="O207" s="3">
        <v>3613.4699664</v>
      </c>
      <c r="P207" s="3">
        <v>1371.6594</v>
      </c>
      <c r="Q207" s="3">
        <v>2241.8105664</v>
      </c>
      <c r="R207" s="3">
        <f t="shared" si="26"/>
        <v>2241.8105664</v>
      </c>
      <c r="S207" s="3">
        <v>2006.6666666666667</v>
      </c>
      <c r="T207" s="3" t="str">
        <f t="shared" si="27"/>
        <v/>
      </c>
      <c r="U207" s="3">
        <v>1466.6666666666667</v>
      </c>
      <c r="V207" s="7">
        <f t="shared" si="28"/>
        <v>0.40588871093561796</v>
      </c>
      <c r="W207" s="1">
        <f>VLOOKUP(B207,SiteMetadata!$B$3:$P$37,3,FALSE)</f>
        <v>0</v>
      </c>
      <c r="X207" s="1" t="str">
        <f>VLOOKUP(B207,SiteMetadata!$B$3:$P$37,10,FALSE)</f>
        <v>UpperEastForkLMR</v>
      </c>
      <c r="Y207" s="1">
        <f>VLOOKUP(B207,SiteMetadata!$B$3:$P$37,5,FALSE)</f>
        <v>3.2663319999999998</v>
      </c>
      <c r="Z207" s="1">
        <v>1</v>
      </c>
    </row>
    <row r="208" spans="1:26" x14ac:dyDescent="0.3">
      <c r="A208" s="2">
        <v>44858</v>
      </c>
      <c r="B208" s="1" t="s">
        <v>185</v>
      </c>
      <c r="C208" s="1">
        <v>0</v>
      </c>
      <c r="D208" s="3">
        <v>97.279609403199998</v>
      </c>
      <c r="E208" s="1" t="s">
        <v>185</v>
      </c>
      <c r="F208" s="4">
        <v>119.89338617119995</v>
      </c>
      <c r="G208" s="3">
        <v>101.89338617119995</v>
      </c>
      <c r="H208" s="3">
        <v>-4.6137767679999513</v>
      </c>
      <c r="I208" s="3">
        <f>F208-(K208+M208)</f>
        <v>101.67338617119995</v>
      </c>
      <c r="J208" s="3">
        <v>10.6</v>
      </c>
      <c r="K208" s="3">
        <v>12.7</v>
      </c>
      <c r="L208" s="3">
        <v>1.01</v>
      </c>
      <c r="M208" s="3">
        <v>5.52</v>
      </c>
      <c r="N208" s="3">
        <v>128.40662772000002</v>
      </c>
      <c r="O208" s="3">
        <v>128.40662772000002</v>
      </c>
      <c r="P208" s="3">
        <v>89.396613000000002</v>
      </c>
      <c r="Q208" s="3">
        <v>39.010014720000015</v>
      </c>
      <c r="R208" s="3">
        <f t="shared" si="26"/>
        <v>39.010014720000015</v>
      </c>
      <c r="S208" s="3">
        <v>97.9</v>
      </c>
      <c r="T208" s="3" t="str">
        <f t="shared" si="27"/>
        <v/>
      </c>
      <c r="U208" s="3">
        <v>99.8</v>
      </c>
      <c r="V208" s="7">
        <f t="shared" si="28"/>
        <v>0.77721844870516454</v>
      </c>
      <c r="W208" s="1">
        <f>VLOOKUP(B208,SiteMetadata!$B$3:$P$37,3,FALSE)</f>
        <v>0</v>
      </c>
      <c r="X208" s="1" t="str">
        <f>VLOOKUP(B208,SiteMetadata!$B$3:$P$37,10,FALSE)</f>
        <v>LowerEastForkLMR</v>
      </c>
      <c r="Y208" s="1">
        <f>VLOOKUP(B208,SiteMetadata!$B$3:$P$37,5,FALSE)</f>
        <v>0.54310199999999997</v>
      </c>
      <c r="Z208" s="1">
        <v>4</v>
      </c>
    </row>
    <row r="209" spans="1:26" x14ac:dyDescent="0.3">
      <c r="A209" s="2">
        <v>44858</v>
      </c>
      <c r="B209" s="1" t="s">
        <v>128</v>
      </c>
      <c r="C209" s="1">
        <v>0</v>
      </c>
      <c r="D209" s="3">
        <v>573</v>
      </c>
      <c r="E209" s="1" t="s">
        <v>128</v>
      </c>
      <c r="F209" s="3">
        <v>573</v>
      </c>
      <c r="G209" s="3">
        <v>395</v>
      </c>
      <c r="H209" s="3">
        <v>178</v>
      </c>
      <c r="I209" s="3">
        <f>F209-(K209+M209)</f>
        <v>541.32000000000005</v>
      </c>
      <c r="J209" s="3">
        <v>3.78</v>
      </c>
      <c r="K209" s="3">
        <v>25.5</v>
      </c>
      <c r="L209" s="3">
        <v>1.01</v>
      </c>
      <c r="M209" s="3">
        <v>6.18</v>
      </c>
      <c r="N209" s="3">
        <v>489.32036923999999</v>
      </c>
      <c r="O209" s="4">
        <v>515.75314556000012</v>
      </c>
      <c r="P209" s="3">
        <v>500.75314556000012</v>
      </c>
      <c r="Q209" s="3">
        <v>-11.43277632000013</v>
      </c>
      <c r="R209" s="3">
        <f t="shared" si="26"/>
        <v>15</v>
      </c>
      <c r="S209" s="3">
        <v>647</v>
      </c>
      <c r="T209" s="3">
        <f t="shared" si="27"/>
        <v>27.753145560000121</v>
      </c>
      <c r="U209" s="3">
        <v>473</v>
      </c>
      <c r="V209" s="7">
        <f t="shared" si="28"/>
        <v>0.91710540996588763</v>
      </c>
      <c r="W209" s="1">
        <f>VLOOKUP(B209,SiteMetadata!$B$3:$P$37,3,FALSE)</f>
        <v>0.35</v>
      </c>
      <c r="X209" s="1" t="str">
        <f>VLOOKUP(B209,SiteMetadata!$B$3:$P$37,10,FALSE)</f>
        <v>UpperEastForkLMR</v>
      </c>
      <c r="Y209" s="1">
        <f>VLOOKUP(B209,SiteMetadata!$B$3:$P$37,5,FALSE)</f>
        <v>5.5004999999999997</v>
      </c>
      <c r="Z209" s="1">
        <v>2</v>
      </c>
    </row>
    <row r="210" spans="1:26" x14ac:dyDescent="0.3">
      <c r="A210" s="2">
        <v>44858</v>
      </c>
      <c r="B210" s="1" t="s">
        <v>97</v>
      </c>
      <c r="C210" s="1">
        <v>0</v>
      </c>
      <c r="D210" s="3">
        <v>2470.065208</v>
      </c>
      <c r="E210" s="1" t="s">
        <v>97</v>
      </c>
      <c r="F210" s="3">
        <v>2470.065208</v>
      </c>
      <c r="G210" s="3">
        <v>2415.2126519999997</v>
      </c>
      <c r="H210" s="3">
        <v>54.852556000000277</v>
      </c>
      <c r="I210" s="3"/>
      <c r="J210" s="3">
        <v>2350</v>
      </c>
      <c r="K210" s="3">
        <v>4980</v>
      </c>
      <c r="L210" s="3">
        <v>4.78</v>
      </c>
      <c r="M210" s="3">
        <v>4.8600000000000003</v>
      </c>
      <c r="N210" s="3">
        <v>523.48388399999999</v>
      </c>
      <c r="O210" s="3">
        <v>523.48388399999999</v>
      </c>
      <c r="P210" s="3">
        <v>442.39902064000006</v>
      </c>
      <c r="Q210" s="3">
        <v>81.084863359999929</v>
      </c>
      <c r="R210" s="3">
        <f t="shared" si="26"/>
        <v>81.084863359999929</v>
      </c>
      <c r="S210" s="3">
        <v>413</v>
      </c>
      <c r="T210" s="3">
        <f t="shared" si="27"/>
        <v>29.39902064000006</v>
      </c>
      <c r="U210" s="4">
        <v>413</v>
      </c>
      <c r="V210" s="7">
        <f t="shared" si="28"/>
        <v>0.78894501363484193</v>
      </c>
      <c r="W210" s="1">
        <f>VLOOKUP(B210,SiteMetadata!$B$3:$P$37,3,FALSE)</f>
        <v>0</v>
      </c>
      <c r="X210" s="1" t="str">
        <f>VLOOKUP(B210,SiteMetadata!$B$3:$P$37,10,FALSE)</f>
        <v>UpperEastForkLMR</v>
      </c>
      <c r="Y210" s="1">
        <f>VLOOKUP(B210,SiteMetadata!$B$3:$P$37,5,FALSE)</f>
        <v>48.268528000000003</v>
      </c>
      <c r="Z210" s="1">
        <v>4</v>
      </c>
    </row>
    <row r="211" spans="1:26" x14ac:dyDescent="0.3">
      <c r="A211" s="2">
        <v>44858</v>
      </c>
      <c r="B211" s="1" t="s">
        <v>116</v>
      </c>
      <c r="C211" s="1">
        <v>0</v>
      </c>
      <c r="D211" s="3">
        <v>744</v>
      </c>
      <c r="E211" s="1" t="s">
        <v>116</v>
      </c>
      <c r="F211" s="3">
        <v>744</v>
      </c>
      <c r="G211" s="3">
        <v>572</v>
      </c>
      <c r="H211" s="3">
        <v>172</v>
      </c>
      <c r="I211" s="3">
        <f t="shared" ref="I211:I242" si="29">F211-(K211+M211)</f>
        <v>732.52</v>
      </c>
      <c r="J211" s="3">
        <v>4.7699999999999996</v>
      </c>
      <c r="K211" s="3">
        <v>6.1</v>
      </c>
      <c r="L211" s="3">
        <v>1.98</v>
      </c>
      <c r="M211" s="3">
        <v>5.38</v>
      </c>
      <c r="N211" s="3">
        <v>385.97921600000006</v>
      </c>
      <c r="O211" s="4">
        <v>438.16548336000005</v>
      </c>
      <c r="P211" s="3">
        <v>424.16548336000005</v>
      </c>
      <c r="Q211" s="3">
        <v>-38.186267359999988</v>
      </c>
      <c r="R211" s="3">
        <f t="shared" si="26"/>
        <v>14</v>
      </c>
      <c r="S211" s="3">
        <v>354</v>
      </c>
      <c r="T211" s="3">
        <f t="shared" si="27"/>
        <v>70.165483360000053</v>
      </c>
      <c r="U211" s="4">
        <v>354</v>
      </c>
      <c r="V211" s="7">
        <f t="shared" si="28"/>
        <v>0.80791393535932843</v>
      </c>
      <c r="W211" s="1">
        <f>VLOOKUP(B211,SiteMetadata!$B$3:$P$37,3,FALSE)</f>
        <v>0.12</v>
      </c>
      <c r="X211" s="1" t="str">
        <f>VLOOKUP(B211,SiteMetadata!$B$3:$P$37,10,FALSE)</f>
        <v>UpperEastForkLMR</v>
      </c>
      <c r="Y211" s="1">
        <f>VLOOKUP(B211,SiteMetadata!$B$3:$P$37,5,FALSE)</f>
        <v>29.212480000000003</v>
      </c>
      <c r="Z211" s="1">
        <v>4</v>
      </c>
    </row>
    <row r="212" spans="1:26" x14ac:dyDescent="0.3">
      <c r="A212" s="2">
        <v>44858</v>
      </c>
      <c r="B212" s="1" t="s">
        <v>112</v>
      </c>
      <c r="C212" s="1">
        <v>0</v>
      </c>
      <c r="D212" s="3">
        <v>344</v>
      </c>
      <c r="E212" s="1" t="s">
        <v>112</v>
      </c>
      <c r="F212" s="3">
        <v>344</v>
      </c>
      <c r="G212" s="3">
        <v>338</v>
      </c>
      <c r="H212" s="3">
        <v>6</v>
      </c>
      <c r="I212" s="3">
        <f t="shared" si="29"/>
        <v>336.66</v>
      </c>
      <c r="J212" s="3">
        <v>1.36</v>
      </c>
      <c r="K212" s="3">
        <v>5.43</v>
      </c>
      <c r="L212" s="3">
        <v>1.08</v>
      </c>
      <c r="M212" s="3">
        <v>1.91</v>
      </c>
      <c r="N212" s="3">
        <v>270.87467476</v>
      </c>
      <c r="O212" s="3">
        <v>270.87467476</v>
      </c>
      <c r="P212" s="3">
        <v>249.79488723999998</v>
      </c>
      <c r="Q212" s="3">
        <v>21.079787520000025</v>
      </c>
      <c r="R212" s="3">
        <f t="shared" si="26"/>
        <v>21.079787520000025</v>
      </c>
      <c r="S212" s="3">
        <v>193</v>
      </c>
      <c r="T212" s="3">
        <f t="shared" si="27"/>
        <v>56.79488723999998</v>
      </c>
      <c r="U212" s="4">
        <v>193</v>
      </c>
      <c r="V212" s="7">
        <f t="shared" si="28"/>
        <v>0.71250662385105434</v>
      </c>
      <c r="W212" s="1">
        <f>VLOOKUP(B212,SiteMetadata!$B$3:$P$37,3,FALSE)</f>
        <v>0.05</v>
      </c>
      <c r="X212" s="1" t="str">
        <f>VLOOKUP(B212,SiteMetadata!$B$3:$P$37,10,FALSE)</f>
        <v>UpperEastForkLMR</v>
      </c>
      <c r="Y212" s="1">
        <f>VLOOKUP(B212,SiteMetadata!$B$3:$P$37,5,FALSE)</f>
        <v>26.992980000000003</v>
      </c>
      <c r="Z212" s="1">
        <v>4</v>
      </c>
    </row>
    <row r="213" spans="1:26" x14ac:dyDescent="0.3">
      <c r="A213" s="2">
        <v>44865</v>
      </c>
      <c r="B213" s="1" t="s">
        <v>144</v>
      </c>
      <c r="C213" s="1">
        <v>0</v>
      </c>
      <c r="D213" s="3">
        <v>345</v>
      </c>
      <c r="E213" s="1" t="s">
        <v>144</v>
      </c>
      <c r="F213" s="3">
        <v>345</v>
      </c>
      <c r="G213" s="3">
        <v>263</v>
      </c>
      <c r="H213" s="3">
        <v>82</v>
      </c>
      <c r="I213" s="3">
        <f t="shared" si="29"/>
        <v>335.92</v>
      </c>
      <c r="J213" s="3">
        <v>6.8</v>
      </c>
      <c r="K213" s="3">
        <v>6.38</v>
      </c>
      <c r="L213" s="3">
        <v>2.04</v>
      </c>
      <c r="M213" s="3">
        <v>2.7</v>
      </c>
      <c r="N213" s="3">
        <v>390.16487776000002</v>
      </c>
      <c r="O213" s="4">
        <v>433.33232245999989</v>
      </c>
      <c r="P213" s="3">
        <v>420.33232245999989</v>
      </c>
      <c r="Q213" s="3">
        <v>-30.167444699999862</v>
      </c>
      <c r="R213" s="3">
        <f t="shared" si="26"/>
        <v>13</v>
      </c>
      <c r="S213" s="3">
        <v>457</v>
      </c>
      <c r="T213" s="3" t="str">
        <f t="shared" si="27"/>
        <v/>
      </c>
      <c r="U213" s="3">
        <v>475</v>
      </c>
      <c r="V213" s="7">
        <f t="shared" si="28"/>
        <v>1.0961564032506399</v>
      </c>
      <c r="W213" s="1">
        <f>VLOOKUP(B213,SiteMetadata!$B$3:$P$37,3,FALSE)</f>
        <v>5.2</v>
      </c>
      <c r="X213" s="1" t="str">
        <f>VLOOKUP(B213,SiteMetadata!$B$3:$P$37,10,FALSE)</f>
        <v>UpperEastForkLMR</v>
      </c>
      <c r="Y213" s="1">
        <f>VLOOKUP(B213,SiteMetadata!$B$3:$P$37,5,FALSE)</f>
        <v>24.856856000000001</v>
      </c>
      <c r="Z213" s="1">
        <v>4</v>
      </c>
    </row>
    <row r="214" spans="1:26" s="77" customFormat="1" x14ac:dyDescent="0.3">
      <c r="A214" s="2">
        <v>44865</v>
      </c>
      <c r="B214" s="1" t="s">
        <v>153</v>
      </c>
      <c r="C214" s="1">
        <v>0</v>
      </c>
      <c r="D214" s="3">
        <v>1057.63158</v>
      </c>
      <c r="E214" s="1" t="s">
        <v>153</v>
      </c>
      <c r="F214" s="3">
        <v>1057.63158</v>
      </c>
      <c r="G214" s="3">
        <v>878.33030999999994</v>
      </c>
      <c r="H214" s="3">
        <v>179.30127000000005</v>
      </c>
      <c r="I214" s="3">
        <f t="shared" si="29"/>
        <v>533.43491333333338</v>
      </c>
      <c r="J214" s="3">
        <v>622</v>
      </c>
      <c r="K214" s="3">
        <v>514.66666666666663</v>
      </c>
      <c r="L214" s="3">
        <v>9.1566666666666663</v>
      </c>
      <c r="M214" s="3">
        <v>9.5300000000000011</v>
      </c>
      <c r="N214" s="3">
        <v>113.52729251933333</v>
      </c>
      <c r="O214" s="3">
        <v>113.52729251933333</v>
      </c>
      <c r="P214" s="3">
        <v>65.755675817999986</v>
      </c>
      <c r="Q214" s="3">
        <v>47.771616701333343</v>
      </c>
      <c r="R214" s="3">
        <f t="shared" si="26"/>
        <v>47.771616701333343</v>
      </c>
      <c r="S214" s="3">
        <v>59.400000000000006</v>
      </c>
      <c r="T214" s="3">
        <f t="shared" si="27"/>
        <v>17.022342484666659</v>
      </c>
      <c r="U214" s="3">
        <v>48.733333333333327</v>
      </c>
      <c r="V214" s="7">
        <f t="shared" si="28"/>
        <v>0.42926535330730448</v>
      </c>
      <c r="W214" s="1">
        <f>VLOOKUP(B214,SiteMetadata!$B$3:$P$37,3,FALSE)</f>
        <v>19.649999999999999</v>
      </c>
      <c r="X214" s="1" t="str">
        <f>VLOOKUP(B214,SiteMetadata!$B$3:$P$37,10,FALSE)</f>
        <v>LowerEastForkLMR</v>
      </c>
      <c r="Y214" s="1">
        <f>VLOOKUP(B214,SiteMetadata!$B$3:$P$37,5,FALSE)</f>
        <v>344.97746400000005</v>
      </c>
      <c r="Z214" s="1">
        <v>4</v>
      </c>
    </row>
    <row r="215" spans="1:26" s="77" customFormat="1" x14ac:dyDescent="0.3">
      <c r="A215" s="2">
        <v>44865</v>
      </c>
      <c r="B215" s="1" t="s">
        <v>202</v>
      </c>
      <c r="C215" s="1">
        <v>0</v>
      </c>
      <c r="D215" s="3">
        <v>920.07225000000005</v>
      </c>
      <c r="E215" s="1" t="s">
        <v>202</v>
      </c>
      <c r="F215" s="3">
        <v>920.07225000000005</v>
      </c>
      <c r="G215" s="3">
        <v>834.57863999999995</v>
      </c>
      <c r="H215" s="3">
        <v>85.493610000000103</v>
      </c>
      <c r="I215" s="3">
        <f t="shared" si="29"/>
        <v>374.72225000000003</v>
      </c>
      <c r="J215" s="3">
        <v>670</v>
      </c>
      <c r="K215" s="3">
        <v>536</v>
      </c>
      <c r="L215" s="3">
        <v>2.56</v>
      </c>
      <c r="M215" s="3">
        <v>9.35</v>
      </c>
      <c r="N215" s="3">
        <v>94.294864467999986</v>
      </c>
      <c r="O215" s="3">
        <v>94.294864467999986</v>
      </c>
      <c r="P215" s="3">
        <v>76.085817876999982</v>
      </c>
      <c r="Q215" s="3">
        <v>18.209046591000003</v>
      </c>
      <c r="R215" s="3">
        <f t="shared" si="26"/>
        <v>18.209046591000003</v>
      </c>
      <c r="S215" s="3">
        <v>57.8</v>
      </c>
      <c r="T215" s="3">
        <f t="shared" si="27"/>
        <v>27.485817876999981</v>
      </c>
      <c r="U215" s="3">
        <v>48.6</v>
      </c>
      <c r="V215" s="7">
        <f t="shared" si="28"/>
        <v>0.51540452679151949</v>
      </c>
      <c r="W215" s="1" t="str">
        <f>VLOOKUP(B215,SiteMetadata!$B$3:$P$37,3,FALSE)</f>
        <v>NA</v>
      </c>
      <c r="X215" s="1" t="str">
        <f>VLOOKUP(B215,SiteMetadata!$B$3:$P$37,10,FALSE)</f>
        <v>UpperEastForkLMR</v>
      </c>
      <c r="Y215" s="1">
        <f>VLOOKUP(B215,SiteMetadata!$B$3:$P$37,5,FALSE)</f>
        <v>331.51764400000002</v>
      </c>
      <c r="Z215" s="1" t="s">
        <v>204</v>
      </c>
    </row>
    <row r="216" spans="1:26" x14ac:dyDescent="0.3">
      <c r="A216" s="2">
        <v>44865</v>
      </c>
      <c r="B216" s="1" t="s">
        <v>91</v>
      </c>
      <c r="C216" s="1">
        <v>0</v>
      </c>
      <c r="D216" s="3">
        <v>372.834</v>
      </c>
      <c r="E216" s="1" t="s">
        <v>91</v>
      </c>
      <c r="F216" s="3">
        <v>372.834</v>
      </c>
      <c r="G216" s="3">
        <v>319</v>
      </c>
      <c r="H216" s="3">
        <v>53.834000000000003</v>
      </c>
      <c r="I216" s="3">
        <f t="shared" si="29"/>
        <v>319.334</v>
      </c>
      <c r="J216" s="3">
        <v>31</v>
      </c>
      <c r="K216" s="3">
        <v>23.7</v>
      </c>
      <c r="L216" s="3">
        <v>2.5</v>
      </c>
      <c r="M216" s="3">
        <v>29.8</v>
      </c>
      <c r="N216" s="3">
        <v>305.36259148000005</v>
      </c>
      <c r="O216" s="3">
        <v>305.36259148000005</v>
      </c>
      <c r="P216" s="3">
        <v>292.84465067000002</v>
      </c>
      <c r="Q216" s="3">
        <v>12.517940810000027</v>
      </c>
      <c r="R216" s="3">
        <f t="shared" si="26"/>
        <v>12.517940810000027</v>
      </c>
      <c r="S216" s="3">
        <v>302</v>
      </c>
      <c r="T216" s="3">
        <f t="shared" si="27"/>
        <v>40.844650670000021</v>
      </c>
      <c r="U216" s="3">
        <v>252</v>
      </c>
      <c r="V216" s="7">
        <f t="shared" si="28"/>
        <v>0.82524843262114156</v>
      </c>
      <c r="W216" s="1">
        <f>VLOOKUP(B216,SiteMetadata!$B$3:$P$37,3,FALSE)</f>
        <v>0</v>
      </c>
      <c r="X216" s="1" t="str">
        <f>VLOOKUP(B216,SiteMetadata!$B$3:$P$37,10,FALSE)</f>
        <v>UpperEastForkLMR</v>
      </c>
      <c r="Y216" s="1">
        <f>VLOOKUP(B216,SiteMetadata!$B$3:$P$37,5,FALSE)</f>
        <v>233.42192000000003</v>
      </c>
      <c r="Z216" s="1">
        <v>4</v>
      </c>
    </row>
    <row r="217" spans="1:26" x14ac:dyDescent="0.3">
      <c r="A217" s="2">
        <v>44865</v>
      </c>
      <c r="B217" s="1" t="s">
        <v>181</v>
      </c>
      <c r="C217" s="1">
        <v>0</v>
      </c>
      <c r="D217" s="3">
        <v>2348.991</v>
      </c>
      <c r="E217" s="1" t="s">
        <v>181</v>
      </c>
      <c r="F217" s="3">
        <v>2348.991</v>
      </c>
      <c r="G217" s="3">
        <v>1858.78044</v>
      </c>
      <c r="H217" s="3">
        <v>490.21055999999999</v>
      </c>
      <c r="I217" s="3">
        <f t="shared" si="29"/>
        <v>494.48099999999999</v>
      </c>
      <c r="J217" s="3">
        <v>2330</v>
      </c>
      <c r="K217" s="3">
        <v>1850</v>
      </c>
      <c r="L217" s="3">
        <v>1.96</v>
      </c>
      <c r="M217" s="3">
        <v>4.51</v>
      </c>
      <c r="N217" s="3">
        <v>367.40323095999997</v>
      </c>
      <c r="O217" s="3">
        <v>367.40323095999997</v>
      </c>
      <c r="P217" s="3">
        <v>339.99146325999999</v>
      </c>
      <c r="Q217" s="3">
        <v>27.411767699999984</v>
      </c>
      <c r="R217" s="3">
        <f t="shared" si="26"/>
        <v>27.411767699999984</v>
      </c>
      <c r="S217" s="3">
        <v>369</v>
      </c>
      <c r="T217" s="3">
        <f t="shared" si="27"/>
        <v>1.9914632599999891</v>
      </c>
      <c r="U217" s="3">
        <v>338</v>
      </c>
      <c r="V217" s="7">
        <f t="shared" si="28"/>
        <v>0.91997013503890179</v>
      </c>
      <c r="W217" s="1">
        <f>VLOOKUP(B217,SiteMetadata!$B$3:$P$37,3,FALSE)</f>
        <v>4.3</v>
      </c>
      <c r="X217" s="1" t="str">
        <f>VLOOKUP(B217,SiteMetadata!$B$3:$P$37,10,FALSE)</f>
        <v>LowerEastForkLMR</v>
      </c>
      <c r="Y217" s="1">
        <f>VLOOKUP(B217,SiteMetadata!$B$3:$P$37,5,FALSE)</f>
        <v>493.24199399999998</v>
      </c>
      <c r="Z217" s="1">
        <v>4</v>
      </c>
    </row>
    <row r="218" spans="1:26" x14ac:dyDescent="0.3">
      <c r="A218" s="2">
        <v>44865</v>
      </c>
      <c r="B218" s="1" t="s">
        <v>139</v>
      </c>
      <c r="C218" s="1">
        <v>0</v>
      </c>
      <c r="D218" s="3">
        <v>4730</v>
      </c>
      <c r="E218" s="1" t="s">
        <v>139</v>
      </c>
      <c r="F218" s="3">
        <v>4730</v>
      </c>
      <c r="G218" s="3">
        <v>3738.7447120000006</v>
      </c>
      <c r="H218" s="3">
        <v>991.25528799999938</v>
      </c>
      <c r="I218" s="3">
        <f t="shared" si="29"/>
        <v>1034.23</v>
      </c>
      <c r="J218" s="3">
        <v>5010</v>
      </c>
      <c r="K218" s="3">
        <v>3690</v>
      </c>
      <c r="L218" s="3">
        <v>2.2200000000000002</v>
      </c>
      <c r="M218" s="3">
        <v>5.77</v>
      </c>
      <c r="N218" s="3">
        <v>782.60124999999994</v>
      </c>
      <c r="O218" s="3">
        <v>782.60124999999994</v>
      </c>
      <c r="P218" s="3">
        <v>725</v>
      </c>
      <c r="Q218" s="3">
        <v>57.601249999999936</v>
      </c>
      <c r="R218" s="3">
        <f t="shared" si="26"/>
        <v>57.601249999999936</v>
      </c>
      <c r="S218" s="3">
        <v>802</v>
      </c>
      <c r="T218" s="3">
        <f t="shared" si="27"/>
        <v>81</v>
      </c>
      <c r="U218" s="3">
        <v>644</v>
      </c>
      <c r="V218" s="7">
        <f t="shared" si="28"/>
        <v>0.82289671783682949</v>
      </c>
      <c r="W218" s="1">
        <f>VLOOKUP(B218,SiteMetadata!$B$3:$P$37,3,FALSE)</f>
        <v>34.909999999999997</v>
      </c>
      <c r="X218" s="1" t="str">
        <f>VLOOKUP(B218,SiteMetadata!$B$3:$P$37,10,FALSE)</f>
        <v>UpperEastForkLMR</v>
      </c>
      <c r="Y218" s="1">
        <f>VLOOKUP(B218,SiteMetadata!$B$3:$P$37,5,FALSE)</f>
        <v>236.477496</v>
      </c>
      <c r="Z218" s="1">
        <v>4</v>
      </c>
    </row>
    <row r="219" spans="1:26" x14ac:dyDescent="0.3">
      <c r="A219" s="2">
        <v>44865</v>
      </c>
      <c r="B219" s="1" t="s">
        <v>84</v>
      </c>
      <c r="C219" s="1">
        <v>0</v>
      </c>
      <c r="D219" s="3">
        <v>3096.191088</v>
      </c>
      <c r="E219" s="1" t="s">
        <v>84</v>
      </c>
      <c r="F219" s="3">
        <v>3096.191088</v>
      </c>
      <c r="G219" s="3">
        <v>2905.7870480000001</v>
      </c>
      <c r="H219" s="3">
        <v>190.4040399999999</v>
      </c>
      <c r="I219" s="3">
        <f t="shared" si="29"/>
        <v>412.69108800000004</v>
      </c>
      <c r="J219" s="3">
        <v>3520</v>
      </c>
      <c r="K219" s="3">
        <v>2670</v>
      </c>
      <c r="L219" s="3">
        <v>6.79</v>
      </c>
      <c r="M219" s="3">
        <v>13.5</v>
      </c>
      <c r="N219" s="3">
        <v>558.74389450000001</v>
      </c>
      <c r="O219" s="3">
        <v>558.74389450000001</v>
      </c>
      <c r="P219" s="3">
        <v>489.56121599999989</v>
      </c>
      <c r="Q219" s="3">
        <v>69.182678500000122</v>
      </c>
      <c r="R219" s="3">
        <f t="shared" si="26"/>
        <v>69.182678500000122</v>
      </c>
      <c r="S219" s="3">
        <v>599</v>
      </c>
      <c r="T219" s="3" t="str">
        <f t="shared" si="27"/>
        <v/>
      </c>
      <c r="U219" s="3">
        <v>503</v>
      </c>
      <c r="V219" s="7">
        <f t="shared" si="28"/>
        <v>0.90023355056097165</v>
      </c>
      <c r="W219" s="1">
        <f>VLOOKUP(B219,SiteMetadata!$B$3:$P$37,3,FALSE)</f>
        <v>0</v>
      </c>
      <c r="X219" s="1" t="str">
        <f>VLOOKUP(B219,SiteMetadata!$B$3:$P$37,10,FALSE)</f>
        <v>LowerEastForkLMR</v>
      </c>
      <c r="Y219" s="1">
        <f>VLOOKUP(B219,SiteMetadata!$B$3:$P$37,5,FALSE)</f>
        <v>493.24199399999998</v>
      </c>
      <c r="Z219" s="1">
        <v>4</v>
      </c>
    </row>
    <row r="220" spans="1:26" x14ac:dyDescent="0.3">
      <c r="A220" s="2">
        <v>44865</v>
      </c>
      <c r="B220" s="1" t="s">
        <v>195</v>
      </c>
      <c r="C220" s="1">
        <v>0</v>
      </c>
      <c r="D220" s="3">
        <v>1087.7602499999998</v>
      </c>
      <c r="E220" s="1" t="s">
        <v>195</v>
      </c>
      <c r="F220" s="3">
        <v>1087.7602499999998</v>
      </c>
      <c r="G220" s="3">
        <v>817.93223999999998</v>
      </c>
      <c r="H220" s="3">
        <v>269.82800999999984</v>
      </c>
      <c r="I220" s="3">
        <f t="shared" si="29"/>
        <v>518.66024999999979</v>
      </c>
      <c r="J220" s="3">
        <v>591</v>
      </c>
      <c r="K220" s="3">
        <v>545</v>
      </c>
      <c r="L220" s="3">
        <v>19.899999999999999</v>
      </c>
      <c r="M220" s="3">
        <v>24.1</v>
      </c>
      <c r="N220" s="3">
        <v>122.16405966799999</v>
      </c>
      <c r="O220" s="3">
        <v>122.16405966799999</v>
      </c>
      <c r="P220" s="3">
        <v>78.150641331999992</v>
      </c>
      <c r="Q220" s="3">
        <v>44.013418336000001</v>
      </c>
      <c r="R220" s="3">
        <f t="shared" si="26"/>
        <v>44.013418336000001</v>
      </c>
      <c r="S220" s="3">
        <v>63.6</v>
      </c>
      <c r="T220" s="3">
        <f t="shared" si="27"/>
        <v>19.950641331999989</v>
      </c>
      <c r="U220" s="3">
        <v>58.2</v>
      </c>
      <c r="V220" s="7">
        <f t="shared" si="28"/>
        <v>0.47640852930205202</v>
      </c>
      <c r="W220" s="1">
        <f>VLOOKUP(B220,SiteMetadata!$B$3:$P$37,3,FALSE)</f>
        <v>0</v>
      </c>
      <c r="X220" s="1" t="str">
        <f>VLOOKUP(B220,SiteMetadata!$B$3:$P$37,10,FALSE)</f>
        <v>UpperEastForkLMR</v>
      </c>
      <c r="Y220" s="1">
        <f>VLOOKUP(B220,SiteMetadata!$B$3:$P$37,5,FALSE)</f>
        <v>331.51764400000002</v>
      </c>
      <c r="Z220" s="1" t="s">
        <v>204</v>
      </c>
    </row>
    <row r="221" spans="1:26" x14ac:dyDescent="0.3">
      <c r="A221" s="2">
        <v>44865</v>
      </c>
      <c r="B221" s="1" t="s">
        <v>185</v>
      </c>
      <c r="C221" s="1">
        <v>0</v>
      </c>
      <c r="D221" s="3">
        <v>287</v>
      </c>
      <c r="E221" s="1" t="s">
        <v>185</v>
      </c>
      <c r="F221" s="3">
        <v>287</v>
      </c>
      <c r="G221" s="3">
        <v>259</v>
      </c>
      <c r="H221" s="3">
        <v>28</v>
      </c>
      <c r="I221" s="3">
        <f t="shared" si="29"/>
        <v>197.22</v>
      </c>
      <c r="J221" s="3">
        <v>112</v>
      </c>
      <c r="K221" s="3">
        <v>86.7</v>
      </c>
      <c r="L221" s="3">
        <v>1.0900000000000001</v>
      </c>
      <c r="M221" s="3">
        <v>3.08</v>
      </c>
      <c r="N221" s="3">
        <v>276.32733292</v>
      </c>
      <c r="O221" s="3">
        <v>276.32733292</v>
      </c>
      <c r="P221" s="3">
        <v>249.12492802999998</v>
      </c>
      <c r="Q221" s="3">
        <v>27.202404890000025</v>
      </c>
      <c r="R221" s="3">
        <f t="shared" si="26"/>
        <v>27.202404890000025</v>
      </c>
      <c r="S221" s="3">
        <v>268</v>
      </c>
      <c r="T221" s="3">
        <f t="shared" si="27"/>
        <v>25.124928029999978</v>
      </c>
      <c r="U221" s="3">
        <v>224</v>
      </c>
      <c r="V221" s="7">
        <f t="shared" si="28"/>
        <v>0.81063280144223238</v>
      </c>
      <c r="W221" s="1">
        <f>VLOOKUP(B221,SiteMetadata!$B$3:$P$37,3,FALSE)</f>
        <v>0</v>
      </c>
      <c r="X221" s="1" t="str">
        <f>VLOOKUP(B221,SiteMetadata!$B$3:$P$37,10,FALSE)</f>
        <v>LowerEastForkLMR</v>
      </c>
      <c r="Y221" s="1">
        <f>VLOOKUP(B221,SiteMetadata!$B$3:$P$37,5,FALSE)</f>
        <v>0.54310199999999997</v>
      </c>
      <c r="Z221" s="1">
        <v>4</v>
      </c>
    </row>
    <row r="222" spans="1:26" x14ac:dyDescent="0.3">
      <c r="A222" s="2">
        <v>44865</v>
      </c>
      <c r="B222" s="1" t="s">
        <v>160</v>
      </c>
      <c r="C222" s="1">
        <v>0</v>
      </c>
      <c r="D222" s="3">
        <v>391.21209000000005</v>
      </c>
      <c r="E222" s="1" t="s">
        <v>160</v>
      </c>
      <c r="F222" s="3">
        <v>391.21209000000005</v>
      </c>
      <c r="G222" s="3">
        <v>271</v>
      </c>
      <c r="H222" s="3">
        <v>120.21209000000005</v>
      </c>
      <c r="I222" s="3">
        <f t="shared" si="29"/>
        <v>366.70209000000006</v>
      </c>
      <c r="J222" s="3">
        <v>13.6</v>
      </c>
      <c r="K222" s="3">
        <v>18</v>
      </c>
      <c r="L222" s="3">
        <v>3.26</v>
      </c>
      <c r="M222" s="3">
        <v>6.51</v>
      </c>
      <c r="N222" s="3">
        <v>323.96386485999994</v>
      </c>
      <c r="O222" s="3">
        <v>323.96386485999994</v>
      </c>
      <c r="P222" s="3">
        <v>259.09345808000006</v>
      </c>
      <c r="Q222" s="3">
        <v>64.870406779999882</v>
      </c>
      <c r="R222" s="3">
        <f t="shared" si="26"/>
        <v>64.870406779999882</v>
      </c>
      <c r="S222" s="3">
        <v>301</v>
      </c>
      <c r="T222" s="3">
        <f t="shared" si="27"/>
        <v>9.3458080000061727E-2</v>
      </c>
      <c r="U222" s="3">
        <v>259</v>
      </c>
      <c r="V222" s="7">
        <f t="shared" si="28"/>
        <v>0.79947187971697431</v>
      </c>
      <c r="W222" s="1">
        <f>VLOOKUP(B222,SiteMetadata!$B$3:$P$37,3,FALSE)</f>
        <v>0.1</v>
      </c>
      <c r="X222" s="1" t="str">
        <f>VLOOKUP(B222,SiteMetadata!$B$3:$P$37,10,FALSE)</f>
        <v>LowerEastForkLMR</v>
      </c>
      <c r="Y222" s="1">
        <f>VLOOKUP(B222,SiteMetadata!$B$3:$P$37,5,FALSE)</f>
        <v>7.156054000000001</v>
      </c>
      <c r="Z222" s="1">
        <v>4</v>
      </c>
    </row>
    <row r="223" spans="1:26" x14ac:dyDescent="0.3">
      <c r="A223" s="2">
        <v>44865</v>
      </c>
      <c r="B223" s="1" t="s">
        <v>147</v>
      </c>
      <c r="C223" s="1">
        <v>0</v>
      </c>
      <c r="D223" s="3">
        <v>407.56040999999993</v>
      </c>
      <c r="E223" s="1" t="s">
        <v>147</v>
      </c>
      <c r="F223" s="3">
        <v>407.56040999999993</v>
      </c>
      <c r="G223" s="3">
        <v>230</v>
      </c>
      <c r="H223" s="3">
        <v>177.56040999999993</v>
      </c>
      <c r="I223" s="3">
        <f t="shared" si="29"/>
        <v>395.39040999999992</v>
      </c>
      <c r="J223" s="3">
        <v>8</v>
      </c>
      <c r="K223" s="3">
        <v>10.3</v>
      </c>
      <c r="L223" s="3">
        <v>2.1</v>
      </c>
      <c r="M223" s="3">
        <v>1.87</v>
      </c>
      <c r="N223" s="3">
        <v>295.48253443000004</v>
      </c>
      <c r="O223" s="3">
        <v>295.48253443000004</v>
      </c>
      <c r="P223" s="3">
        <v>194.29519507000003</v>
      </c>
      <c r="Q223" s="3">
        <v>101.18733936000001</v>
      </c>
      <c r="R223" s="3">
        <f t="shared" si="26"/>
        <v>101.18733936000001</v>
      </c>
      <c r="S223" s="3">
        <v>166</v>
      </c>
      <c r="T223" s="3">
        <f t="shared" si="27"/>
        <v>46.295195070000034</v>
      </c>
      <c r="U223" s="3">
        <v>148</v>
      </c>
      <c r="V223" s="7">
        <f t="shared" si="28"/>
        <v>0.50087562801469498</v>
      </c>
      <c r="W223" s="1">
        <f>VLOOKUP(B223,SiteMetadata!$B$3:$P$37,3,FALSE)</f>
        <v>0</v>
      </c>
      <c r="X223" s="1" t="str">
        <f>VLOOKUP(B223,SiteMetadata!$B$3:$P$37,10,FALSE)</f>
        <v>UpperEastForkLMR</v>
      </c>
      <c r="Y223" s="1">
        <f>VLOOKUP(B223,SiteMetadata!$B$3:$P$37,5,FALSE)</f>
        <v>1.014022</v>
      </c>
      <c r="Z223" s="1">
        <v>4</v>
      </c>
    </row>
    <row r="224" spans="1:26" x14ac:dyDescent="0.3">
      <c r="A224" s="2">
        <v>44865</v>
      </c>
      <c r="B224" s="1" t="s">
        <v>167</v>
      </c>
      <c r="C224" s="1">
        <v>0</v>
      </c>
      <c r="D224" s="3">
        <v>242</v>
      </c>
      <c r="E224" s="1" t="s">
        <v>167</v>
      </c>
      <c r="F224" s="3">
        <v>242</v>
      </c>
      <c r="G224" s="3">
        <v>146</v>
      </c>
      <c r="H224" s="3">
        <v>96</v>
      </c>
      <c r="I224" s="3">
        <f t="shared" si="29"/>
        <v>216.03</v>
      </c>
      <c r="J224" s="3">
        <v>6.39</v>
      </c>
      <c r="K224" s="3">
        <v>24.3</v>
      </c>
      <c r="L224" s="3">
        <v>3.25</v>
      </c>
      <c r="M224" s="3">
        <v>1.67</v>
      </c>
      <c r="N224" s="3">
        <v>122.16405966799999</v>
      </c>
      <c r="O224" s="4">
        <v>148.18214675000002</v>
      </c>
      <c r="P224" s="3">
        <v>136.18214675000002</v>
      </c>
      <c r="Q224" s="3">
        <v>-14.018087082000022</v>
      </c>
      <c r="R224" s="3">
        <f t="shared" si="26"/>
        <v>12</v>
      </c>
      <c r="S224" s="3">
        <v>104</v>
      </c>
      <c r="T224" s="3">
        <f t="shared" si="27"/>
        <v>35.182146750000015</v>
      </c>
      <c r="U224" s="3">
        <v>101</v>
      </c>
      <c r="V224" s="7">
        <f t="shared" si="28"/>
        <v>0.68159358070576737</v>
      </c>
      <c r="W224" s="1">
        <f>VLOOKUP(B224,SiteMetadata!$B$3:$P$37,3,FALSE)</f>
        <v>1</v>
      </c>
      <c r="X224" s="1" t="str">
        <f>VLOOKUP(B224,SiteMetadata!$B$3:$P$37,10,FALSE)</f>
        <v>LowerEastForkLMR</v>
      </c>
      <c r="Y224" s="1">
        <f>VLOOKUP(B224,SiteMetadata!$B$3:$P$37,5,FALSE)</f>
        <v>76.224578000000008</v>
      </c>
      <c r="Z224" s="1">
        <v>4</v>
      </c>
    </row>
    <row r="225" spans="1:26" x14ac:dyDescent="0.3">
      <c r="A225" s="2">
        <v>44865</v>
      </c>
      <c r="B225" s="1" t="s">
        <v>150</v>
      </c>
      <c r="C225" s="1">
        <v>0</v>
      </c>
      <c r="D225" s="3">
        <v>2437.4790000000003</v>
      </c>
      <c r="E225" s="1" t="s">
        <v>150</v>
      </c>
      <c r="F225" s="3">
        <v>2437.4790000000003</v>
      </c>
      <c r="G225" s="3">
        <v>1077.2460000000001</v>
      </c>
      <c r="H225" s="3">
        <v>1360.2330000000002</v>
      </c>
      <c r="I225" s="3">
        <f t="shared" si="29"/>
        <v>2278.2790000000005</v>
      </c>
      <c r="J225" s="3">
        <v>19.600000000000001</v>
      </c>
      <c r="K225" s="3">
        <v>19.2</v>
      </c>
      <c r="L225" s="3">
        <v>145</v>
      </c>
      <c r="M225" s="3">
        <v>140</v>
      </c>
      <c r="N225" s="3">
        <v>395.52450399999998</v>
      </c>
      <c r="O225" s="3">
        <v>395.52450399999998</v>
      </c>
      <c r="P225" s="3">
        <v>309.95081055999998</v>
      </c>
      <c r="Q225" s="3">
        <v>85.57369344</v>
      </c>
      <c r="R225" s="3">
        <f t="shared" si="26"/>
        <v>85.57369344</v>
      </c>
      <c r="S225" s="3">
        <v>288</v>
      </c>
      <c r="T225" s="3">
        <f t="shared" si="27"/>
        <v>64.950810559999979</v>
      </c>
      <c r="U225" s="3">
        <v>245</v>
      </c>
      <c r="V225" s="7">
        <f t="shared" si="28"/>
        <v>0.6194306484738048</v>
      </c>
      <c r="W225" s="1">
        <f>VLOOKUP(B225,SiteMetadata!$B$3:$P$37,3,FALSE)</f>
        <v>0</v>
      </c>
      <c r="X225" s="1" t="str">
        <f>VLOOKUP(B225,SiteMetadata!$B$3:$P$37,10,FALSE)</f>
        <v>UpperEastForkLMR</v>
      </c>
      <c r="Y225" s="1">
        <f>VLOOKUP(B225,SiteMetadata!$B$3:$P$37,5,FALSE)</f>
        <v>0.370946</v>
      </c>
      <c r="Z225" s="1">
        <v>1</v>
      </c>
    </row>
    <row r="226" spans="1:26" x14ac:dyDescent="0.3">
      <c r="A226" s="2">
        <v>44866</v>
      </c>
      <c r="B226" s="1" t="s">
        <v>181</v>
      </c>
      <c r="C226" s="1">
        <v>0</v>
      </c>
      <c r="D226" s="3">
        <v>2657.2984179999999</v>
      </c>
      <c r="E226" s="1" t="s">
        <v>181</v>
      </c>
      <c r="F226" s="4">
        <v>2712.5983220000003</v>
      </c>
      <c r="G226" s="3">
        <v>2695.5983220000003</v>
      </c>
      <c r="H226" s="3">
        <v>-38.299904000000424</v>
      </c>
      <c r="I226" s="3">
        <f t="shared" si="29"/>
        <v>590.06832200000008</v>
      </c>
      <c r="J226" s="3">
        <v>2180</v>
      </c>
      <c r="K226" s="3">
        <v>2120</v>
      </c>
      <c r="L226" s="3">
        <v>3.81</v>
      </c>
      <c r="M226" s="3">
        <v>2.5299999999999998</v>
      </c>
      <c r="N226" s="3">
        <v>425.70040149999988</v>
      </c>
      <c r="O226" s="4">
        <v>454.50051205999995</v>
      </c>
      <c r="P226" s="3">
        <v>444.50051205999995</v>
      </c>
      <c r="Q226" s="3">
        <v>-18.800110560000064</v>
      </c>
      <c r="R226" s="3">
        <f t="shared" si="26"/>
        <v>10</v>
      </c>
      <c r="S226" s="3">
        <v>342</v>
      </c>
      <c r="T226" s="3">
        <f t="shared" si="27"/>
        <v>107.50051205999995</v>
      </c>
      <c r="U226" s="3">
        <v>337</v>
      </c>
      <c r="V226" s="7">
        <f t="shared" si="28"/>
        <v>0.74147331203779066</v>
      </c>
      <c r="W226" s="1">
        <f>VLOOKUP(B226,SiteMetadata!$B$3:$P$37,3,FALSE)</f>
        <v>4.3</v>
      </c>
      <c r="X226" s="1" t="str">
        <f>VLOOKUP(B226,SiteMetadata!$B$3:$P$37,10,FALSE)</f>
        <v>LowerEastForkLMR</v>
      </c>
      <c r="Y226" s="1">
        <f>VLOOKUP(B226,SiteMetadata!$B$3:$P$37,5,FALSE)</f>
        <v>493.24199399999998</v>
      </c>
      <c r="Z226" s="71">
        <v>4</v>
      </c>
    </row>
    <row r="227" spans="1:26" x14ac:dyDescent="0.3">
      <c r="A227" s="2">
        <v>44866</v>
      </c>
      <c r="B227" s="1" t="s">
        <v>198</v>
      </c>
      <c r="C227" s="1">
        <v>0</v>
      </c>
      <c r="D227" s="3">
        <v>897.10524000000021</v>
      </c>
      <c r="E227" s="1" t="s">
        <v>198</v>
      </c>
      <c r="F227" s="3">
        <v>897.10524000000021</v>
      </c>
      <c r="G227" s="3">
        <v>840.82401000000004</v>
      </c>
      <c r="H227" s="3">
        <v>56.281230000000164</v>
      </c>
      <c r="I227" s="3">
        <f t="shared" si="29"/>
        <v>419.40524000000022</v>
      </c>
      <c r="J227" s="3">
        <v>495</v>
      </c>
      <c r="K227" s="3">
        <v>470</v>
      </c>
      <c r="L227" s="3">
        <v>6.24</v>
      </c>
      <c r="M227" s="3">
        <v>7.7</v>
      </c>
      <c r="N227" s="3">
        <v>118.49543571199999</v>
      </c>
      <c r="O227" s="4">
        <v>159.75242075</v>
      </c>
      <c r="P227" s="3">
        <v>149.75242075</v>
      </c>
      <c r="Q227" s="3">
        <v>-31.25698503800001</v>
      </c>
      <c r="R227" s="3">
        <f t="shared" si="26"/>
        <v>10</v>
      </c>
      <c r="S227" s="3">
        <v>54</v>
      </c>
      <c r="T227" s="3">
        <f t="shared" si="27"/>
        <v>97.952420750000002</v>
      </c>
      <c r="U227" s="3">
        <v>51.8</v>
      </c>
      <c r="V227" s="7">
        <f t="shared" si="28"/>
        <v>0.32425173751240322</v>
      </c>
      <c r="W227" s="1">
        <f>VLOOKUP(B227,SiteMetadata!$B$3:$P$37,3,FALSE)</f>
        <v>0</v>
      </c>
      <c r="X227" s="1" t="str">
        <f>VLOOKUP(B227,SiteMetadata!$B$3:$P$37,10,FALSE)</f>
        <v>UpperEastForkLMR</v>
      </c>
      <c r="Y227" s="1">
        <f>VLOOKUP(B227,SiteMetadata!$B$3:$P$37,5,FALSE)</f>
        <v>331.51764400000002</v>
      </c>
      <c r="Z227" s="1" t="s">
        <v>204</v>
      </c>
    </row>
    <row r="228" spans="1:26" x14ac:dyDescent="0.3">
      <c r="A228" s="2">
        <v>44866</v>
      </c>
      <c r="B228" s="1" t="s">
        <v>198</v>
      </c>
      <c r="C228" s="1">
        <v>5</v>
      </c>
      <c r="D228" s="3">
        <v>890.84528999999998</v>
      </c>
      <c r="E228" s="1" t="s">
        <v>198</v>
      </c>
      <c r="F228" s="3">
        <v>890.84528999999998</v>
      </c>
      <c r="G228" s="3">
        <v>776.36664000000019</v>
      </c>
      <c r="H228" s="3">
        <v>114.47864999999979</v>
      </c>
      <c r="I228" s="3">
        <f t="shared" si="29"/>
        <v>410.63529</v>
      </c>
      <c r="J228" s="3">
        <v>493</v>
      </c>
      <c r="K228" s="3">
        <v>466.5</v>
      </c>
      <c r="L228" s="3">
        <v>8.4600000000000009</v>
      </c>
      <c r="M228" s="3">
        <v>13.709999999999999</v>
      </c>
      <c r="N228" s="3">
        <v>117.879954325</v>
      </c>
      <c r="O228" s="4">
        <v>133.33494719699999</v>
      </c>
      <c r="P228" s="3">
        <v>120.33494719699999</v>
      </c>
      <c r="Q228" s="3">
        <v>-2.4549928719999912</v>
      </c>
      <c r="R228" s="3">
        <f t="shared" si="26"/>
        <v>13</v>
      </c>
      <c r="S228" s="3">
        <v>53.6</v>
      </c>
      <c r="T228" s="3">
        <f t="shared" si="27"/>
        <v>68.684947196999985</v>
      </c>
      <c r="U228" s="3">
        <v>51.65</v>
      </c>
      <c r="V228" s="7">
        <f t="shared" si="28"/>
        <v>0.38737031127846816</v>
      </c>
      <c r="W228" s="1">
        <f>VLOOKUP(B228,SiteMetadata!$B$3:$P$37,3,FALSE)</f>
        <v>0</v>
      </c>
      <c r="X228" s="1" t="str">
        <f>VLOOKUP(B228,SiteMetadata!$B$3:$P$37,10,FALSE)</f>
        <v>UpperEastForkLMR</v>
      </c>
      <c r="Y228" s="1">
        <f>VLOOKUP(B228,SiteMetadata!$B$3:$P$37,5,FALSE)</f>
        <v>331.51764400000002</v>
      </c>
      <c r="Z228" s="1" t="s">
        <v>204</v>
      </c>
    </row>
    <row r="229" spans="1:26" s="77" customFormat="1" x14ac:dyDescent="0.3">
      <c r="A229" s="2">
        <v>44866</v>
      </c>
      <c r="B229" s="1" t="s">
        <v>198</v>
      </c>
      <c r="C229" s="1">
        <v>10</v>
      </c>
      <c r="D229" s="3">
        <v>874.16001000000006</v>
      </c>
      <c r="E229" s="1" t="s">
        <v>198</v>
      </c>
      <c r="F229" s="3">
        <v>874.16001000000006</v>
      </c>
      <c r="G229" s="3">
        <v>776.36664000000019</v>
      </c>
      <c r="H229" s="3">
        <v>97.793369999999868</v>
      </c>
      <c r="I229" s="3">
        <f t="shared" si="29"/>
        <v>385.70001000000008</v>
      </c>
      <c r="J229" s="3">
        <v>495</v>
      </c>
      <c r="K229" s="3">
        <v>482.5</v>
      </c>
      <c r="L229" s="3">
        <v>6.92</v>
      </c>
      <c r="M229" s="3">
        <v>5.96</v>
      </c>
      <c r="N229" s="3">
        <v>109.77355070799999</v>
      </c>
      <c r="O229" s="4">
        <v>144.82326563000004</v>
      </c>
      <c r="P229" s="3">
        <v>134.82326563000004</v>
      </c>
      <c r="Q229" s="3">
        <v>-25.049714922000049</v>
      </c>
      <c r="R229" s="3">
        <f t="shared" si="26"/>
        <v>10</v>
      </c>
      <c r="S229" s="3">
        <v>55.5</v>
      </c>
      <c r="T229" s="3">
        <f t="shared" si="27"/>
        <v>75.673265630000031</v>
      </c>
      <c r="U229" s="3">
        <v>59.15</v>
      </c>
      <c r="V229" s="7">
        <f t="shared" si="28"/>
        <v>0.40842885114273458</v>
      </c>
      <c r="W229" s="1">
        <f>VLOOKUP(B229,SiteMetadata!$B$3:$P$37,3,FALSE)</f>
        <v>0</v>
      </c>
      <c r="X229" s="1" t="str">
        <f>VLOOKUP(B229,SiteMetadata!$B$3:$P$37,10,FALSE)</f>
        <v>UpperEastForkLMR</v>
      </c>
      <c r="Y229" s="1">
        <f>VLOOKUP(B229,SiteMetadata!$B$3:$P$37,5,FALSE)</f>
        <v>331.51764400000002</v>
      </c>
      <c r="Z229" s="1" t="s">
        <v>204</v>
      </c>
    </row>
    <row r="230" spans="1:26" s="77" customFormat="1" x14ac:dyDescent="0.3">
      <c r="A230" s="2">
        <v>44866</v>
      </c>
      <c r="B230" s="1" t="s">
        <v>198</v>
      </c>
      <c r="C230" s="1">
        <v>20</v>
      </c>
      <c r="D230" s="3">
        <v>883.56046500000002</v>
      </c>
      <c r="E230" s="1" t="s">
        <v>198</v>
      </c>
      <c r="F230" s="3">
        <v>883.56046500000002</v>
      </c>
      <c r="G230" s="3">
        <v>775.32898499999999</v>
      </c>
      <c r="H230" s="3">
        <v>108.23148000000003</v>
      </c>
      <c r="I230" s="3">
        <f t="shared" si="29"/>
        <v>389.30379833333336</v>
      </c>
      <c r="J230" s="3">
        <v>503</v>
      </c>
      <c r="K230" s="3">
        <v>488.33333333333331</v>
      </c>
      <c r="L230" s="3">
        <v>14.965</v>
      </c>
      <c r="M230" s="3">
        <v>5.9233333333333347</v>
      </c>
      <c r="N230" s="3">
        <v>115.09468956249999</v>
      </c>
      <c r="O230" s="4">
        <v>143.27054502649997</v>
      </c>
      <c r="P230" s="3">
        <v>129.27054502649997</v>
      </c>
      <c r="Q230" s="3">
        <v>-14.17585546399998</v>
      </c>
      <c r="R230" s="3">
        <f t="shared" si="26"/>
        <v>14</v>
      </c>
      <c r="S230" s="3">
        <v>56.95</v>
      </c>
      <c r="T230" s="3">
        <f t="shared" si="27"/>
        <v>77.303878359833305</v>
      </c>
      <c r="U230" s="3">
        <v>51.966666666666669</v>
      </c>
      <c r="V230" s="7">
        <f t="shared" si="28"/>
        <v>0.36271703061543231</v>
      </c>
      <c r="W230" s="1">
        <f>VLOOKUP(B230,SiteMetadata!$B$3:$P$37,3,FALSE)</f>
        <v>0</v>
      </c>
      <c r="X230" s="1" t="str">
        <f>VLOOKUP(B230,SiteMetadata!$B$3:$P$37,10,FALSE)</f>
        <v>UpperEastForkLMR</v>
      </c>
      <c r="Y230" s="1">
        <f>VLOOKUP(B230,SiteMetadata!$B$3:$P$37,5,FALSE)</f>
        <v>331.51764400000002</v>
      </c>
      <c r="Z230" s="1" t="s">
        <v>204</v>
      </c>
    </row>
    <row r="231" spans="1:26" x14ac:dyDescent="0.3">
      <c r="A231" s="2">
        <v>44866</v>
      </c>
      <c r="B231" s="1" t="s">
        <v>198</v>
      </c>
      <c r="C231" s="1">
        <v>42</v>
      </c>
      <c r="D231" s="3">
        <v>1014.2564400000001</v>
      </c>
      <c r="E231" s="1" t="s">
        <v>198</v>
      </c>
      <c r="F231" s="3">
        <v>1014.2564400000001</v>
      </c>
      <c r="G231" s="3">
        <v>897.10533000000009</v>
      </c>
      <c r="H231" s="3">
        <v>117.15111000000002</v>
      </c>
      <c r="I231" s="3">
        <f t="shared" si="29"/>
        <v>472.75644000000011</v>
      </c>
      <c r="J231" s="3">
        <v>516.5</v>
      </c>
      <c r="K231" s="3">
        <v>505.5</v>
      </c>
      <c r="L231" s="3">
        <v>25.95</v>
      </c>
      <c r="M231" s="3">
        <v>36</v>
      </c>
      <c r="N231" s="3">
        <v>120.0289396725</v>
      </c>
      <c r="O231" s="3">
        <v>120.0289396725</v>
      </c>
      <c r="P231" s="3">
        <v>119.72062125599999</v>
      </c>
      <c r="Q231" s="3">
        <v>0.30831841650001479</v>
      </c>
      <c r="R231" s="3">
        <f t="shared" si="26"/>
        <v>0.30831841650001479</v>
      </c>
      <c r="S231" s="3">
        <v>53.3</v>
      </c>
      <c r="T231" s="3">
        <f t="shared" si="27"/>
        <v>73.42062125599999</v>
      </c>
      <c r="U231" s="3">
        <v>46.3</v>
      </c>
      <c r="V231" s="7">
        <f t="shared" si="28"/>
        <v>0.38574030668212139</v>
      </c>
      <c r="W231" s="1">
        <f>VLOOKUP(B231,SiteMetadata!$B$3:$P$37,3,FALSE)</f>
        <v>0</v>
      </c>
      <c r="X231" s="1" t="str">
        <f>VLOOKUP(B231,SiteMetadata!$B$3:$P$37,10,FALSE)</f>
        <v>UpperEastForkLMR</v>
      </c>
      <c r="Y231" s="1">
        <f>VLOOKUP(B231,SiteMetadata!$B$3:$P$37,5,FALSE)</f>
        <v>331.51764400000002</v>
      </c>
      <c r="Z231" s="1" t="s">
        <v>204</v>
      </c>
    </row>
    <row r="232" spans="1:26" x14ac:dyDescent="0.3">
      <c r="A232" s="2">
        <v>44866</v>
      </c>
      <c r="B232" s="1" t="s">
        <v>195</v>
      </c>
      <c r="C232" s="1">
        <v>0</v>
      </c>
      <c r="D232" s="3">
        <v>1016.3529000000002</v>
      </c>
      <c r="E232" s="1" t="s">
        <v>195</v>
      </c>
      <c r="F232" s="3">
        <v>1016.3529000000002</v>
      </c>
      <c r="G232" s="3">
        <v>849.1551300000001</v>
      </c>
      <c r="H232" s="3">
        <v>167.19777000000011</v>
      </c>
      <c r="I232" s="3">
        <f t="shared" si="29"/>
        <v>532.55790000000025</v>
      </c>
      <c r="J232" s="3">
        <v>501.5</v>
      </c>
      <c r="K232" s="3">
        <v>478</v>
      </c>
      <c r="L232" s="3">
        <v>7.2200000000000006</v>
      </c>
      <c r="M232" s="3">
        <v>5.7949999999999999</v>
      </c>
      <c r="N232" s="3">
        <v>115.71652590249998</v>
      </c>
      <c r="O232" s="3">
        <v>115.71652590249998</v>
      </c>
      <c r="P232" s="3">
        <v>63.478497852999986</v>
      </c>
      <c r="Q232" s="3">
        <v>52.238028049499995</v>
      </c>
      <c r="R232" s="3">
        <f t="shared" si="26"/>
        <v>52.238028049499995</v>
      </c>
      <c r="S232" s="3">
        <v>55.150000000000006</v>
      </c>
      <c r="T232" s="3">
        <f t="shared" si="27"/>
        <v>10.928497852999989</v>
      </c>
      <c r="U232" s="3">
        <v>52.55</v>
      </c>
      <c r="V232" s="7">
        <f t="shared" si="28"/>
        <v>0.45412701072859196</v>
      </c>
      <c r="W232" s="1">
        <f>VLOOKUP(B232,SiteMetadata!$B$3:$P$37,3,FALSE)</f>
        <v>0</v>
      </c>
      <c r="X232" s="1" t="str">
        <f>VLOOKUP(B232,SiteMetadata!$B$3:$P$37,10,FALSE)</f>
        <v>UpperEastForkLMR</v>
      </c>
      <c r="Y232" s="1">
        <f>VLOOKUP(B232,SiteMetadata!$B$3:$P$37,5,FALSE)</f>
        <v>331.51764400000002</v>
      </c>
      <c r="Z232" s="1" t="s">
        <v>204</v>
      </c>
    </row>
    <row r="233" spans="1:26" x14ac:dyDescent="0.3">
      <c r="A233" s="2">
        <v>44866</v>
      </c>
      <c r="B233" s="1" t="s">
        <v>195</v>
      </c>
      <c r="C233" s="1">
        <v>5</v>
      </c>
      <c r="D233" s="3">
        <v>972.351</v>
      </c>
      <c r="E233" s="1" t="s">
        <v>195</v>
      </c>
      <c r="F233" s="3">
        <v>972.351</v>
      </c>
      <c r="G233" s="3">
        <v>840.82401000000004</v>
      </c>
      <c r="H233" s="3">
        <v>131.52698999999996</v>
      </c>
      <c r="I233" s="3">
        <f t="shared" si="29"/>
        <v>483.30099999999999</v>
      </c>
      <c r="J233" s="3">
        <v>502</v>
      </c>
      <c r="K233" s="3">
        <v>483</v>
      </c>
      <c r="L233" s="3">
        <v>8.27</v>
      </c>
      <c r="M233" s="3">
        <v>6.05</v>
      </c>
      <c r="N233" s="3">
        <v>113.53923212800001</v>
      </c>
      <c r="O233" s="4">
        <v>137.77145293299998</v>
      </c>
      <c r="P233" s="3">
        <v>122.77145293299998</v>
      </c>
      <c r="Q233" s="3">
        <v>-9.2322208049999688</v>
      </c>
      <c r="R233" s="3">
        <f t="shared" si="26"/>
        <v>15</v>
      </c>
      <c r="S233" s="3">
        <v>55.5</v>
      </c>
      <c r="T233" s="3">
        <f t="shared" si="27"/>
        <v>70.871452932999972</v>
      </c>
      <c r="U233" s="3">
        <v>51.9</v>
      </c>
      <c r="V233" s="7">
        <f t="shared" si="28"/>
        <v>0.3767108417245163</v>
      </c>
      <c r="W233" s="1">
        <f>VLOOKUP(B233,SiteMetadata!$B$3:$P$37,3,FALSE)</f>
        <v>0</v>
      </c>
      <c r="X233" s="1" t="str">
        <f>VLOOKUP(B233,SiteMetadata!$B$3:$P$37,10,FALSE)</f>
        <v>UpperEastForkLMR</v>
      </c>
      <c r="Y233" s="1">
        <f>VLOOKUP(B233,SiteMetadata!$B$3:$P$37,5,FALSE)</f>
        <v>331.51764400000002</v>
      </c>
      <c r="Z233" s="1" t="s">
        <v>204</v>
      </c>
    </row>
    <row r="234" spans="1:26" x14ac:dyDescent="0.3">
      <c r="A234" s="2">
        <v>44866</v>
      </c>
      <c r="B234" s="1" t="s">
        <v>195</v>
      </c>
      <c r="C234" s="1">
        <v>10</v>
      </c>
      <c r="D234" s="3">
        <v>865.82168999999999</v>
      </c>
      <c r="E234" s="1" t="s">
        <v>195</v>
      </c>
      <c r="F234" s="3">
        <v>865.82168999999999</v>
      </c>
      <c r="G234" s="3">
        <v>803.37609000000009</v>
      </c>
      <c r="H234" s="3">
        <v>62.445599999999899</v>
      </c>
      <c r="I234" s="3">
        <f t="shared" si="29"/>
        <v>367.73169000000001</v>
      </c>
      <c r="J234" s="3">
        <v>512</v>
      </c>
      <c r="K234" s="3">
        <v>494</v>
      </c>
      <c r="L234" s="3">
        <v>5.95</v>
      </c>
      <c r="M234" s="3">
        <v>4.09</v>
      </c>
      <c r="N234" s="3">
        <v>117.879954325</v>
      </c>
      <c r="O234" s="4">
        <v>161.78505488000002</v>
      </c>
      <c r="P234" s="3">
        <v>151.78505488000002</v>
      </c>
      <c r="Q234" s="3">
        <v>-33.905100555000018</v>
      </c>
      <c r="R234" s="3">
        <f t="shared" si="26"/>
        <v>10</v>
      </c>
      <c r="S234" s="3">
        <v>56.7</v>
      </c>
      <c r="T234" s="3">
        <f t="shared" si="27"/>
        <v>92.785054880000018</v>
      </c>
      <c r="U234" s="3">
        <v>59</v>
      </c>
      <c r="V234" s="7">
        <f t="shared" si="28"/>
        <v>0.36468139806709438</v>
      </c>
      <c r="W234" s="1">
        <f>VLOOKUP(B234,SiteMetadata!$B$3:$P$37,3,FALSE)</f>
        <v>0</v>
      </c>
      <c r="X234" s="1" t="str">
        <f>VLOOKUP(B234,SiteMetadata!$B$3:$P$37,10,FALSE)</f>
        <v>UpperEastForkLMR</v>
      </c>
      <c r="Y234" s="1">
        <f>VLOOKUP(B234,SiteMetadata!$B$3:$P$37,5,FALSE)</f>
        <v>331.51764400000002</v>
      </c>
      <c r="Z234" s="1" t="s">
        <v>204</v>
      </c>
    </row>
    <row r="235" spans="1:26" x14ac:dyDescent="0.3">
      <c r="A235" s="2">
        <v>44866</v>
      </c>
      <c r="B235" s="1" t="s">
        <v>195</v>
      </c>
      <c r="C235" s="1">
        <v>20</v>
      </c>
      <c r="D235" s="3">
        <v>905.45436000000018</v>
      </c>
      <c r="E235" s="1" t="s">
        <v>195</v>
      </c>
      <c r="F235" s="3">
        <v>905.45436000000018</v>
      </c>
      <c r="G235" s="3">
        <v>788.82875999999999</v>
      </c>
      <c r="H235" s="3">
        <v>116.62560000000019</v>
      </c>
      <c r="I235" s="3">
        <f t="shared" si="29"/>
        <v>397.0593600000002</v>
      </c>
      <c r="J235" s="3">
        <v>503</v>
      </c>
      <c r="K235" s="3">
        <v>500.5</v>
      </c>
      <c r="L235" s="3">
        <v>4.26</v>
      </c>
      <c r="M235" s="3">
        <v>7.8950000000000005</v>
      </c>
      <c r="N235" s="3">
        <v>117.879954325</v>
      </c>
      <c r="O235" s="3">
        <v>117.879954325</v>
      </c>
      <c r="P235" s="3">
        <v>61.340881299999985</v>
      </c>
      <c r="Q235" s="3">
        <v>56.539073025000015</v>
      </c>
      <c r="R235" s="3">
        <f t="shared" si="26"/>
        <v>56.539073025000015</v>
      </c>
      <c r="S235" s="3">
        <v>56.6</v>
      </c>
      <c r="T235" s="3">
        <f t="shared" si="27"/>
        <v>6.1408812999999824</v>
      </c>
      <c r="U235" s="3">
        <v>55.2</v>
      </c>
      <c r="V235" s="7">
        <f t="shared" si="28"/>
        <v>0.46827300125864724</v>
      </c>
      <c r="W235" s="1">
        <f>VLOOKUP(B235,SiteMetadata!$B$3:$P$37,3,FALSE)</f>
        <v>0</v>
      </c>
      <c r="X235" s="1" t="str">
        <f>VLOOKUP(B235,SiteMetadata!$B$3:$P$37,10,FALSE)</f>
        <v>UpperEastForkLMR</v>
      </c>
      <c r="Y235" s="1">
        <f>VLOOKUP(B235,SiteMetadata!$B$3:$P$37,5,FALSE)</f>
        <v>331.51764400000002</v>
      </c>
      <c r="Z235" s="1" t="s">
        <v>204</v>
      </c>
    </row>
    <row r="236" spans="1:26" x14ac:dyDescent="0.3">
      <c r="A236" s="2">
        <v>44866</v>
      </c>
      <c r="B236" s="1" t="s">
        <v>195</v>
      </c>
      <c r="C236" s="1">
        <v>63</v>
      </c>
      <c r="D236" s="3">
        <v>953.51769000000002</v>
      </c>
      <c r="E236" s="1" t="s">
        <v>195</v>
      </c>
      <c r="F236" s="3">
        <v>953.51769000000002</v>
      </c>
      <c r="G236" s="3">
        <v>828.33489000000009</v>
      </c>
      <c r="H236" s="3">
        <v>125.18279999999993</v>
      </c>
      <c r="I236" s="3">
        <f t="shared" si="29"/>
        <v>404.11769000000004</v>
      </c>
      <c r="J236" s="3">
        <v>509</v>
      </c>
      <c r="K236" s="3">
        <v>513</v>
      </c>
      <c r="L236" s="3">
        <v>38.200000000000003</v>
      </c>
      <c r="M236" s="3">
        <v>36.4</v>
      </c>
      <c r="N236" s="3">
        <v>139.57787500000001</v>
      </c>
      <c r="O236" s="3">
        <v>139.57787500000001</v>
      </c>
      <c r="P236" s="3">
        <v>115.40647431699998</v>
      </c>
      <c r="Q236" s="3">
        <v>24.17140068300003</v>
      </c>
      <c r="R236" s="3">
        <f t="shared" si="26"/>
        <v>24.17140068300003</v>
      </c>
      <c r="S236" s="3">
        <v>51</v>
      </c>
      <c r="T236" s="3">
        <f t="shared" si="27"/>
        <v>77.50647431699997</v>
      </c>
      <c r="U236" s="3">
        <v>37.9</v>
      </c>
      <c r="V236" s="7">
        <f t="shared" si="28"/>
        <v>0.27153300621606397</v>
      </c>
      <c r="W236" s="1">
        <f>VLOOKUP(B236,SiteMetadata!$B$3:$P$37,3,FALSE)</f>
        <v>0</v>
      </c>
      <c r="X236" s="1" t="str">
        <f>VLOOKUP(B236,SiteMetadata!$B$3:$P$37,10,FALSE)</f>
        <v>UpperEastForkLMR</v>
      </c>
      <c r="Y236" s="1">
        <f>VLOOKUP(B236,SiteMetadata!$B$3:$P$37,5,FALSE)</f>
        <v>331.51764400000002</v>
      </c>
      <c r="Z236" s="1" t="s">
        <v>204</v>
      </c>
    </row>
    <row r="237" spans="1:26" x14ac:dyDescent="0.3">
      <c r="A237" s="2">
        <v>44866</v>
      </c>
      <c r="B237" s="1" t="s">
        <v>191</v>
      </c>
      <c r="C237" s="1">
        <v>0</v>
      </c>
      <c r="D237" s="3">
        <v>961.88625000000013</v>
      </c>
      <c r="E237" s="1" t="s">
        <v>191</v>
      </c>
      <c r="F237" s="3">
        <v>961.88625000000013</v>
      </c>
      <c r="G237" s="3">
        <v>815.85225000000003</v>
      </c>
      <c r="H237" s="3">
        <v>146.03400000000011</v>
      </c>
      <c r="I237" s="3">
        <f t="shared" si="29"/>
        <v>489.89625000000012</v>
      </c>
      <c r="J237" s="3">
        <v>502</v>
      </c>
      <c r="K237" s="3">
        <v>463</v>
      </c>
      <c r="L237" s="3">
        <v>13.2</v>
      </c>
      <c r="M237" s="3">
        <v>8.99</v>
      </c>
      <c r="N237" s="3">
        <v>127.58900299699999</v>
      </c>
      <c r="O237" s="3">
        <v>127.58900299699999</v>
      </c>
      <c r="P237" s="3">
        <v>81.568904836999991</v>
      </c>
      <c r="Q237" s="3">
        <v>46.020098160000003</v>
      </c>
      <c r="R237" s="3">
        <f t="shared" si="26"/>
        <v>46.020098160000003</v>
      </c>
      <c r="S237" s="3">
        <v>55.7</v>
      </c>
      <c r="T237" s="3">
        <f t="shared" si="27"/>
        <v>35.768904836999994</v>
      </c>
      <c r="U237" s="3">
        <v>45.8</v>
      </c>
      <c r="V237" s="7">
        <f t="shared" si="28"/>
        <v>0.35896510611558657</v>
      </c>
      <c r="W237" s="1">
        <f>VLOOKUP(B237,SiteMetadata!$B$3:$P$37,3,FALSE)</f>
        <v>0</v>
      </c>
      <c r="X237" s="1" t="str">
        <f>VLOOKUP(B237,SiteMetadata!$B$3:$P$37,10,FALSE)</f>
        <v>UpperEastForkLMR</v>
      </c>
      <c r="Y237" s="1">
        <f>VLOOKUP(B237,SiteMetadata!$B$3:$P$37,5,FALSE)</f>
        <v>2.1670039999999999</v>
      </c>
      <c r="Z237" s="1" t="s">
        <v>204</v>
      </c>
    </row>
    <row r="238" spans="1:26" x14ac:dyDescent="0.3">
      <c r="A238" s="2">
        <v>44866</v>
      </c>
      <c r="B238" s="1" t="s">
        <v>191</v>
      </c>
      <c r="C238" s="1">
        <v>5</v>
      </c>
      <c r="D238" s="3">
        <v>991.19889000000001</v>
      </c>
      <c r="E238" s="1" t="s">
        <v>191</v>
      </c>
      <c r="F238" s="3">
        <v>991.19889000000001</v>
      </c>
      <c r="G238" s="3">
        <v>786.75129000000004</v>
      </c>
      <c r="H238" s="3">
        <v>204.44759999999997</v>
      </c>
      <c r="I238" s="3">
        <f t="shared" si="29"/>
        <v>518.25889000000006</v>
      </c>
      <c r="J238" s="3">
        <v>508</v>
      </c>
      <c r="K238" s="3">
        <v>463</v>
      </c>
      <c r="L238" s="3">
        <v>13.4</v>
      </c>
      <c r="M238" s="3">
        <v>9.94</v>
      </c>
      <c r="N238" s="3">
        <v>122.16405966799999</v>
      </c>
      <c r="O238" s="3">
        <v>122.16405966799999</v>
      </c>
      <c r="P238" s="3">
        <v>78.836604924999989</v>
      </c>
      <c r="Q238" s="3">
        <v>43.327454743000004</v>
      </c>
      <c r="R238" s="3">
        <f t="shared" ref="R238:R269" si="30">O238-P238</f>
        <v>43.327454743000004</v>
      </c>
      <c r="S238" s="3">
        <v>54.9</v>
      </c>
      <c r="T238" s="3">
        <f t="shared" ref="T238:T269" si="31">IF(P238-U238&lt;0,"", P238-U238)</f>
        <v>32.43660492499999</v>
      </c>
      <c r="U238" s="3">
        <v>46.4</v>
      </c>
      <c r="V238" s="7">
        <f t="shared" ref="V238:V269" si="32">U238/O238</f>
        <v>0.37981710927173901</v>
      </c>
      <c r="W238" s="1">
        <f>VLOOKUP(B238,SiteMetadata!$B$3:$P$37,3,FALSE)</f>
        <v>0</v>
      </c>
      <c r="X238" s="1" t="str">
        <f>VLOOKUP(B238,SiteMetadata!$B$3:$P$37,10,FALSE)</f>
        <v>UpperEastForkLMR</v>
      </c>
      <c r="Y238" s="1">
        <f>VLOOKUP(B238,SiteMetadata!$B$3:$P$37,5,FALSE)</f>
        <v>2.1670039999999999</v>
      </c>
      <c r="Z238" s="1" t="s">
        <v>204</v>
      </c>
    </row>
    <row r="239" spans="1:26" x14ac:dyDescent="0.3">
      <c r="A239" s="2">
        <v>44866</v>
      </c>
      <c r="B239" s="1" t="s">
        <v>191</v>
      </c>
      <c r="C239" s="1">
        <v>10</v>
      </c>
      <c r="D239" s="3">
        <v>917.98344000000009</v>
      </c>
      <c r="E239" s="1" t="s">
        <v>191</v>
      </c>
      <c r="F239" s="3">
        <v>917.98344000000009</v>
      </c>
      <c r="G239" s="3">
        <v>797.14044000000001</v>
      </c>
      <c r="H239" s="3">
        <v>120.84300000000007</v>
      </c>
      <c r="I239" s="3">
        <f t="shared" si="29"/>
        <v>438.9684400000001</v>
      </c>
      <c r="J239" s="3">
        <v>502</v>
      </c>
      <c r="K239" s="3">
        <v>470.5</v>
      </c>
      <c r="L239" s="3">
        <v>11.5</v>
      </c>
      <c r="M239" s="3">
        <v>8.5150000000000006</v>
      </c>
      <c r="N239" s="3">
        <v>121.555510957</v>
      </c>
      <c r="O239" s="3">
        <v>121.555510957</v>
      </c>
      <c r="P239" s="3">
        <v>95.610174799999982</v>
      </c>
      <c r="Q239" s="3">
        <v>25.945336157000014</v>
      </c>
      <c r="R239" s="3">
        <f t="shared" si="30"/>
        <v>25.945336157000014</v>
      </c>
      <c r="S239" s="3">
        <v>55.3</v>
      </c>
      <c r="T239" s="3">
        <f t="shared" si="31"/>
        <v>46.910174799999979</v>
      </c>
      <c r="U239" s="3">
        <v>48.7</v>
      </c>
      <c r="V239" s="7">
        <f t="shared" si="32"/>
        <v>0.40064000074194517</v>
      </c>
      <c r="W239" s="1">
        <f>VLOOKUP(B239,SiteMetadata!$B$3:$P$37,3,FALSE)</f>
        <v>0</v>
      </c>
      <c r="X239" s="1" t="str">
        <f>VLOOKUP(B239,SiteMetadata!$B$3:$P$37,10,FALSE)</f>
        <v>UpperEastForkLMR</v>
      </c>
      <c r="Y239" s="1">
        <f>VLOOKUP(B239,SiteMetadata!$B$3:$P$37,5,FALSE)</f>
        <v>2.1670039999999999</v>
      </c>
      <c r="Z239" s="1" t="s">
        <v>204</v>
      </c>
    </row>
    <row r="240" spans="1:26" x14ac:dyDescent="0.3">
      <c r="A240" s="2">
        <v>44866</v>
      </c>
      <c r="B240" s="1" t="s">
        <v>191</v>
      </c>
      <c r="C240" s="1">
        <v>20</v>
      </c>
      <c r="D240" s="3">
        <v>945.15201000000013</v>
      </c>
      <c r="E240" s="1" t="s">
        <v>191</v>
      </c>
      <c r="F240" s="3">
        <v>945.15201000000013</v>
      </c>
      <c r="G240" s="3">
        <v>855.40284000000008</v>
      </c>
      <c r="H240" s="3">
        <v>89.749170000000049</v>
      </c>
      <c r="I240" s="3">
        <f t="shared" si="29"/>
        <v>451.90201000000013</v>
      </c>
      <c r="J240" s="3">
        <v>505</v>
      </c>
      <c r="K240" s="3">
        <v>471</v>
      </c>
      <c r="L240" s="3">
        <v>17.5</v>
      </c>
      <c r="M240" s="3">
        <v>22.25</v>
      </c>
      <c r="N240" s="3">
        <v>125.79108756799997</v>
      </c>
      <c r="O240" s="4">
        <v>157.04106227</v>
      </c>
      <c r="P240" s="3">
        <v>147.04106227</v>
      </c>
      <c r="Q240" s="3">
        <v>-21.249974702000031</v>
      </c>
      <c r="R240" s="3">
        <f t="shared" si="30"/>
        <v>10</v>
      </c>
      <c r="S240" s="3">
        <v>55.3</v>
      </c>
      <c r="T240" s="3">
        <f t="shared" si="31"/>
        <v>91.791062269999998</v>
      </c>
      <c r="U240" s="3">
        <v>55.25</v>
      </c>
      <c r="V240" s="7">
        <f t="shared" si="32"/>
        <v>0.35181881223529243</v>
      </c>
      <c r="W240" s="1">
        <f>VLOOKUP(B240,SiteMetadata!$B$3:$P$37,3,FALSE)</f>
        <v>0</v>
      </c>
      <c r="X240" s="1" t="str">
        <f>VLOOKUP(B240,SiteMetadata!$B$3:$P$37,10,FALSE)</f>
        <v>UpperEastForkLMR</v>
      </c>
      <c r="Y240" s="1">
        <f>VLOOKUP(B240,SiteMetadata!$B$3:$P$37,5,FALSE)</f>
        <v>2.1670039999999999</v>
      </c>
      <c r="Z240" s="1" t="s">
        <v>204</v>
      </c>
    </row>
    <row r="241" spans="1:26" x14ac:dyDescent="0.3">
      <c r="A241" s="2">
        <v>44866</v>
      </c>
      <c r="B241" s="1" t="s">
        <v>191</v>
      </c>
      <c r="C241" s="1">
        <v>23</v>
      </c>
      <c r="D241" s="3">
        <v>951.42600000000004</v>
      </c>
      <c r="E241" s="1" t="s">
        <v>191</v>
      </c>
      <c r="F241" s="3">
        <v>951.42600000000004</v>
      </c>
      <c r="G241" s="3">
        <v>815.85225000000003</v>
      </c>
      <c r="H241" s="3">
        <v>135.57375000000002</v>
      </c>
      <c r="I241" s="3">
        <f t="shared" si="29"/>
        <v>466.02600000000007</v>
      </c>
      <c r="J241" s="3">
        <v>503</v>
      </c>
      <c r="K241" s="3">
        <v>464</v>
      </c>
      <c r="L241" s="3">
        <v>25.1</v>
      </c>
      <c r="M241" s="3">
        <v>21.4</v>
      </c>
      <c r="N241" s="3">
        <v>120.33494719699999</v>
      </c>
      <c r="O241" s="3">
        <v>120.33494719699999</v>
      </c>
      <c r="P241" s="3">
        <v>85.632691324999996</v>
      </c>
      <c r="Q241" s="3">
        <v>34.702255871999995</v>
      </c>
      <c r="R241" s="3">
        <f t="shared" si="30"/>
        <v>34.702255871999995</v>
      </c>
      <c r="S241" s="3">
        <v>55.1</v>
      </c>
      <c r="T241" s="3">
        <f t="shared" si="31"/>
        <v>40.332691324999999</v>
      </c>
      <c r="U241" s="3">
        <v>45.3</v>
      </c>
      <c r="V241" s="7">
        <f t="shared" si="32"/>
        <v>0.37644924483857128</v>
      </c>
      <c r="W241" s="1">
        <f>VLOOKUP(B241,SiteMetadata!$B$3:$P$37,3,FALSE)</f>
        <v>0</v>
      </c>
      <c r="X241" s="1" t="str">
        <f>VLOOKUP(B241,SiteMetadata!$B$3:$P$37,10,FALSE)</f>
        <v>UpperEastForkLMR</v>
      </c>
      <c r="Y241" s="1">
        <f>VLOOKUP(B241,SiteMetadata!$B$3:$P$37,5,FALSE)</f>
        <v>2.1670039999999999</v>
      </c>
      <c r="Z241" s="1" t="s">
        <v>204</v>
      </c>
    </row>
    <row r="242" spans="1:26" x14ac:dyDescent="0.3">
      <c r="A242" s="2">
        <v>44866</v>
      </c>
      <c r="B242" s="1" t="s">
        <v>185</v>
      </c>
      <c r="C242" s="1">
        <v>0</v>
      </c>
      <c r="D242" s="3">
        <v>152</v>
      </c>
      <c r="E242" s="1" t="s">
        <v>185</v>
      </c>
      <c r="F242" s="4">
        <v>177</v>
      </c>
      <c r="G242" s="3">
        <v>154</v>
      </c>
      <c r="H242" s="3">
        <v>-2</v>
      </c>
      <c r="I242" s="3">
        <f t="shared" si="29"/>
        <v>133.905</v>
      </c>
      <c r="J242" s="3">
        <v>42.3</v>
      </c>
      <c r="K242" s="3">
        <v>40.85</v>
      </c>
      <c r="L242" s="3">
        <v>2.415</v>
      </c>
      <c r="M242" s="3">
        <v>2.2450000000000001</v>
      </c>
      <c r="N242" s="3">
        <v>106.92184780049998</v>
      </c>
      <c r="O242" s="4">
        <v>257.80058462</v>
      </c>
      <c r="P242" s="3">
        <v>243.80058462000002</v>
      </c>
      <c r="Q242" s="3">
        <v>-136.87873681950003</v>
      </c>
      <c r="R242" s="3">
        <f t="shared" si="30"/>
        <v>13.999999999999972</v>
      </c>
      <c r="S242" s="3">
        <v>103</v>
      </c>
      <c r="T242" s="3">
        <f t="shared" si="31"/>
        <v>147.80058462000002</v>
      </c>
      <c r="U242" s="3">
        <v>96</v>
      </c>
      <c r="V242" s="7">
        <f t="shared" si="32"/>
        <v>0.37238084677544359</v>
      </c>
      <c r="W242" s="1">
        <f>VLOOKUP(B242,SiteMetadata!$B$3:$P$37,3,FALSE)</f>
        <v>0</v>
      </c>
      <c r="X242" s="1" t="str">
        <f>VLOOKUP(B242,SiteMetadata!$B$3:$P$37,10,FALSE)</f>
        <v>LowerEastForkLMR</v>
      </c>
      <c r="Y242" s="1">
        <f>VLOOKUP(B242,SiteMetadata!$B$3:$P$37,5,FALSE)</f>
        <v>0.54310199999999997</v>
      </c>
      <c r="Z242" s="1"/>
    </row>
    <row r="243" spans="1:26" x14ac:dyDescent="0.3">
      <c r="A243" s="72">
        <v>44879</v>
      </c>
      <c r="B243" s="73" t="s">
        <v>144</v>
      </c>
      <c r="C243" s="73">
        <v>0</v>
      </c>
      <c r="D243" s="74">
        <v>960.79259555999988</v>
      </c>
      <c r="E243" s="73" t="s">
        <v>144</v>
      </c>
      <c r="F243" s="74">
        <v>960.79259555999988</v>
      </c>
      <c r="G243" s="74">
        <v>758.07844224000007</v>
      </c>
      <c r="H243" s="74">
        <v>202.71415331999981</v>
      </c>
      <c r="I243" s="74">
        <f t="shared" ref="I243:I274" si="33">F243-(K243+M243)</f>
        <v>800.79259555999988</v>
      </c>
      <c r="J243" s="74">
        <v>130</v>
      </c>
      <c r="K243" s="74">
        <v>144</v>
      </c>
      <c r="L243" s="74">
        <v>17.600000000000001</v>
      </c>
      <c r="M243" s="74">
        <v>16</v>
      </c>
      <c r="N243" s="74">
        <v>298.95502016</v>
      </c>
      <c r="O243" s="74">
        <v>298.95502016</v>
      </c>
      <c r="P243" s="74">
        <v>252.69597524</v>
      </c>
      <c r="Q243" s="74">
        <v>46.259044920000008</v>
      </c>
      <c r="R243" s="74">
        <f t="shared" si="30"/>
        <v>46.259044920000008</v>
      </c>
      <c r="S243" s="74">
        <v>246</v>
      </c>
      <c r="T243" s="74">
        <f t="shared" si="31"/>
        <v>28.695975239999996</v>
      </c>
      <c r="U243" s="74">
        <v>224</v>
      </c>
      <c r="V243" s="76">
        <f t="shared" si="32"/>
        <v>0.74927659645961364</v>
      </c>
      <c r="W243" s="73">
        <f>VLOOKUP(B243,SiteMetadata!$B$3:$P$37,3,FALSE)</f>
        <v>5.2</v>
      </c>
      <c r="X243" s="73" t="str">
        <f>VLOOKUP(B243,SiteMetadata!$B$3:$P$37,10,FALSE)</f>
        <v>UpperEastForkLMR</v>
      </c>
      <c r="Y243" s="73">
        <f>VLOOKUP(B243,SiteMetadata!$B$3:$P$37,5,FALSE)</f>
        <v>24.856856000000001</v>
      </c>
      <c r="Z243" s="73">
        <v>4</v>
      </c>
    </row>
    <row r="244" spans="1:26" x14ac:dyDescent="0.3">
      <c r="A244" s="2">
        <v>44879</v>
      </c>
      <c r="B244" s="1" t="s">
        <v>153</v>
      </c>
      <c r="C244" s="1">
        <v>0</v>
      </c>
      <c r="D244" s="3">
        <v>1031.8488925866666</v>
      </c>
      <c r="E244" s="1" t="s">
        <v>153</v>
      </c>
      <c r="F244" s="3">
        <v>1031.8488925866666</v>
      </c>
      <c r="G244" s="3">
        <v>921.31280272333333</v>
      </c>
      <c r="H244" s="3">
        <v>110.53608986333325</v>
      </c>
      <c r="I244" s="3">
        <f t="shared" si="33"/>
        <v>445.54889258666651</v>
      </c>
      <c r="J244" s="3">
        <v>577</v>
      </c>
      <c r="K244" s="3">
        <v>571.33333333333337</v>
      </c>
      <c r="L244" s="3">
        <v>22.766666666666666</v>
      </c>
      <c r="M244" s="3">
        <v>14.966666666666669</v>
      </c>
      <c r="N244" s="3">
        <v>105.84532904666666</v>
      </c>
      <c r="O244" s="3">
        <v>105.84532904666666</v>
      </c>
      <c r="P244" s="3">
        <v>92.586087846666672</v>
      </c>
      <c r="Q244" s="3">
        <v>13.259241199999991</v>
      </c>
      <c r="R244" s="3">
        <f t="shared" si="30"/>
        <v>13.259241199999991</v>
      </c>
      <c r="S244" s="3">
        <v>42.766666666666673</v>
      </c>
      <c r="T244" s="3">
        <f t="shared" si="31"/>
        <v>58.352754513333338</v>
      </c>
      <c r="U244" s="3">
        <v>34.233333333333334</v>
      </c>
      <c r="V244" s="7">
        <f t="shared" si="32"/>
        <v>0.32342790788850051</v>
      </c>
      <c r="W244" s="1">
        <f>VLOOKUP(B244,SiteMetadata!$B$3:$P$37,3,FALSE)</f>
        <v>19.649999999999999</v>
      </c>
      <c r="X244" s="1" t="str">
        <f>VLOOKUP(B244,SiteMetadata!$B$3:$P$37,10,FALSE)</f>
        <v>LowerEastForkLMR</v>
      </c>
      <c r="Y244" s="1">
        <f>VLOOKUP(B244,SiteMetadata!$B$3:$P$37,5,FALSE)</f>
        <v>344.97746400000005</v>
      </c>
      <c r="Z244" s="1">
        <v>4</v>
      </c>
    </row>
    <row r="245" spans="1:26" x14ac:dyDescent="0.3">
      <c r="A245" s="2">
        <v>44879</v>
      </c>
      <c r="B245" s="1" t="s">
        <v>202</v>
      </c>
      <c r="C245" s="1">
        <v>0</v>
      </c>
      <c r="D245" s="3">
        <v>1070</v>
      </c>
      <c r="E245" s="1" t="s">
        <v>202</v>
      </c>
      <c r="F245" s="3">
        <v>1070</v>
      </c>
      <c r="G245" s="3">
        <v>1015.9810144400001</v>
      </c>
      <c r="H245" s="3">
        <v>54.018985559999919</v>
      </c>
      <c r="I245" s="3">
        <f t="shared" si="33"/>
        <v>423.5</v>
      </c>
      <c r="J245" s="3">
        <v>643</v>
      </c>
      <c r="K245" s="3">
        <v>634</v>
      </c>
      <c r="L245" s="3">
        <v>11.9</v>
      </c>
      <c r="M245" s="3">
        <v>12.5</v>
      </c>
      <c r="N245" s="3">
        <v>120.15462296000001</v>
      </c>
      <c r="O245" s="3">
        <v>120.15462296000001</v>
      </c>
      <c r="P245" s="3">
        <v>108.23718985999997</v>
      </c>
      <c r="Q245" s="3">
        <v>11.917433100000039</v>
      </c>
      <c r="R245" s="3">
        <f t="shared" si="30"/>
        <v>11.917433100000039</v>
      </c>
      <c r="S245" s="3">
        <v>32.799999999999997</v>
      </c>
      <c r="T245" s="3">
        <f t="shared" si="31"/>
        <v>75.137189859999978</v>
      </c>
      <c r="U245" s="3">
        <v>33.1</v>
      </c>
      <c r="V245" s="7">
        <f t="shared" si="32"/>
        <v>0.27547837265503411</v>
      </c>
      <c r="W245" s="1" t="str">
        <f>VLOOKUP(B245,SiteMetadata!$B$3:$P$37,3,FALSE)</f>
        <v>NA</v>
      </c>
      <c r="X245" s="1" t="str">
        <f>VLOOKUP(B245,SiteMetadata!$B$3:$P$37,10,FALSE)</f>
        <v>UpperEastForkLMR</v>
      </c>
      <c r="Y245" s="1">
        <f>VLOOKUP(B245,SiteMetadata!$B$3:$P$37,5,FALSE)</f>
        <v>331.51764400000002</v>
      </c>
      <c r="Z245" s="1" t="s">
        <v>204</v>
      </c>
    </row>
    <row r="246" spans="1:26" x14ac:dyDescent="0.3">
      <c r="A246" s="2">
        <v>44879</v>
      </c>
      <c r="B246" s="1" t="s">
        <v>91</v>
      </c>
      <c r="C246" s="1">
        <v>0</v>
      </c>
      <c r="D246" s="3">
        <v>518.26518568999995</v>
      </c>
      <c r="E246" s="1" t="s">
        <v>91</v>
      </c>
      <c r="F246" s="3">
        <v>518.26518568999995</v>
      </c>
      <c r="G246" s="3">
        <v>449.09171241000001</v>
      </c>
      <c r="H246" s="3">
        <v>69.173473279999939</v>
      </c>
      <c r="I246" s="3">
        <f t="shared" si="33"/>
        <v>458.26518568999995</v>
      </c>
      <c r="J246" s="3">
        <v>42.7</v>
      </c>
      <c r="K246" s="3">
        <v>45.6</v>
      </c>
      <c r="L246" s="3">
        <v>20.8</v>
      </c>
      <c r="M246" s="3">
        <v>14.4</v>
      </c>
      <c r="N246" s="3">
        <v>408.27162100000004</v>
      </c>
      <c r="O246" s="3">
        <v>408.27162100000004</v>
      </c>
      <c r="P246" s="3">
        <v>360.78319695999994</v>
      </c>
      <c r="Q246" s="3">
        <v>47.488424040000098</v>
      </c>
      <c r="R246" s="3">
        <f t="shared" si="30"/>
        <v>47.488424040000098</v>
      </c>
      <c r="S246" s="3">
        <v>240</v>
      </c>
      <c r="T246" s="3">
        <f t="shared" si="31"/>
        <v>117.78319695999994</v>
      </c>
      <c r="U246" s="3">
        <v>243</v>
      </c>
      <c r="V246" s="7">
        <f t="shared" si="32"/>
        <v>0.5951919935184522</v>
      </c>
      <c r="W246" s="1">
        <f>VLOOKUP(B246,SiteMetadata!$B$3:$P$37,3,FALSE)</f>
        <v>0</v>
      </c>
      <c r="X246" s="1" t="str">
        <f>VLOOKUP(B246,SiteMetadata!$B$3:$P$37,10,FALSE)</f>
        <v>UpperEastForkLMR</v>
      </c>
      <c r="Y246" s="1">
        <f>VLOOKUP(B246,SiteMetadata!$B$3:$P$37,5,FALSE)</f>
        <v>233.42192000000003</v>
      </c>
      <c r="Z246" s="1">
        <v>4</v>
      </c>
    </row>
    <row r="247" spans="1:26" x14ac:dyDescent="0.3">
      <c r="A247" s="2">
        <v>44879</v>
      </c>
      <c r="B247" s="1" t="s">
        <v>181</v>
      </c>
      <c r="C247" s="1">
        <v>0</v>
      </c>
      <c r="D247" s="3">
        <v>1398.09148</v>
      </c>
      <c r="E247" s="1" t="s">
        <v>181</v>
      </c>
      <c r="F247" s="3">
        <v>1398.09148</v>
      </c>
      <c r="G247" s="3">
        <v>1387.608455</v>
      </c>
      <c r="H247" s="3">
        <v>10.483024999999998</v>
      </c>
      <c r="I247" s="3">
        <f t="shared" si="33"/>
        <v>260.35148000000004</v>
      </c>
      <c r="J247" s="3">
        <v>1120</v>
      </c>
      <c r="K247" s="3">
        <v>1130</v>
      </c>
      <c r="L247" s="3">
        <v>6.1</v>
      </c>
      <c r="M247" s="3">
        <v>7.74</v>
      </c>
      <c r="N247" s="3">
        <v>283.92799592999995</v>
      </c>
      <c r="O247" s="4">
        <v>306.55543327999999</v>
      </c>
      <c r="P247" s="3">
        <v>292.55543327999999</v>
      </c>
      <c r="Q247" s="3">
        <v>-8.6274373500000365</v>
      </c>
      <c r="R247" s="3">
        <f t="shared" si="30"/>
        <v>14</v>
      </c>
      <c r="S247" s="3">
        <v>215</v>
      </c>
      <c r="T247" s="3">
        <f t="shared" si="31"/>
        <v>91.555433279999988</v>
      </c>
      <c r="U247" s="3">
        <v>201</v>
      </c>
      <c r="V247" s="7">
        <f t="shared" si="32"/>
        <v>0.65567260658013415</v>
      </c>
      <c r="W247" s="1">
        <f>VLOOKUP(B247,SiteMetadata!$B$3:$P$37,3,FALSE)</f>
        <v>4.3</v>
      </c>
      <c r="X247" s="1" t="str">
        <f>VLOOKUP(B247,SiteMetadata!$B$3:$P$37,10,FALSE)</f>
        <v>LowerEastForkLMR</v>
      </c>
      <c r="Y247" s="1">
        <f>VLOOKUP(B247,SiteMetadata!$B$3:$P$37,5,FALSE)</f>
        <v>493.24199399999998</v>
      </c>
      <c r="Z247" s="1">
        <v>4</v>
      </c>
    </row>
    <row r="248" spans="1:26" x14ac:dyDescent="0.3">
      <c r="A248" s="2">
        <v>44879</v>
      </c>
      <c r="B248" s="1" t="s">
        <v>139</v>
      </c>
      <c r="C248" s="1">
        <v>0</v>
      </c>
      <c r="D248" s="3">
        <v>643.65515625</v>
      </c>
      <c r="E248" s="1" t="s">
        <v>139</v>
      </c>
      <c r="F248" s="3">
        <v>643.65515625</v>
      </c>
      <c r="G248" s="3">
        <v>556.79407823999998</v>
      </c>
      <c r="H248" s="3">
        <v>86.861078010000028</v>
      </c>
      <c r="I248" s="3">
        <f t="shared" si="33"/>
        <v>491.45515625000002</v>
      </c>
      <c r="J248" s="3">
        <v>140</v>
      </c>
      <c r="K248" s="3">
        <v>137</v>
      </c>
      <c r="L248" s="3">
        <v>12.5</v>
      </c>
      <c r="M248" s="3">
        <v>15.2</v>
      </c>
      <c r="N248" s="3">
        <v>408.27162100000004</v>
      </c>
      <c r="O248" s="4">
        <v>428.91084540999992</v>
      </c>
      <c r="P248" s="3">
        <v>413.91084540999992</v>
      </c>
      <c r="Q248" s="3">
        <v>-5.6392244099998834</v>
      </c>
      <c r="R248" s="3">
        <f t="shared" si="30"/>
        <v>15</v>
      </c>
      <c r="S248" s="3">
        <v>284</v>
      </c>
      <c r="T248" s="3">
        <f t="shared" si="31"/>
        <v>130.91084540999992</v>
      </c>
      <c r="U248" s="3">
        <v>283</v>
      </c>
      <c r="V248" s="7">
        <f t="shared" si="32"/>
        <v>0.65981078125799697</v>
      </c>
      <c r="W248" s="1">
        <f>VLOOKUP(B248,SiteMetadata!$B$3:$P$37,3,FALSE)</f>
        <v>34.909999999999997</v>
      </c>
      <c r="X248" s="1" t="str">
        <f>VLOOKUP(B248,SiteMetadata!$B$3:$P$37,10,FALSE)</f>
        <v>UpperEastForkLMR</v>
      </c>
      <c r="Y248" s="1">
        <f>VLOOKUP(B248,SiteMetadata!$B$3:$P$37,5,FALSE)</f>
        <v>236.477496</v>
      </c>
      <c r="Z248" s="1">
        <v>4</v>
      </c>
    </row>
    <row r="249" spans="1:26" x14ac:dyDescent="0.3">
      <c r="A249" s="2">
        <v>44879</v>
      </c>
      <c r="B249" s="1" t="s">
        <v>84</v>
      </c>
      <c r="C249" s="1">
        <v>0</v>
      </c>
      <c r="D249" s="3">
        <v>1964.5436359999999</v>
      </c>
      <c r="E249" s="1" t="s">
        <v>84</v>
      </c>
      <c r="F249" s="4">
        <v>1990</v>
      </c>
      <c r="G249" s="3">
        <v>1970</v>
      </c>
      <c r="H249" s="3">
        <v>-5.4563640000001215</v>
      </c>
      <c r="I249" s="3">
        <f t="shared" si="33"/>
        <v>278.79999999999995</v>
      </c>
      <c r="J249" s="3">
        <v>1680</v>
      </c>
      <c r="K249" s="3">
        <v>1680</v>
      </c>
      <c r="L249" s="3">
        <v>32.5</v>
      </c>
      <c r="M249" s="3">
        <v>31.2</v>
      </c>
      <c r="N249" s="3">
        <v>444.09436864000003</v>
      </c>
      <c r="O249" s="3">
        <v>444.09436864000003</v>
      </c>
      <c r="P249" s="3">
        <v>437.39479829000004</v>
      </c>
      <c r="Q249" s="3">
        <v>6.6995703499999877</v>
      </c>
      <c r="R249" s="3">
        <f t="shared" si="30"/>
        <v>6.6995703499999877</v>
      </c>
      <c r="S249" s="3">
        <v>329</v>
      </c>
      <c r="T249" s="3">
        <f t="shared" si="31"/>
        <v>151.39479829000004</v>
      </c>
      <c r="U249" s="3">
        <v>286</v>
      </c>
      <c r="V249" s="7">
        <f t="shared" si="32"/>
        <v>0.6440072655635104</v>
      </c>
      <c r="W249" s="1">
        <f>VLOOKUP(B249,SiteMetadata!$B$3:$P$37,3,FALSE)</f>
        <v>0</v>
      </c>
      <c r="X249" s="1" t="str">
        <f>VLOOKUP(B249,SiteMetadata!$B$3:$P$37,10,FALSE)</f>
        <v>LowerEastForkLMR</v>
      </c>
      <c r="Y249" s="1">
        <f>VLOOKUP(B249,SiteMetadata!$B$3:$P$37,5,FALSE)</f>
        <v>493.24199399999998</v>
      </c>
      <c r="Z249" s="1">
        <v>4</v>
      </c>
    </row>
    <row r="250" spans="1:26" x14ac:dyDescent="0.3">
      <c r="A250" s="2">
        <v>44879</v>
      </c>
      <c r="B250" s="1" t="s">
        <v>195</v>
      </c>
      <c r="C250" s="1">
        <v>0</v>
      </c>
      <c r="D250" s="3">
        <v>1060</v>
      </c>
      <c r="E250" s="1" t="s">
        <v>195</v>
      </c>
      <c r="F250" s="3">
        <v>1060</v>
      </c>
      <c r="G250" s="3">
        <v>925.21000656000001</v>
      </c>
      <c r="H250" s="3">
        <v>134.78999343999999</v>
      </c>
      <c r="I250" s="3">
        <f t="shared" si="33"/>
        <v>474.70000000000005</v>
      </c>
      <c r="J250" s="3">
        <v>575</v>
      </c>
      <c r="K250" s="3">
        <v>567</v>
      </c>
      <c r="L250" s="3">
        <v>13.7</v>
      </c>
      <c r="M250" s="3">
        <v>18.3</v>
      </c>
      <c r="N250" s="3">
        <v>67.426717859999982</v>
      </c>
      <c r="O250" s="4">
        <v>273.80717184000002</v>
      </c>
      <c r="P250" s="3">
        <v>259.80717184000002</v>
      </c>
      <c r="Q250" s="3">
        <v>-192.38045398000003</v>
      </c>
      <c r="R250" s="3">
        <f t="shared" si="30"/>
        <v>14</v>
      </c>
      <c r="S250" s="3">
        <v>37.4</v>
      </c>
      <c r="T250" s="3">
        <f t="shared" si="31"/>
        <v>218.90717184000002</v>
      </c>
      <c r="U250" s="3">
        <v>40.9</v>
      </c>
      <c r="V250" s="7">
        <f t="shared" si="32"/>
        <v>0.1493751961467979</v>
      </c>
      <c r="W250" s="1">
        <f>VLOOKUP(B250,SiteMetadata!$B$3:$P$37,3,FALSE)</f>
        <v>0</v>
      </c>
      <c r="X250" s="1" t="str">
        <f>VLOOKUP(B250,SiteMetadata!$B$3:$P$37,10,FALSE)</f>
        <v>UpperEastForkLMR</v>
      </c>
      <c r="Y250" s="1">
        <f>VLOOKUP(B250,SiteMetadata!$B$3:$P$37,5,FALSE)</f>
        <v>331.51764400000002</v>
      </c>
      <c r="Z250" s="1" t="s">
        <v>204</v>
      </c>
    </row>
    <row r="251" spans="1:26" x14ac:dyDescent="0.3">
      <c r="A251" s="2">
        <v>44879</v>
      </c>
      <c r="B251" s="1" t="s">
        <v>185</v>
      </c>
      <c r="C251" s="1">
        <v>0</v>
      </c>
      <c r="D251" s="3">
        <v>247.24021055999992</v>
      </c>
      <c r="E251" s="1" t="s">
        <v>185</v>
      </c>
      <c r="F251" s="4">
        <v>278.95557944000001</v>
      </c>
      <c r="G251" s="3">
        <v>258.95557944000001</v>
      </c>
      <c r="H251" s="3">
        <v>-11.715368880000085</v>
      </c>
      <c r="I251" s="3">
        <f t="shared" si="33"/>
        <v>105.75557944000002</v>
      </c>
      <c r="J251" s="3">
        <v>153</v>
      </c>
      <c r="K251" s="3">
        <v>161</v>
      </c>
      <c r="L251" s="3">
        <v>2.41</v>
      </c>
      <c r="M251" s="3">
        <v>12.2</v>
      </c>
      <c r="N251" s="3">
        <v>168.22993267999999</v>
      </c>
      <c r="O251" s="3">
        <v>168.22993267999999</v>
      </c>
      <c r="P251" s="3">
        <v>161.53045624999999</v>
      </c>
      <c r="Q251" s="3">
        <v>6.6994764300000043</v>
      </c>
      <c r="R251" s="3">
        <f t="shared" si="30"/>
        <v>6.6994764300000043</v>
      </c>
      <c r="S251" s="3">
        <v>61.9</v>
      </c>
      <c r="T251" s="3">
        <f t="shared" si="31"/>
        <v>116.23045624999999</v>
      </c>
      <c r="U251" s="3">
        <v>45.3</v>
      </c>
      <c r="V251" s="7">
        <f t="shared" si="32"/>
        <v>0.26927431568416416</v>
      </c>
      <c r="W251" s="1">
        <f>VLOOKUP(B251,SiteMetadata!$B$3:$P$37,3,FALSE)</f>
        <v>0</v>
      </c>
      <c r="X251" s="1" t="str">
        <f>VLOOKUP(B251,SiteMetadata!$B$3:$P$37,10,FALSE)</f>
        <v>LowerEastForkLMR</v>
      </c>
      <c r="Y251" s="1">
        <f>VLOOKUP(B251,SiteMetadata!$B$3:$P$37,5,FALSE)</f>
        <v>0.54310199999999997</v>
      </c>
      <c r="Z251" s="1">
        <v>4</v>
      </c>
    </row>
    <row r="252" spans="1:26" x14ac:dyDescent="0.3">
      <c r="A252" s="2">
        <v>44879</v>
      </c>
      <c r="B252" s="1" t="s">
        <v>160</v>
      </c>
      <c r="C252" s="1">
        <v>0</v>
      </c>
      <c r="D252" s="3">
        <v>353</v>
      </c>
      <c r="E252" s="1" t="s">
        <v>160</v>
      </c>
      <c r="F252" s="3">
        <v>353</v>
      </c>
      <c r="G252" s="3">
        <v>317</v>
      </c>
      <c r="H252" s="3">
        <v>36</v>
      </c>
      <c r="I252" s="3">
        <f t="shared" si="33"/>
        <v>204.5</v>
      </c>
      <c r="J252" s="3">
        <v>136</v>
      </c>
      <c r="K252" s="3">
        <v>136</v>
      </c>
      <c r="L252" s="3">
        <v>10.6</v>
      </c>
      <c r="M252" s="3">
        <v>12.5</v>
      </c>
      <c r="N252" s="3">
        <v>143.57632927999998</v>
      </c>
      <c r="O252" s="3">
        <v>143.57632927999998</v>
      </c>
      <c r="P252" s="3">
        <v>80.667797539999995</v>
      </c>
      <c r="Q252" s="3">
        <v>62.908531739999987</v>
      </c>
      <c r="R252" s="3">
        <f t="shared" si="30"/>
        <v>62.908531739999987</v>
      </c>
      <c r="S252" s="3">
        <v>66.8</v>
      </c>
      <c r="T252" s="3">
        <f t="shared" si="31"/>
        <v>14.867797539999998</v>
      </c>
      <c r="U252" s="3">
        <v>65.8</v>
      </c>
      <c r="V252" s="7">
        <f t="shared" si="32"/>
        <v>0.4582928142122788</v>
      </c>
      <c r="W252" s="1">
        <f>VLOOKUP(B252,SiteMetadata!$B$3:$P$37,3,FALSE)</f>
        <v>0.1</v>
      </c>
      <c r="X252" s="1" t="str">
        <f>VLOOKUP(B252,SiteMetadata!$B$3:$P$37,10,FALSE)</f>
        <v>LowerEastForkLMR</v>
      </c>
      <c r="Y252" s="1">
        <f>VLOOKUP(B252,SiteMetadata!$B$3:$P$37,5,FALSE)</f>
        <v>7.156054000000001</v>
      </c>
      <c r="Z252" s="1">
        <v>4</v>
      </c>
    </row>
    <row r="253" spans="1:26" x14ac:dyDescent="0.3">
      <c r="A253" s="2">
        <v>44879</v>
      </c>
      <c r="B253" s="1" t="s">
        <v>147</v>
      </c>
      <c r="C253" s="1">
        <v>0</v>
      </c>
      <c r="D253" s="3">
        <v>174.04526667000002</v>
      </c>
      <c r="E253" s="1" t="s">
        <v>147</v>
      </c>
      <c r="F253" s="4">
        <v>191.04202687999995</v>
      </c>
      <c r="G253" s="3">
        <v>176.04202687999995</v>
      </c>
      <c r="H253" s="3">
        <v>-1.996760209999934</v>
      </c>
      <c r="I253" s="3">
        <f t="shared" si="33"/>
        <v>135.54202687999995</v>
      </c>
      <c r="J253" s="3">
        <v>36.6</v>
      </c>
      <c r="K253" s="3">
        <v>38.5</v>
      </c>
      <c r="L253" s="3">
        <v>6.85</v>
      </c>
      <c r="M253" s="3">
        <v>17</v>
      </c>
      <c r="N253" s="3">
        <v>138.93124508</v>
      </c>
      <c r="O253" s="3">
        <v>138.93124508</v>
      </c>
      <c r="P253" s="3">
        <v>57.8</v>
      </c>
      <c r="Q253" s="3">
        <v>81.131245079999999</v>
      </c>
      <c r="R253" s="3">
        <f t="shared" si="30"/>
        <v>81.131245079999999</v>
      </c>
      <c r="S253" s="3">
        <v>33.9</v>
      </c>
      <c r="T253" s="3">
        <f t="shared" si="31"/>
        <v>25.099999999999994</v>
      </c>
      <c r="U253" s="3">
        <v>32.700000000000003</v>
      </c>
      <c r="V253" s="7">
        <f t="shared" si="32"/>
        <v>0.23536822103026966</v>
      </c>
      <c r="W253" s="1">
        <f>VLOOKUP(B253,SiteMetadata!$B$3:$P$37,3,FALSE)</f>
        <v>0</v>
      </c>
      <c r="X253" s="1" t="str">
        <f>VLOOKUP(B253,SiteMetadata!$B$3:$P$37,10,FALSE)</f>
        <v>UpperEastForkLMR</v>
      </c>
      <c r="Y253" s="1">
        <f>VLOOKUP(B253,SiteMetadata!$B$3:$P$37,5,FALSE)</f>
        <v>1.014022</v>
      </c>
      <c r="Z253" s="1">
        <v>4</v>
      </c>
    </row>
    <row r="254" spans="1:26" x14ac:dyDescent="0.3">
      <c r="A254" s="2">
        <v>44879</v>
      </c>
      <c r="B254" s="1" t="s">
        <v>167</v>
      </c>
      <c r="C254" s="1">
        <v>0</v>
      </c>
      <c r="D254" s="3">
        <v>810</v>
      </c>
      <c r="E254" s="1" t="s">
        <v>167</v>
      </c>
      <c r="F254" s="3">
        <v>810</v>
      </c>
      <c r="G254" s="3">
        <v>665.80059396000001</v>
      </c>
      <c r="H254" s="3">
        <v>144.19940603999999</v>
      </c>
      <c r="I254" s="3">
        <f t="shared" si="33"/>
        <v>581.9</v>
      </c>
      <c r="J254" s="3">
        <v>221</v>
      </c>
      <c r="K254" s="3">
        <v>214</v>
      </c>
      <c r="L254" s="3">
        <v>13.1</v>
      </c>
      <c r="M254" s="3">
        <v>14.1</v>
      </c>
      <c r="N254" s="3">
        <v>298.95502016</v>
      </c>
      <c r="O254" s="4">
        <v>312.64368124999999</v>
      </c>
      <c r="P254" s="3">
        <v>299.64368124999999</v>
      </c>
      <c r="Q254" s="3">
        <v>-0.68866108999998232</v>
      </c>
      <c r="R254" s="3">
        <f t="shared" si="30"/>
        <v>13</v>
      </c>
      <c r="S254" s="3">
        <v>199</v>
      </c>
      <c r="T254" s="3">
        <f t="shared" si="31"/>
        <v>128.64368124999999</v>
      </c>
      <c r="U254" s="3">
        <v>171</v>
      </c>
      <c r="V254" s="7">
        <f t="shared" si="32"/>
        <v>0.54694852400763183</v>
      </c>
      <c r="W254" s="1">
        <f>VLOOKUP(B254,SiteMetadata!$B$3:$P$37,3,FALSE)</f>
        <v>1</v>
      </c>
      <c r="X254" s="1" t="str">
        <f>VLOOKUP(B254,SiteMetadata!$B$3:$P$37,10,FALSE)</f>
        <v>LowerEastForkLMR</v>
      </c>
      <c r="Y254" s="1">
        <f>VLOOKUP(B254,SiteMetadata!$B$3:$P$37,5,FALSE)</f>
        <v>76.224578000000008</v>
      </c>
      <c r="Z254" s="1">
        <v>4</v>
      </c>
    </row>
    <row r="255" spans="1:26" x14ac:dyDescent="0.3">
      <c r="A255" s="2">
        <v>44879</v>
      </c>
      <c r="B255" s="1" t="s">
        <v>150</v>
      </c>
      <c r="C255" s="1">
        <v>0</v>
      </c>
      <c r="D255" s="3">
        <v>611.38918280999997</v>
      </c>
      <c r="E255" s="1" t="s">
        <v>150</v>
      </c>
      <c r="F255" s="3">
        <v>611.38918280999997</v>
      </c>
      <c r="G255" s="3">
        <v>517</v>
      </c>
      <c r="H255" s="3">
        <v>94.389182809999966</v>
      </c>
      <c r="I255" s="3">
        <f t="shared" si="33"/>
        <v>580.00918280999997</v>
      </c>
      <c r="J255" s="3">
        <v>7.64</v>
      </c>
      <c r="K255" s="3">
        <v>4.58</v>
      </c>
      <c r="L255" s="3">
        <v>12.8</v>
      </c>
      <c r="M255" s="3">
        <v>26.8</v>
      </c>
      <c r="N255" s="3">
        <v>197.53296799999995</v>
      </c>
      <c r="O255" s="3">
        <v>197.53296799999995</v>
      </c>
      <c r="P255" s="3">
        <v>115.40568895999999</v>
      </c>
      <c r="Q255" s="3">
        <v>82.127279039999962</v>
      </c>
      <c r="R255" s="3">
        <f t="shared" si="30"/>
        <v>82.127279039999962</v>
      </c>
      <c r="S255" s="3">
        <v>113</v>
      </c>
      <c r="T255" s="3" t="str">
        <f t="shared" si="31"/>
        <v/>
      </c>
      <c r="U255" s="3">
        <v>120</v>
      </c>
      <c r="V255" s="7">
        <f t="shared" si="32"/>
        <v>0.60749352989016003</v>
      </c>
      <c r="W255" s="1">
        <f>VLOOKUP(B255,SiteMetadata!$B$3:$P$37,3,FALSE)</f>
        <v>0</v>
      </c>
      <c r="X255" s="1" t="str">
        <f>VLOOKUP(B255,SiteMetadata!$B$3:$P$37,10,FALSE)</f>
        <v>UpperEastForkLMR</v>
      </c>
      <c r="Y255" s="1">
        <f>VLOOKUP(B255,SiteMetadata!$B$3:$P$37,5,FALSE)</f>
        <v>0.370946</v>
      </c>
      <c r="Z255" s="1">
        <v>1</v>
      </c>
    </row>
    <row r="256" spans="1:26" x14ac:dyDescent="0.3">
      <c r="A256" s="72">
        <v>44886</v>
      </c>
      <c r="B256" s="73">
        <v>506</v>
      </c>
      <c r="C256" s="73">
        <v>0</v>
      </c>
      <c r="D256" s="74">
        <v>937</v>
      </c>
      <c r="E256" s="73">
        <v>506</v>
      </c>
      <c r="F256" s="74">
        <v>937</v>
      </c>
      <c r="G256" s="74">
        <v>598</v>
      </c>
      <c r="H256" s="74">
        <v>339</v>
      </c>
      <c r="I256" s="74">
        <f t="shared" si="33"/>
        <v>733.51</v>
      </c>
      <c r="J256" s="74">
        <v>206</v>
      </c>
      <c r="K256" s="74">
        <v>201</v>
      </c>
      <c r="L256" s="74">
        <v>5.93</v>
      </c>
      <c r="M256" s="74">
        <v>2.4900000000000002</v>
      </c>
      <c r="N256" s="74">
        <v>213.75671412</v>
      </c>
      <c r="O256" s="74">
        <v>213.75671412</v>
      </c>
      <c r="P256" s="74">
        <v>122.74273828</v>
      </c>
      <c r="Q256" s="74">
        <v>91.013975840000001</v>
      </c>
      <c r="R256" s="74">
        <f t="shared" si="30"/>
        <v>91.013975840000001</v>
      </c>
      <c r="S256" s="74">
        <v>57.4</v>
      </c>
      <c r="T256" s="74">
        <f t="shared" si="31"/>
        <v>77.842738279999992</v>
      </c>
      <c r="U256" s="74">
        <v>44.9</v>
      </c>
      <c r="V256" s="76">
        <f t="shared" si="32"/>
        <v>0.21005188157408602</v>
      </c>
      <c r="W256" s="73">
        <f>VLOOKUP(B256,SiteMetadata!$B$3:$P$37,3,FALSE)</f>
        <v>72.8</v>
      </c>
      <c r="X256" s="73" t="str">
        <f>VLOOKUP(B256,SiteMetadata!$B$3:$P$37,10,FALSE)</f>
        <v>UpperEastForkLMR</v>
      </c>
      <c r="Y256" s="73">
        <f>VLOOKUP(B256,SiteMetadata!$B$3:$P$37,5,FALSE)</f>
        <v>48.268528000000003</v>
      </c>
      <c r="Z256" s="73">
        <v>4</v>
      </c>
    </row>
    <row r="257" spans="1:26" x14ac:dyDescent="0.3">
      <c r="A257" s="72">
        <v>44886</v>
      </c>
      <c r="B257" s="73">
        <v>890</v>
      </c>
      <c r="C257" s="73">
        <v>0</v>
      </c>
      <c r="D257" s="74">
        <v>317.55503904</v>
      </c>
      <c r="E257" s="73">
        <v>890</v>
      </c>
      <c r="F257" s="75">
        <v>341.37114815999996</v>
      </c>
      <c r="G257" s="74">
        <v>325.37114815999996</v>
      </c>
      <c r="H257" s="74">
        <v>-7.8161091199999646</v>
      </c>
      <c r="I257" s="74">
        <f t="shared" si="33"/>
        <v>312.97114815999998</v>
      </c>
      <c r="J257" s="74">
        <v>16.3</v>
      </c>
      <c r="K257" s="74">
        <v>17.600000000000001</v>
      </c>
      <c r="L257" s="74">
        <v>6.97</v>
      </c>
      <c r="M257" s="74">
        <v>10.8</v>
      </c>
      <c r="N257" s="74">
        <v>117.36514417000001</v>
      </c>
      <c r="O257" s="75">
        <v>210.41397336999998</v>
      </c>
      <c r="P257" s="74">
        <v>196.41397336999998</v>
      </c>
      <c r="Q257" s="74">
        <v>-79.048829199999972</v>
      </c>
      <c r="R257" s="74">
        <f t="shared" si="30"/>
        <v>14</v>
      </c>
      <c r="S257" s="74">
        <v>102</v>
      </c>
      <c r="T257" s="74">
        <f t="shared" si="31"/>
        <v>115.21397336999998</v>
      </c>
      <c r="U257" s="74">
        <v>81.2</v>
      </c>
      <c r="V257" s="76">
        <f t="shared" si="32"/>
        <v>0.38590592962766224</v>
      </c>
      <c r="W257" s="73">
        <f>VLOOKUP(B257,SiteMetadata!$B$3:$P$37,3,FALSE)</f>
        <v>0.6</v>
      </c>
      <c r="X257" s="73" t="str">
        <f>VLOOKUP(B257,SiteMetadata!$B$3:$P$37,10,FALSE)</f>
        <v>UpperEastForkLMR</v>
      </c>
      <c r="Y257" s="73">
        <f>VLOOKUP(B257,SiteMetadata!$B$3:$P$37,5,FALSE)</f>
        <v>4.8608979999999997</v>
      </c>
      <c r="Z257" s="73">
        <v>4</v>
      </c>
    </row>
    <row r="258" spans="1:26" x14ac:dyDescent="0.3">
      <c r="A258" s="2">
        <v>44886</v>
      </c>
      <c r="B258" s="1" t="s">
        <v>91</v>
      </c>
      <c r="C258" s="1">
        <v>0</v>
      </c>
      <c r="D258" s="3">
        <v>469</v>
      </c>
      <c r="E258" s="1" t="s">
        <v>91</v>
      </c>
      <c r="F258" s="3">
        <v>469</v>
      </c>
      <c r="G258" s="3">
        <v>444</v>
      </c>
      <c r="H258" s="3">
        <v>25</v>
      </c>
      <c r="I258" s="3">
        <f t="shared" si="33"/>
        <v>465</v>
      </c>
      <c r="J258" s="3">
        <v>3.66</v>
      </c>
      <c r="K258" s="3">
        <v>2.99</v>
      </c>
      <c r="L258" s="3">
        <v>2.56</v>
      </c>
      <c r="M258" s="3">
        <v>1.01</v>
      </c>
      <c r="N258" s="3">
        <v>161.53045624999999</v>
      </c>
      <c r="O258" s="4">
        <v>235.55924787999999</v>
      </c>
      <c r="P258" s="3">
        <v>224.55924787999999</v>
      </c>
      <c r="Q258" s="3">
        <v>-63.028791630000001</v>
      </c>
      <c r="R258" s="3">
        <f t="shared" si="30"/>
        <v>11</v>
      </c>
      <c r="S258" s="3">
        <v>135</v>
      </c>
      <c r="T258" s="3">
        <f t="shared" si="31"/>
        <v>93.559247879999987</v>
      </c>
      <c r="U258" s="3">
        <v>131</v>
      </c>
      <c r="V258" s="7">
        <f t="shared" si="32"/>
        <v>0.55612335825904324</v>
      </c>
      <c r="W258" s="1">
        <f>VLOOKUP(B258,SiteMetadata!$B$3:$P$37,3,FALSE)</f>
        <v>0</v>
      </c>
      <c r="X258" s="1" t="str">
        <f>VLOOKUP(B258,SiteMetadata!$B$3:$P$37,10,FALSE)</f>
        <v>UpperEastForkLMR</v>
      </c>
      <c r="Y258" s="1">
        <f>VLOOKUP(B258,SiteMetadata!$B$3:$P$37,5,FALSE)</f>
        <v>233.42192000000003</v>
      </c>
      <c r="Z258" s="1">
        <v>4</v>
      </c>
    </row>
    <row r="259" spans="1:26" x14ac:dyDescent="0.3">
      <c r="A259" s="72">
        <v>44886</v>
      </c>
      <c r="B259" s="73" t="s">
        <v>119</v>
      </c>
      <c r="C259" s="73">
        <v>0</v>
      </c>
      <c r="D259" s="74">
        <v>398</v>
      </c>
      <c r="E259" s="73" t="s">
        <v>119</v>
      </c>
      <c r="F259" s="74">
        <v>398</v>
      </c>
      <c r="G259" s="74">
        <v>376.19219063999998</v>
      </c>
      <c r="H259" s="74">
        <v>21.807809360000022</v>
      </c>
      <c r="I259" s="74">
        <f t="shared" si="33"/>
        <v>273.33</v>
      </c>
      <c r="J259" s="74">
        <v>111</v>
      </c>
      <c r="K259" s="74">
        <v>123</v>
      </c>
      <c r="L259" s="74">
        <v>1.91</v>
      </c>
      <c r="M259" s="74">
        <v>1.67</v>
      </c>
      <c r="N259" s="74">
        <v>171.92019112999998</v>
      </c>
      <c r="O259" s="75">
        <v>222.26857299999995</v>
      </c>
      <c r="P259" s="74">
        <v>208.26857299999995</v>
      </c>
      <c r="Q259" s="74">
        <v>-36.348381869999969</v>
      </c>
      <c r="R259" s="74">
        <f t="shared" si="30"/>
        <v>14</v>
      </c>
      <c r="S259" s="74">
        <v>115</v>
      </c>
      <c r="T259" s="74">
        <f t="shared" si="31"/>
        <v>97.268572999999947</v>
      </c>
      <c r="U259" s="74">
        <v>111</v>
      </c>
      <c r="V259" s="76">
        <f t="shared" si="32"/>
        <v>0.49939583676546134</v>
      </c>
      <c r="W259" s="73">
        <f>VLOOKUP(B259,SiteMetadata!$B$3:$P$37,3,FALSE)</f>
        <v>66</v>
      </c>
      <c r="X259" s="73" t="str">
        <f>VLOOKUP(B259,SiteMetadata!$B$3:$P$37,10,FALSE)</f>
        <v>UpperEastForkLMR</v>
      </c>
      <c r="Y259" s="73">
        <f>VLOOKUP(B259,SiteMetadata!$B$3:$P$37,5,FALSE)</f>
        <v>131.63719399999999</v>
      </c>
      <c r="Z259" s="73">
        <v>3</v>
      </c>
    </row>
    <row r="260" spans="1:26" x14ac:dyDescent="0.3">
      <c r="A260" s="2">
        <v>44886</v>
      </c>
      <c r="B260" s="1" t="s">
        <v>181</v>
      </c>
      <c r="C260" s="1">
        <v>0</v>
      </c>
      <c r="D260" s="3">
        <v>2680</v>
      </c>
      <c r="E260" s="1" t="s">
        <v>181</v>
      </c>
      <c r="F260" s="3">
        <v>2680</v>
      </c>
      <c r="G260" s="3">
        <v>2590</v>
      </c>
      <c r="H260" s="3">
        <v>90</v>
      </c>
      <c r="I260" s="3">
        <f t="shared" si="33"/>
        <v>184.51999999999998</v>
      </c>
      <c r="J260" s="3">
        <v>2600</v>
      </c>
      <c r="K260" s="3">
        <v>2490</v>
      </c>
      <c r="L260" s="3">
        <v>1.67</v>
      </c>
      <c r="M260" s="3">
        <v>5.48</v>
      </c>
      <c r="N260" s="3">
        <v>364.56244035000003</v>
      </c>
      <c r="O260" s="4">
        <v>379.29130240000012</v>
      </c>
      <c r="P260" s="3">
        <v>365.29130240000012</v>
      </c>
      <c r="Q260" s="3">
        <v>-0.72886205000008886</v>
      </c>
      <c r="R260" s="3">
        <f t="shared" si="30"/>
        <v>14</v>
      </c>
      <c r="S260" s="3">
        <v>305</v>
      </c>
      <c r="T260" s="3">
        <f t="shared" si="31"/>
        <v>73.29130240000012</v>
      </c>
      <c r="U260" s="3">
        <v>292</v>
      </c>
      <c r="V260" s="7">
        <f t="shared" si="32"/>
        <v>0.76985683075869005</v>
      </c>
      <c r="W260" s="1">
        <f>VLOOKUP(B260,SiteMetadata!$B$3:$P$37,3,FALSE)</f>
        <v>4.3</v>
      </c>
      <c r="X260" s="1" t="str">
        <f>VLOOKUP(B260,SiteMetadata!$B$3:$P$37,10,FALSE)</f>
        <v>LowerEastForkLMR</v>
      </c>
      <c r="Y260" s="1">
        <f>VLOOKUP(B260,SiteMetadata!$B$3:$P$37,5,FALSE)</f>
        <v>493.24199399999998</v>
      </c>
      <c r="Z260" s="1">
        <v>4</v>
      </c>
    </row>
    <row r="261" spans="1:26" x14ac:dyDescent="0.3">
      <c r="A261" s="72">
        <v>44886</v>
      </c>
      <c r="B261" s="73" t="s">
        <v>121</v>
      </c>
      <c r="C261" s="73">
        <v>0</v>
      </c>
      <c r="D261" s="74">
        <v>1218.6179768</v>
      </c>
      <c r="E261" s="73" t="s">
        <v>121</v>
      </c>
      <c r="F261" s="74">
        <v>1218.6179768</v>
      </c>
      <c r="G261" s="74">
        <v>407</v>
      </c>
      <c r="H261" s="74">
        <v>811.61797679999995</v>
      </c>
      <c r="I261" s="74">
        <f t="shared" si="33"/>
        <v>1191.0379768</v>
      </c>
      <c r="J261" s="74">
        <v>31.5</v>
      </c>
      <c r="K261" s="74">
        <v>26.1</v>
      </c>
      <c r="L261" s="74">
        <v>4.68</v>
      </c>
      <c r="M261" s="74">
        <v>1.48</v>
      </c>
      <c r="N261" s="74">
        <v>136.33858591999999</v>
      </c>
      <c r="O261" s="75">
        <v>152.76466553</v>
      </c>
      <c r="P261" s="74">
        <v>141.76466553</v>
      </c>
      <c r="Q261" s="74">
        <v>-5.4260796100000164</v>
      </c>
      <c r="R261" s="74">
        <f t="shared" si="30"/>
        <v>11</v>
      </c>
      <c r="S261" s="74">
        <v>58.4</v>
      </c>
      <c r="T261" s="74">
        <f t="shared" si="31"/>
        <v>92.964665530000005</v>
      </c>
      <c r="U261" s="74">
        <v>48.8</v>
      </c>
      <c r="V261" s="76">
        <f t="shared" si="32"/>
        <v>0.31944559843530457</v>
      </c>
      <c r="W261" s="73">
        <f>VLOOKUP(B261,SiteMetadata!$B$3:$P$37,3,FALSE)</f>
        <v>46.92</v>
      </c>
      <c r="X261" s="73" t="str">
        <f>VLOOKUP(B261,SiteMetadata!$B$3:$P$37,10,FALSE)</f>
        <v>UpperEastForkLMR</v>
      </c>
      <c r="Y261" s="73">
        <f>VLOOKUP(B261,SiteMetadata!$B$3:$P$37,5,FALSE)</f>
        <v>178.97662</v>
      </c>
      <c r="Z261" s="73">
        <v>4</v>
      </c>
    </row>
    <row r="262" spans="1:26" x14ac:dyDescent="0.3">
      <c r="A262" s="2">
        <v>44886</v>
      </c>
      <c r="B262" s="1" t="s">
        <v>139</v>
      </c>
      <c r="C262" s="1">
        <v>0</v>
      </c>
      <c r="D262" s="3">
        <v>561.5</v>
      </c>
      <c r="E262" s="1" t="s">
        <v>139</v>
      </c>
      <c r="F262" s="3">
        <v>561.5</v>
      </c>
      <c r="G262" s="3">
        <v>520</v>
      </c>
      <c r="H262" s="3">
        <v>41.5</v>
      </c>
      <c r="I262" s="3">
        <f t="shared" si="33"/>
        <v>422.31399999999996</v>
      </c>
      <c r="J262" s="3">
        <v>141.5</v>
      </c>
      <c r="K262" s="3">
        <v>138.5</v>
      </c>
      <c r="L262" s="3">
        <v>2.2050000000000001</v>
      </c>
      <c r="M262" s="3">
        <v>0.68599999999999994</v>
      </c>
      <c r="N262" s="3">
        <v>246.10737729999997</v>
      </c>
      <c r="O262" s="4">
        <v>265.01181102499993</v>
      </c>
      <c r="P262" s="3">
        <v>254.01181102499996</v>
      </c>
      <c r="Q262" s="3">
        <v>-7.9044337249999899</v>
      </c>
      <c r="R262" s="3">
        <f t="shared" si="30"/>
        <v>10.999999999999972</v>
      </c>
      <c r="S262" s="3">
        <v>152.5</v>
      </c>
      <c r="T262" s="3">
        <f t="shared" si="31"/>
        <v>103.01181102499996</v>
      </c>
      <c r="U262" s="3">
        <v>151</v>
      </c>
      <c r="V262" s="7">
        <f t="shared" si="32"/>
        <v>0.56978592544977325</v>
      </c>
      <c r="W262" s="1">
        <f>VLOOKUP(B262,SiteMetadata!$B$3:$P$37,3,FALSE)</f>
        <v>34.909999999999997</v>
      </c>
      <c r="X262" s="1" t="str">
        <f>VLOOKUP(B262,SiteMetadata!$B$3:$P$37,10,FALSE)</f>
        <v>UpperEastForkLMR</v>
      </c>
      <c r="Y262" s="1">
        <f>VLOOKUP(B262,SiteMetadata!$B$3:$P$37,5,FALSE)</f>
        <v>236.477496</v>
      </c>
      <c r="Z262" s="1">
        <v>4</v>
      </c>
    </row>
    <row r="263" spans="1:26" x14ac:dyDescent="0.3">
      <c r="A263" s="2">
        <v>44886</v>
      </c>
      <c r="B263" s="1" t="s">
        <v>84</v>
      </c>
      <c r="C263" s="1">
        <v>0</v>
      </c>
      <c r="D263" s="3">
        <v>4060</v>
      </c>
      <c r="E263" s="1" t="s">
        <v>84</v>
      </c>
      <c r="F263" s="4">
        <v>4278.3092559999996</v>
      </c>
      <c r="G263" s="3">
        <v>4260.3092559999996</v>
      </c>
      <c r="H263" s="3">
        <v>-200.30925599999955</v>
      </c>
      <c r="I263" s="3">
        <f t="shared" si="33"/>
        <v>4125.4092559999999</v>
      </c>
      <c r="J263" s="3">
        <v>3980</v>
      </c>
      <c r="K263" s="3">
        <v>138</v>
      </c>
      <c r="L263" s="3">
        <v>6.25</v>
      </c>
      <c r="M263" s="3">
        <v>14.9</v>
      </c>
      <c r="N263" s="3">
        <v>635.09465807999993</v>
      </c>
      <c r="O263" s="4">
        <v>658.3348444799999</v>
      </c>
      <c r="P263" s="3">
        <v>648.3348444799999</v>
      </c>
      <c r="Q263" s="3">
        <v>-13.24018639999997</v>
      </c>
      <c r="R263" s="3">
        <f t="shared" si="30"/>
        <v>10</v>
      </c>
      <c r="S263" s="3">
        <v>543</v>
      </c>
      <c r="T263" s="3">
        <f t="shared" si="31"/>
        <v>78.334844479999902</v>
      </c>
      <c r="U263" s="3">
        <v>570</v>
      </c>
      <c r="V263" s="7">
        <f t="shared" si="32"/>
        <v>0.86582079739410867</v>
      </c>
      <c r="W263" s="1">
        <f>VLOOKUP(B263,SiteMetadata!$B$3:$P$37,3,FALSE)</f>
        <v>0</v>
      </c>
      <c r="X263" s="1" t="str">
        <f>VLOOKUP(B263,SiteMetadata!$B$3:$P$37,10,FALSE)</f>
        <v>LowerEastForkLMR</v>
      </c>
      <c r="Y263" s="1">
        <f>VLOOKUP(B263,SiteMetadata!$B$3:$P$37,5,FALSE)</f>
        <v>493.24199399999998</v>
      </c>
      <c r="Z263" s="1">
        <v>4</v>
      </c>
    </row>
    <row r="264" spans="1:26" x14ac:dyDescent="0.3">
      <c r="A264" s="2">
        <v>44886</v>
      </c>
      <c r="B264" s="1" t="s">
        <v>130</v>
      </c>
      <c r="C264" s="1">
        <v>0</v>
      </c>
      <c r="D264" s="3">
        <v>1643.8126164666664</v>
      </c>
      <c r="E264" s="1" t="s">
        <v>130</v>
      </c>
      <c r="F264" s="3">
        <v>1643.8126164666664</v>
      </c>
      <c r="G264" s="3">
        <v>1288.6932506000001</v>
      </c>
      <c r="H264" s="3">
        <v>355.11936586666639</v>
      </c>
      <c r="I264" s="3">
        <f t="shared" si="33"/>
        <v>1476.5792831333331</v>
      </c>
      <c r="J264" s="3">
        <v>137.33333333333334</v>
      </c>
      <c r="K264" s="3">
        <v>151.66666666666666</v>
      </c>
      <c r="L264" s="3">
        <v>5.4866666666666672</v>
      </c>
      <c r="M264" s="3">
        <v>15.566666666666665</v>
      </c>
      <c r="N264" s="3">
        <v>1252.8949873333333</v>
      </c>
      <c r="O264" s="3">
        <v>1252.8949873333333</v>
      </c>
      <c r="P264" s="3">
        <v>1071.9801226666666</v>
      </c>
      <c r="Q264" s="3">
        <v>180.91486466666674</v>
      </c>
      <c r="R264" s="3">
        <f t="shared" si="30"/>
        <v>180.91486466666674</v>
      </c>
      <c r="S264" s="3">
        <v>1033.3333333333333</v>
      </c>
      <c r="T264" s="3">
        <f t="shared" si="31"/>
        <v>55.313455999999974</v>
      </c>
      <c r="U264" s="3">
        <v>1016.6666666666666</v>
      </c>
      <c r="V264" s="7">
        <f t="shared" si="32"/>
        <v>0.81145401405950546</v>
      </c>
      <c r="W264" s="1">
        <f>VLOOKUP(B264,SiteMetadata!$B$3:$P$37,3,FALSE)</f>
        <v>0</v>
      </c>
      <c r="X264" s="1" t="str">
        <f>VLOOKUP(B264,SiteMetadata!$B$3:$P$37,10,FALSE)</f>
        <v>UpperEastForkLMR</v>
      </c>
      <c r="Y264" s="1">
        <f>VLOOKUP(B264,SiteMetadata!$B$3:$P$37,5,FALSE)</f>
        <v>3.2663319999999998</v>
      </c>
      <c r="Z264" s="1">
        <v>4</v>
      </c>
    </row>
    <row r="265" spans="1:26" x14ac:dyDescent="0.3">
      <c r="A265" s="2">
        <v>44886</v>
      </c>
      <c r="B265" s="1" t="s">
        <v>185</v>
      </c>
      <c r="C265" s="1">
        <v>0</v>
      </c>
      <c r="D265" s="3">
        <v>243.33542263999999</v>
      </c>
      <c r="E265" s="1" t="s">
        <v>185</v>
      </c>
      <c r="F265" s="4">
        <v>268.24021055999992</v>
      </c>
      <c r="G265" s="3">
        <v>247.24021055999992</v>
      </c>
      <c r="H265" s="3">
        <v>-3.9047879199999329</v>
      </c>
      <c r="I265" s="3">
        <f t="shared" si="33"/>
        <v>24.260210559999933</v>
      </c>
      <c r="J265" s="3">
        <v>243</v>
      </c>
      <c r="K265" s="3">
        <v>240</v>
      </c>
      <c r="L265" s="3">
        <v>3.11</v>
      </c>
      <c r="M265" s="3">
        <v>3.98</v>
      </c>
      <c r="N265" s="3">
        <v>89.400442720000001</v>
      </c>
      <c r="O265" s="4">
        <v>149.89341907999997</v>
      </c>
      <c r="P265" s="3">
        <v>137.89341907999997</v>
      </c>
      <c r="Q265" s="3">
        <v>-48.492976359999972</v>
      </c>
      <c r="R265" s="3">
        <f t="shared" si="30"/>
        <v>12</v>
      </c>
      <c r="S265" s="3">
        <v>29.9</v>
      </c>
      <c r="T265" s="3">
        <f t="shared" si="31"/>
        <v>112.69341907999997</v>
      </c>
      <c r="U265" s="3">
        <v>25.2</v>
      </c>
      <c r="V265" s="7">
        <f t="shared" si="32"/>
        <v>0.16811945550825316</v>
      </c>
      <c r="W265" s="1">
        <f>VLOOKUP(B265,SiteMetadata!$B$3:$P$37,3,FALSE)</f>
        <v>0</v>
      </c>
      <c r="X265" s="1" t="str">
        <f>VLOOKUP(B265,SiteMetadata!$B$3:$P$37,10,FALSE)</f>
        <v>LowerEastForkLMR</v>
      </c>
      <c r="Y265" s="1">
        <f>VLOOKUP(B265,SiteMetadata!$B$3:$P$37,5,FALSE)</f>
        <v>0.54310199999999997</v>
      </c>
      <c r="Z265" s="1">
        <v>4</v>
      </c>
    </row>
    <row r="266" spans="1:26" x14ac:dyDescent="0.3">
      <c r="A266" s="72">
        <v>44886</v>
      </c>
      <c r="B266" s="73" t="s">
        <v>128</v>
      </c>
      <c r="C266" s="73">
        <v>0</v>
      </c>
      <c r="D266" s="74">
        <v>627</v>
      </c>
      <c r="E266" s="73" t="s">
        <v>128</v>
      </c>
      <c r="F266" s="74">
        <v>627</v>
      </c>
      <c r="G266" s="74">
        <v>588</v>
      </c>
      <c r="H266" s="74">
        <v>39</v>
      </c>
      <c r="I266" s="74">
        <f t="shared" si="33"/>
        <v>616.79</v>
      </c>
      <c r="J266" s="74">
        <v>3.48</v>
      </c>
      <c r="K266" s="74">
        <v>2.2000000000000002</v>
      </c>
      <c r="L266" s="74">
        <v>1.31</v>
      </c>
      <c r="M266" s="74">
        <v>8.01</v>
      </c>
      <c r="N266" s="74">
        <v>342.74972835000005</v>
      </c>
      <c r="O266" s="74">
        <v>342.74972835000005</v>
      </c>
      <c r="P266" s="74">
        <v>290.84623472999999</v>
      </c>
      <c r="Q266" s="74">
        <v>51.903493620000063</v>
      </c>
      <c r="R266" s="74">
        <f t="shared" si="30"/>
        <v>51.903493620000063</v>
      </c>
      <c r="S266" s="74">
        <v>242</v>
      </c>
      <c r="T266" s="74">
        <f t="shared" si="31"/>
        <v>95.846234729999992</v>
      </c>
      <c r="U266" s="74">
        <v>195</v>
      </c>
      <c r="V266" s="76">
        <f t="shared" si="32"/>
        <v>0.56892824084422056</v>
      </c>
      <c r="W266" s="73">
        <f>VLOOKUP(B266,SiteMetadata!$B$3:$P$37,3,FALSE)</f>
        <v>0.35</v>
      </c>
      <c r="X266" s="73" t="str">
        <f>VLOOKUP(B266,SiteMetadata!$B$3:$P$37,10,FALSE)</f>
        <v>UpperEastForkLMR</v>
      </c>
      <c r="Y266" s="73">
        <f>VLOOKUP(B266,SiteMetadata!$B$3:$P$37,5,FALSE)</f>
        <v>5.5004999999999997</v>
      </c>
      <c r="Z266" s="73">
        <v>4</v>
      </c>
    </row>
    <row r="267" spans="1:26" x14ac:dyDescent="0.3">
      <c r="A267" s="72">
        <v>44886</v>
      </c>
      <c r="B267" s="73" t="s">
        <v>97</v>
      </c>
      <c r="C267" s="73">
        <v>0</v>
      </c>
      <c r="D267" s="74">
        <v>2146.78838</v>
      </c>
      <c r="E267" s="73" t="s">
        <v>97</v>
      </c>
      <c r="F267" s="74">
        <v>2146.78838</v>
      </c>
      <c r="G267" s="74">
        <v>1702.5730288</v>
      </c>
      <c r="H267" s="74">
        <v>444.21535119999999</v>
      </c>
      <c r="I267" s="74">
        <f t="shared" si="33"/>
        <v>714.71838000000002</v>
      </c>
      <c r="J267" s="74">
        <v>1480</v>
      </c>
      <c r="K267" s="74">
        <v>1430</v>
      </c>
      <c r="L267" s="74">
        <v>2.5499999999999998</v>
      </c>
      <c r="M267" s="74">
        <v>2.0699999999999998</v>
      </c>
      <c r="N267" s="74">
        <v>257.44623424999997</v>
      </c>
      <c r="O267" s="75">
        <v>307.07347872000003</v>
      </c>
      <c r="P267" s="74">
        <v>297.07347872000003</v>
      </c>
      <c r="Q267" s="74">
        <v>-39.627244470000051</v>
      </c>
      <c r="R267" s="74">
        <f t="shared" si="30"/>
        <v>10</v>
      </c>
      <c r="S267" s="74">
        <v>222</v>
      </c>
      <c r="T267" s="74">
        <f t="shared" si="31"/>
        <v>85.073478720000026</v>
      </c>
      <c r="U267" s="74">
        <v>212</v>
      </c>
      <c r="V267" s="76">
        <f t="shared" si="32"/>
        <v>0.69038850533005092</v>
      </c>
      <c r="W267" s="73">
        <f>VLOOKUP(B267,SiteMetadata!$B$3:$P$37,3,FALSE)</f>
        <v>0</v>
      </c>
      <c r="X267" s="73" t="str">
        <f>VLOOKUP(B267,SiteMetadata!$B$3:$P$37,10,FALSE)</f>
        <v>UpperEastForkLMR</v>
      </c>
      <c r="Y267" s="73">
        <f>VLOOKUP(B267,SiteMetadata!$B$3:$P$37,5,FALSE)</f>
        <v>48.268528000000003</v>
      </c>
      <c r="Z267" s="73">
        <v>4</v>
      </c>
    </row>
    <row r="268" spans="1:26" x14ac:dyDescent="0.3">
      <c r="A268" s="72">
        <v>44886</v>
      </c>
      <c r="B268" s="73" t="s">
        <v>103</v>
      </c>
      <c r="C268" s="73">
        <v>0</v>
      </c>
      <c r="D268" s="74">
        <v>1212.3892598</v>
      </c>
      <c r="E268" s="73" t="s">
        <v>103</v>
      </c>
      <c r="F268" s="74">
        <v>1212.3892598</v>
      </c>
      <c r="G268" s="74">
        <v>780</v>
      </c>
      <c r="H268" s="74">
        <v>432.38925979999999</v>
      </c>
      <c r="I268" s="74">
        <f t="shared" si="33"/>
        <v>1175.8892598</v>
      </c>
      <c r="J268" s="74">
        <v>8.08</v>
      </c>
      <c r="K268" s="74">
        <v>25.2</v>
      </c>
      <c r="L268" s="74">
        <v>4.6500000000000004</v>
      </c>
      <c r="M268" s="74">
        <v>11.3</v>
      </c>
      <c r="N268" s="74">
        <v>916.14718799999991</v>
      </c>
      <c r="O268" s="74">
        <v>916.14718799999991</v>
      </c>
      <c r="P268" s="74">
        <v>481.88722860000007</v>
      </c>
      <c r="Q268" s="74">
        <v>434.25995939999984</v>
      </c>
      <c r="R268" s="74">
        <f t="shared" si="30"/>
        <v>434.25995939999984</v>
      </c>
      <c r="S268" s="74">
        <v>737</v>
      </c>
      <c r="T268" s="74">
        <f t="shared" si="31"/>
        <v>121.88722860000007</v>
      </c>
      <c r="U268" s="74">
        <v>360</v>
      </c>
      <c r="V268" s="76">
        <f t="shared" si="32"/>
        <v>0.39294995904086105</v>
      </c>
      <c r="W268" s="73">
        <f>VLOOKUP(B268,SiteMetadata!$B$3:$P$37,3,FALSE)</f>
        <v>0.46</v>
      </c>
      <c r="X268" s="73" t="str">
        <f>VLOOKUP(B268,SiteMetadata!$B$3:$P$37,10,FALSE)</f>
        <v>UpperEastForkLMR</v>
      </c>
      <c r="Y268" s="73">
        <f>VLOOKUP(B268,SiteMetadata!$B$3:$P$37,5,FALSE)</f>
        <v>4.3336220000000001</v>
      </c>
      <c r="Z268" s="73">
        <v>1</v>
      </c>
    </row>
    <row r="269" spans="1:26" x14ac:dyDescent="0.3">
      <c r="A269" s="72">
        <v>44886</v>
      </c>
      <c r="B269" s="73" t="s">
        <v>116</v>
      </c>
      <c r="C269" s="73">
        <v>0</v>
      </c>
      <c r="D269" s="74">
        <v>747</v>
      </c>
      <c r="E269" s="73" t="s">
        <v>116</v>
      </c>
      <c r="F269" s="74">
        <v>747</v>
      </c>
      <c r="G269" s="74">
        <v>560</v>
      </c>
      <c r="H269" s="74">
        <v>187</v>
      </c>
      <c r="I269" s="74">
        <f t="shared" si="33"/>
        <v>700.9</v>
      </c>
      <c r="J269" s="74">
        <v>37.5</v>
      </c>
      <c r="K269" s="74">
        <v>34.1</v>
      </c>
      <c r="L269" s="74">
        <v>12.4</v>
      </c>
      <c r="M269" s="74">
        <v>12</v>
      </c>
      <c r="N269" s="74">
        <v>326.81911915000006</v>
      </c>
      <c r="O269" s="74">
        <v>326.81911915000006</v>
      </c>
      <c r="P269" s="74">
        <v>248.65281353</v>
      </c>
      <c r="Q269" s="74">
        <v>78.16630562000006</v>
      </c>
      <c r="R269" s="74">
        <f t="shared" si="30"/>
        <v>78.16630562000006</v>
      </c>
      <c r="S269" s="74">
        <v>178</v>
      </c>
      <c r="T269" s="74">
        <f t="shared" si="31"/>
        <v>86.652813530000003</v>
      </c>
      <c r="U269" s="74">
        <v>162</v>
      </c>
      <c r="V269" s="76">
        <f t="shared" si="32"/>
        <v>0.49568703453253882</v>
      </c>
      <c r="W269" s="73">
        <f>VLOOKUP(B269,SiteMetadata!$B$3:$P$37,3,FALSE)</f>
        <v>0.12</v>
      </c>
      <c r="X269" s="73" t="str">
        <f>VLOOKUP(B269,SiteMetadata!$B$3:$P$37,10,FALSE)</f>
        <v>UpperEastForkLMR</v>
      </c>
      <c r="Y269" s="73">
        <f>VLOOKUP(B269,SiteMetadata!$B$3:$P$37,5,FALSE)</f>
        <v>29.212480000000003</v>
      </c>
      <c r="Z269" s="73">
        <v>3</v>
      </c>
    </row>
    <row r="270" spans="1:26" x14ac:dyDescent="0.3">
      <c r="A270" s="72">
        <v>44886</v>
      </c>
      <c r="B270" s="73" t="s">
        <v>112</v>
      </c>
      <c r="C270" s="73">
        <v>0</v>
      </c>
      <c r="D270" s="74">
        <v>231.62206400000002</v>
      </c>
      <c r="E270" s="73" t="s">
        <v>112</v>
      </c>
      <c r="F270" s="74">
        <v>258.57418574000002</v>
      </c>
      <c r="G270" s="74">
        <v>233.57418574000002</v>
      </c>
      <c r="H270" s="74">
        <v>-1.9521217399999955</v>
      </c>
      <c r="I270" s="74">
        <f t="shared" si="33"/>
        <v>231.52418574000001</v>
      </c>
      <c r="J270" s="74">
        <v>19.7</v>
      </c>
      <c r="K270" s="74">
        <v>19.600000000000001</v>
      </c>
      <c r="L270" s="74">
        <v>1.92</v>
      </c>
      <c r="M270" s="74">
        <v>7.45</v>
      </c>
      <c r="N270" s="74">
        <v>150.201773</v>
      </c>
      <c r="O270" s="74">
        <v>150.201773</v>
      </c>
      <c r="P270" s="74">
        <v>102.40697711999999</v>
      </c>
      <c r="Q270" s="74">
        <v>47.794795880000009</v>
      </c>
      <c r="R270" s="74">
        <f t="shared" ref="R270:R281" si="34">O270-P270</f>
        <v>47.794795880000009</v>
      </c>
      <c r="S270" s="74">
        <v>93.9</v>
      </c>
      <c r="T270" s="74">
        <f t="shared" ref="T270:T281" si="35">IF(P270-U270&lt;0,"", P270-U270)</f>
        <v>21.506977119999988</v>
      </c>
      <c r="U270" s="74">
        <v>80.900000000000006</v>
      </c>
      <c r="V270" s="76">
        <f t="shared" ref="V270:V281" si="36">U270/O270</f>
        <v>0.53860882188121706</v>
      </c>
      <c r="W270" s="73">
        <f>VLOOKUP(B270,SiteMetadata!$B$3:$P$37,3,FALSE)</f>
        <v>0.05</v>
      </c>
      <c r="X270" s="73" t="str">
        <f>VLOOKUP(B270,SiteMetadata!$B$3:$P$37,10,FALSE)</f>
        <v>UpperEastForkLMR</v>
      </c>
      <c r="Y270" s="73">
        <f>VLOOKUP(B270,SiteMetadata!$B$3:$P$37,5,FALSE)</f>
        <v>26.992980000000003</v>
      </c>
      <c r="Z270" s="73">
        <v>4</v>
      </c>
    </row>
    <row r="271" spans="1:26" x14ac:dyDescent="0.3">
      <c r="A271" s="2">
        <v>44887</v>
      </c>
      <c r="B271" s="1" t="s">
        <v>181</v>
      </c>
      <c r="C271" s="1">
        <v>0</v>
      </c>
      <c r="D271" s="3">
        <v>2860</v>
      </c>
      <c r="E271" s="1" t="s">
        <v>181</v>
      </c>
      <c r="F271" s="4">
        <v>2897</v>
      </c>
      <c r="G271" s="3">
        <v>2880</v>
      </c>
      <c r="H271" s="3">
        <v>-20</v>
      </c>
      <c r="I271" s="3">
        <f t="shared" si="33"/>
        <v>278.05000000000018</v>
      </c>
      <c r="J271" s="3">
        <v>3620</v>
      </c>
      <c r="K271" s="3">
        <v>2610</v>
      </c>
      <c r="L271" s="3">
        <v>5.47</v>
      </c>
      <c r="M271" s="3">
        <v>8.9499999999999993</v>
      </c>
      <c r="N271" s="3">
        <v>336.95037875000003</v>
      </c>
      <c r="O271" s="4">
        <v>373.64813515000003</v>
      </c>
      <c r="P271" s="3">
        <v>361.64813515000003</v>
      </c>
      <c r="Q271" s="3">
        <v>-24.697756400000003</v>
      </c>
      <c r="R271" s="3">
        <f t="shared" si="34"/>
        <v>12</v>
      </c>
      <c r="S271" s="3">
        <v>285</v>
      </c>
      <c r="T271" s="3">
        <f t="shared" si="35"/>
        <v>78.64813515000003</v>
      </c>
      <c r="U271" s="3">
        <v>283</v>
      </c>
      <c r="V271" s="7">
        <f t="shared" si="36"/>
        <v>0.75739706257704298</v>
      </c>
      <c r="W271" s="1">
        <f>VLOOKUP(B271,SiteMetadata!$B$3:$P$37,3,FALSE)</f>
        <v>4.3</v>
      </c>
      <c r="X271" s="1" t="str">
        <f>VLOOKUP(B271,SiteMetadata!$B$3:$P$37,10,FALSE)</f>
        <v>LowerEastForkLMR</v>
      </c>
      <c r="Y271" s="1">
        <f>VLOOKUP(B271,SiteMetadata!$B$3:$P$37,5,FALSE)</f>
        <v>493.24199399999998</v>
      </c>
      <c r="Z271" s="1">
        <v>4</v>
      </c>
    </row>
    <row r="272" spans="1:26" x14ac:dyDescent="0.3">
      <c r="A272" s="2">
        <v>44887</v>
      </c>
      <c r="B272" s="1" t="s">
        <v>185</v>
      </c>
      <c r="C272" s="1">
        <v>0</v>
      </c>
      <c r="D272" s="3">
        <v>249.19342117999997</v>
      </c>
      <c r="E272" s="1" t="s">
        <v>185</v>
      </c>
      <c r="F272" s="4">
        <v>280.00393931999997</v>
      </c>
      <c r="G272" s="3">
        <v>257.00393931999997</v>
      </c>
      <c r="H272" s="3">
        <v>-7.8105181399999992</v>
      </c>
      <c r="I272" s="3">
        <f t="shared" si="33"/>
        <v>50.56093931999996</v>
      </c>
      <c r="J272" s="3">
        <v>235.5</v>
      </c>
      <c r="K272" s="3">
        <v>228</v>
      </c>
      <c r="L272" s="3">
        <v>1.5699999999999998</v>
      </c>
      <c r="M272" s="3">
        <v>1.4430000000000001</v>
      </c>
      <c r="N272" s="3">
        <v>62.523326967399996</v>
      </c>
      <c r="O272" s="4">
        <v>154.99222611999997</v>
      </c>
      <c r="P272" s="3">
        <v>140.99222611999997</v>
      </c>
      <c r="Q272" s="3">
        <v>-78.468899152599974</v>
      </c>
      <c r="R272" s="3">
        <f t="shared" si="34"/>
        <v>14</v>
      </c>
      <c r="S272" s="3">
        <v>43.45</v>
      </c>
      <c r="T272" s="3">
        <f t="shared" si="35"/>
        <v>96.99222611999997</v>
      </c>
      <c r="U272" s="3">
        <v>44</v>
      </c>
      <c r="V272" s="7">
        <f t="shared" si="36"/>
        <v>0.28388520573885934</v>
      </c>
      <c r="W272" s="1">
        <f>VLOOKUP(B272,SiteMetadata!$B$3:$P$37,3,FALSE)</f>
        <v>0</v>
      </c>
      <c r="X272" s="1" t="str">
        <f>VLOOKUP(B272,SiteMetadata!$B$3:$P$37,10,FALSE)</f>
        <v>LowerEastForkLMR</v>
      </c>
      <c r="Y272" s="1">
        <f>VLOOKUP(B272,SiteMetadata!$B$3:$P$37,5,FALSE)</f>
        <v>0.54310199999999997</v>
      </c>
      <c r="Z272" s="71">
        <v>4</v>
      </c>
    </row>
    <row r="273" spans="1:26" x14ac:dyDescent="0.3">
      <c r="A273" s="2">
        <v>44893</v>
      </c>
      <c r="B273" s="1" t="s">
        <v>123</v>
      </c>
      <c r="C273" s="1">
        <v>0</v>
      </c>
      <c r="D273" s="3">
        <v>2773.4719700000005</v>
      </c>
      <c r="E273" s="1" t="s">
        <v>123</v>
      </c>
      <c r="F273" s="4">
        <v>2845.5508800000002</v>
      </c>
      <c r="G273" s="3">
        <v>2829.5508800000002</v>
      </c>
      <c r="H273" s="3">
        <v>-56.078909999999723</v>
      </c>
      <c r="I273" s="3">
        <f t="shared" si="33"/>
        <v>799.45088000000032</v>
      </c>
      <c r="J273" s="3">
        <v>2540</v>
      </c>
      <c r="K273" s="3">
        <v>2020</v>
      </c>
      <c r="L273" s="3">
        <v>29.3</v>
      </c>
      <c r="M273" s="3">
        <v>26.1</v>
      </c>
      <c r="N273" s="3">
        <v>254.54301215999999</v>
      </c>
      <c r="O273" s="3">
        <v>254.54301215999999</v>
      </c>
      <c r="P273" s="3">
        <v>147.63542015999997</v>
      </c>
      <c r="Q273" s="3">
        <v>106.90759200000002</v>
      </c>
      <c r="R273" s="3">
        <f t="shared" si="34"/>
        <v>106.90759200000002</v>
      </c>
      <c r="S273" s="3">
        <v>160</v>
      </c>
      <c r="T273" s="3">
        <f t="shared" si="35"/>
        <v>27.635420159999967</v>
      </c>
      <c r="U273" s="3">
        <v>120</v>
      </c>
      <c r="V273" s="7">
        <f t="shared" si="36"/>
        <v>0.47143309486952528</v>
      </c>
      <c r="W273" s="1">
        <f>VLOOKUP(B273,SiteMetadata!$B$3:$P$37,3,FALSE)</f>
        <v>0</v>
      </c>
      <c r="X273" s="1" t="str">
        <f>VLOOKUP(B273,SiteMetadata!$B$3:$P$37,10,FALSE)</f>
        <v>UpperEastForkLMR</v>
      </c>
      <c r="Y273" s="1">
        <f>VLOOKUP(B273,SiteMetadata!$B$3:$P$37,5,FALSE)</f>
        <v>0.30185200000000001</v>
      </c>
      <c r="Z273" s="1">
        <v>1</v>
      </c>
    </row>
    <row r="274" spans="1:26" x14ac:dyDescent="0.3">
      <c r="A274" s="2">
        <v>44893</v>
      </c>
      <c r="B274" s="1" t="s">
        <v>91</v>
      </c>
      <c r="C274" s="1">
        <v>0</v>
      </c>
      <c r="D274" s="3">
        <v>1042.6422548</v>
      </c>
      <c r="E274" s="1" t="s">
        <v>91</v>
      </c>
      <c r="F274" s="3">
        <v>1042.6422548</v>
      </c>
      <c r="G274" s="3">
        <v>884.54971520000004</v>
      </c>
      <c r="H274" s="3">
        <v>158.09253960000001</v>
      </c>
      <c r="I274" s="3">
        <f t="shared" si="33"/>
        <v>99.172254800000019</v>
      </c>
      <c r="J274" s="3">
        <v>340</v>
      </c>
      <c r="K274" s="3">
        <v>940</v>
      </c>
      <c r="L274" s="3">
        <v>2.23</v>
      </c>
      <c r="M274" s="3">
        <v>3.47</v>
      </c>
      <c r="N274" s="3">
        <v>230.10886303999999</v>
      </c>
      <c r="O274" s="3">
        <v>230.10886303999999</v>
      </c>
      <c r="P274" s="3">
        <v>122.18165504</v>
      </c>
      <c r="Q274" s="3">
        <v>107.92720799999999</v>
      </c>
      <c r="R274" s="3">
        <f t="shared" si="34"/>
        <v>107.92720799999999</v>
      </c>
      <c r="S274" s="3">
        <v>57.5</v>
      </c>
      <c r="T274" s="3">
        <f t="shared" si="35"/>
        <v>75.581655039999987</v>
      </c>
      <c r="U274" s="3">
        <v>46.6</v>
      </c>
      <c r="V274" s="7">
        <f t="shared" si="36"/>
        <v>0.20251284276651044</v>
      </c>
      <c r="W274" s="1">
        <f>VLOOKUP(B274,SiteMetadata!$B$3:$P$37,3,FALSE)</f>
        <v>0</v>
      </c>
      <c r="X274" s="1" t="str">
        <f>VLOOKUP(B274,SiteMetadata!$B$3:$P$37,10,FALSE)</f>
        <v>UpperEastForkLMR</v>
      </c>
      <c r="Y274" s="1">
        <f>VLOOKUP(B274,SiteMetadata!$B$3:$P$37,5,FALSE)</f>
        <v>233.42192000000003</v>
      </c>
      <c r="Z274" s="1">
        <v>4</v>
      </c>
    </row>
    <row r="275" spans="1:26" s="56" customFormat="1" x14ac:dyDescent="0.3">
      <c r="A275" s="57">
        <v>44893</v>
      </c>
      <c r="B275" s="58" t="s">
        <v>135</v>
      </c>
      <c r="C275" s="58">
        <v>0</v>
      </c>
      <c r="D275" s="59">
        <v>1019.5322132000001</v>
      </c>
      <c r="E275" s="58" t="s">
        <v>135</v>
      </c>
      <c r="F275" s="59">
        <v>1019.5322132000001</v>
      </c>
      <c r="G275" s="59">
        <v>409.77256969999996</v>
      </c>
      <c r="H275" s="59">
        <v>609.75964350000015</v>
      </c>
      <c r="I275" s="59">
        <f t="shared" ref="I275:I298" si="37">F275-(K275+M275)</f>
        <v>985.97221320000017</v>
      </c>
      <c r="J275" s="59">
        <v>25.3</v>
      </c>
      <c r="K275" s="59">
        <v>26.7</v>
      </c>
      <c r="L275" s="59">
        <v>2.5299999999999998</v>
      </c>
      <c r="M275" s="59">
        <v>6.86</v>
      </c>
      <c r="N275" s="59">
        <v>191.59674399999994</v>
      </c>
      <c r="O275" s="59">
        <v>191.59674399999994</v>
      </c>
      <c r="P275" s="59">
        <v>138.18057216</v>
      </c>
      <c r="Q275" s="59">
        <v>53.416171839999947</v>
      </c>
      <c r="R275" s="59">
        <f t="shared" si="34"/>
        <v>53.416171839999947</v>
      </c>
      <c r="S275" s="59">
        <v>45.4</v>
      </c>
      <c r="T275" s="59">
        <f t="shared" si="35"/>
        <v>101.08057216</v>
      </c>
      <c r="U275" s="59">
        <v>37.1</v>
      </c>
      <c r="V275" s="60">
        <f t="shared" si="36"/>
        <v>0.19363585844652983</v>
      </c>
      <c r="W275" s="58">
        <f>VLOOKUP(B275,SiteMetadata!$B$3:$P$37,3,FALSE)</f>
        <v>44.150002000000001</v>
      </c>
      <c r="X275" s="58" t="str">
        <f>VLOOKUP(B275,SiteMetadata!$B$3:$P$37,10,FALSE)</f>
        <v>UpperEastForkLMR</v>
      </c>
      <c r="Y275" s="58">
        <f>VLOOKUP(B275,SiteMetadata!$B$3:$P$37,5,FALSE)</f>
        <v>195.15426600000001</v>
      </c>
      <c r="Z275" s="58">
        <v>4</v>
      </c>
    </row>
    <row r="276" spans="1:26" s="56" customFormat="1" x14ac:dyDescent="0.3">
      <c r="A276" s="2">
        <v>44893</v>
      </c>
      <c r="B276" s="1" t="s">
        <v>188</v>
      </c>
      <c r="C276" s="1">
        <v>0</v>
      </c>
      <c r="D276" s="3">
        <v>2604.9080000000004</v>
      </c>
      <c r="E276" s="1" t="s">
        <v>188</v>
      </c>
      <c r="F276" s="4">
        <v>2761.05573</v>
      </c>
      <c r="G276" s="3">
        <v>2736.05573</v>
      </c>
      <c r="H276" s="3">
        <v>-131.14772999999968</v>
      </c>
      <c r="I276" s="3">
        <f t="shared" si="37"/>
        <v>530.95573000000013</v>
      </c>
      <c r="J276" s="3">
        <v>2380</v>
      </c>
      <c r="K276" s="3">
        <v>2220</v>
      </c>
      <c r="L276" s="3">
        <v>7.35</v>
      </c>
      <c r="M276" s="3">
        <v>10.1</v>
      </c>
      <c r="N276" s="3">
        <v>505.46757695999997</v>
      </c>
      <c r="O276" s="3">
        <v>505.46757695999997</v>
      </c>
      <c r="P276" s="3">
        <v>424.43282399999998</v>
      </c>
      <c r="Q276" s="3">
        <v>81.034752959999992</v>
      </c>
      <c r="R276" s="3">
        <f t="shared" si="34"/>
        <v>81.034752959999992</v>
      </c>
      <c r="S276" s="3">
        <v>389</v>
      </c>
      <c r="T276" s="3">
        <f t="shared" si="35"/>
        <v>88.432823999999982</v>
      </c>
      <c r="U276" s="3">
        <v>336</v>
      </c>
      <c r="V276" s="7">
        <f t="shared" si="36"/>
        <v>0.66473106350516575</v>
      </c>
      <c r="W276" s="1">
        <f>VLOOKUP(B276,SiteMetadata!$B$3:$P$37,3,FALSE)</f>
        <v>0.77</v>
      </c>
      <c r="X276" s="1" t="str">
        <f>VLOOKUP(B276,SiteMetadata!$B$3:$P$37,10,FALSE)</f>
        <v>LowerEastForkLMR</v>
      </c>
      <c r="Y276" s="1">
        <f>VLOOKUP(B276,SiteMetadata!$B$3:$P$37,5,FALSE)</f>
        <v>500.82303400000001</v>
      </c>
      <c r="Z276" s="1">
        <v>4</v>
      </c>
    </row>
    <row r="277" spans="1:26" s="56" customFormat="1" x14ac:dyDescent="0.3">
      <c r="A277" s="2">
        <v>44893</v>
      </c>
      <c r="B277" s="1" t="s">
        <v>181</v>
      </c>
      <c r="C277" s="1">
        <v>0</v>
      </c>
      <c r="D277" s="3">
        <v>2009.5664560000002</v>
      </c>
      <c r="E277" s="1" t="s">
        <v>181</v>
      </c>
      <c r="F277" s="3">
        <v>2009.5664560000002</v>
      </c>
      <c r="G277" s="3">
        <v>1823.9750402500001</v>
      </c>
      <c r="H277" s="3">
        <v>185.59141575000012</v>
      </c>
      <c r="I277" s="3">
        <f t="shared" si="37"/>
        <v>499.67645600000014</v>
      </c>
      <c r="J277" s="3">
        <v>1450</v>
      </c>
      <c r="K277" s="3">
        <v>1500</v>
      </c>
      <c r="L277" s="3">
        <v>4.29</v>
      </c>
      <c r="M277" s="3">
        <v>9.89</v>
      </c>
      <c r="N277" s="3">
        <v>352.04032576000003</v>
      </c>
      <c r="O277" s="3">
        <v>352.04032576000003</v>
      </c>
      <c r="P277" s="3">
        <v>295.49044703999999</v>
      </c>
      <c r="Q277" s="3">
        <v>56.549878720000038</v>
      </c>
      <c r="R277" s="3">
        <f t="shared" si="34"/>
        <v>56.549878720000038</v>
      </c>
      <c r="S277" s="3">
        <v>205</v>
      </c>
      <c r="T277" s="3">
        <f t="shared" si="35"/>
        <v>94.490447039999992</v>
      </c>
      <c r="U277" s="3">
        <v>201</v>
      </c>
      <c r="V277" s="7">
        <f t="shared" si="36"/>
        <v>0.57095731736434574</v>
      </c>
      <c r="W277" s="1">
        <f>VLOOKUP(B277,SiteMetadata!$B$3:$P$37,3,FALSE)</f>
        <v>4.3</v>
      </c>
      <c r="X277" s="1" t="str">
        <f>VLOOKUP(B277,SiteMetadata!$B$3:$P$37,10,FALSE)</f>
        <v>LowerEastForkLMR</v>
      </c>
      <c r="Y277" s="1">
        <f>VLOOKUP(B277,SiteMetadata!$B$3:$P$37,5,FALSE)</f>
        <v>493.24199399999998</v>
      </c>
      <c r="Z277" s="1">
        <v>4</v>
      </c>
    </row>
    <row r="278" spans="1:26" s="56" customFormat="1" x14ac:dyDescent="0.3">
      <c r="A278" s="2">
        <v>44893</v>
      </c>
      <c r="B278" s="1" t="s">
        <v>139</v>
      </c>
      <c r="C278" s="1">
        <v>0</v>
      </c>
      <c r="D278" s="3">
        <v>549.67633130000013</v>
      </c>
      <c r="E278" s="1" t="s">
        <v>139</v>
      </c>
      <c r="F278" s="3">
        <v>549.67633130000013</v>
      </c>
      <c r="G278" s="3">
        <v>475.87738250000007</v>
      </c>
      <c r="H278" s="3">
        <v>73.798948800000062</v>
      </c>
      <c r="I278" s="3">
        <f t="shared" si="37"/>
        <v>426.55633130000012</v>
      </c>
      <c r="J278" s="3">
        <v>319</v>
      </c>
      <c r="K278" s="3">
        <v>119</v>
      </c>
      <c r="L278" s="3">
        <v>3.3766666666666669</v>
      </c>
      <c r="M278" s="3">
        <v>4.12</v>
      </c>
      <c r="N278" s="3">
        <v>318.80446463999999</v>
      </c>
      <c r="O278" s="3">
        <v>318.80446463999999</v>
      </c>
      <c r="P278" s="3">
        <v>226.42785695999999</v>
      </c>
      <c r="Q278" s="3">
        <v>92.376607680000006</v>
      </c>
      <c r="R278" s="3">
        <f t="shared" si="34"/>
        <v>92.376607680000006</v>
      </c>
      <c r="S278" s="3">
        <v>157.33333333333334</v>
      </c>
      <c r="T278" s="3">
        <f t="shared" si="35"/>
        <v>92.427856959999986</v>
      </c>
      <c r="U278" s="3">
        <v>134</v>
      </c>
      <c r="V278" s="7">
        <f t="shared" si="36"/>
        <v>0.42032033695423721</v>
      </c>
      <c r="W278" s="1">
        <f>VLOOKUP(B278,SiteMetadata!$B$3:$P$37,3,FALSE)</f>
        <v>34.909999999999997</v>
      </c>
      <c r="X278" s="1" t="str">
        <f>VLOOKUP(B278,SiteMetadata!$B$3:$P$37,10,FALSE)</f>
        <v>UpperEastForkLMR</v>
      </c>
      <c r="Y278" s="1">
        <f>VLOOKUP(B278,SiteMetadata!$B$3:$P$37,5,FALSE)</f>
        <v>236.477496</v>
      </c>
      <c r="Z278" s="1">
        <v>4</v>
      </c>
    </row>
    <row r="279" spans="1:26" x14ac:dyDescent="0.3">
      <c r="A279" s="2">
        <v>44893</v>
      </c>
      <c r="B279" s="1" t="s">
        <v>84</v>
      </c>
      <c r="C279" s="1">
        <v>0</v>
      </c>
      <c r="D279" s="3">
        <v>2224.986969</v>
      </c>
      <c r="E279" s="1" t="s">
        <v>84</v>
      </c>
      <c r="F279" s="4">
        <v>2419.6593360000002</v>
      </c>
      <c r="G279" s="3">
        <v>2401.6593360000002</v>
      </c>
      <c r="H279" s="3">
        <v>-176.67236700000012</v>
      </c>
      <c r="I279" s="3">
        <f t="shared" si="37"/>
        <v>491.17933600000015</v>
      </c>
      <c r="J279" s="3">
        <v>2050</v>
      </c>
      <c r="K279" s="3">
        <v>1920</v>
      </c>
      <c r="L279" s="3">
        <v>8.0299999999999994</v>
      </c>
      <c r="M279" s="3">
        <v>8.48</v>
      </c>
      <c r="N279" s="3">
        <v>401.41917599999994</v>
      </c>
      <c r="O279" s="3">
        <v>401.41917599999994</v>
      </c>
      <c r="P279" s="3">
        <v>396.12814623999998</v>
      </c>
      <c r="Q279" s="3">
        <v>5.2910297599999581</v>
      </c>
      <c r="R279" s="3">
        <f t="shared" si="34"/>
        <v>5.2910297599999581</v>
      </c>
      <c r="S279" s="3">
        <v>321</v>
      </c>
      <c r="T279" s="3">
        <f t="shared" si="35"/>
        <v>147.12814623999998</v>
      </c>
      <c r="U279" s="3">
        <v>249</v>
      </c>
      <c r="V279" s="7">
        <f t="shared" si="36"/>
        <v>0.62029921560100065</v>
      </c>
      <c r="W279" s="1">
        <f>VLOOKUP(B279,SiteMetadata!$B$3:$P$37,3,FALSE)</f>
        <v>0</v>
      </c>
      <c r="X279" s="1" t="str">
        <f>VLOOKUP(B279,SiteMetadata!$B$3:$P$37,10,FALSE)</f>
        <v>LowerEastForkLMR</v>
      </c>
      <c r="Y279" s="1">
        <f>VLOOKUP(B279,SiteMetadata!$B$3:$P$37,5,FALSE)</f>
        <v>493.24199399999998</v>
      </c>
      <c r="Z279" s="1">
        <v>4</v>
      </c>
    </row>
    <row r="280" spans="1:26" x14ac:dyDescent="0.3">
      <c r="A280" s="72">
        <v>44893</v>
      </c>
      <c r="B280" s="73" t="s">
        <v>132</v>
      </c>
      <c r="C280" s="73">
        <v>0</v>
      </c>
      <c r="D280" s="74">
        <v>844.63711939999996</v>
      </c>
      <c r="E280" s="73" t="s">
        <v>132</v>
      </c>
      <c r="F280" s="74">
        <v>844.63711939999996</v>
      </c>
      <c r="G280" s="74">
        <v>737.65954479999994</v>
      </c>
      <c r="H280" s="74">
        <v>106.97757460000003</v>
      </c>
      <c r="I280" s="74">
        <f t="shared" si="37"/>
        <v>733.20378606666668</v>
      </c>
      <c r="J280" s="74">
        <v>107.3</v>
      </c>
      <c r="K280" s="74">
        <v>100.7</v>
      </c>
      <c r="L280" s="74">
        <v>9.94</v>
      </c>
      <c r="M280" s="74">
        <v>10.733333333333334</v>
      </c>
      <c r="N280" s="74">
        <v>735.52743999999996</v>
      </c>
      <c r="O280" s="74">
        <v>735.52743999999996</v>
      </c>
      <c r="P280" s="74">
        <v>602</v>
      </c>
      <c r="Q280" s="74">
        <v>133.52743999999996</v>
      </c>
      <c r="R280" s="74">
        <f t="shared" si="34"/>
        <v>133.52743999999996</v>
      </c>
      <c r="S280" s="74">
        <v>581.33333333333337</v>
      </c>
      <c r="T280" s="74">
        <f t="shared" si="35"/>
        <v>49</v>
      </c>
      <c r="U280" s="74">
        <v>553</v>
      </c>
      <c r="V280" s="76">
        <f t="shared" si="36"/>
        <v>0.75184142688136835</v>
      </c>
      <c r="W280" s="73">
        <f>VLOOKUP(B280,SiteMetadata!$B$3:$P$37,3,FALSE)</f>
        <v>0.5</v>
      </c>
      <c r="X280" s="73" t="str">
        <f>VLOOKUP(B280,SiteMetadata!$B$3:$P$37,10,FALSE)</f>
        <v>UpperEastForkLMR</v>
      </c>
      <c r="Y280" s="73">
        <f>VLOOKUP(B280,SiteMetadata!$B$3:$P$37,5,FALSE)</f>
        <v>10.649353999999999</v>
      </c>
      <c r="Z280" s="73">
        <v>4</v>
      </c>
    </row>
    <row r="281" spans="1:26" s="56" customFormat="1" x14ac:dyDescent="0.3">
      <c r="A281" s="72">
        <v>44893</v>
      </c>
      <c r="B281" s="73" t="s">
        <v>125</v>
      </c>
      <c r="C281" s="73">
        <v>0</v>
      </c>
      <c r="D281" s="74">
        <v>288</v>
      </c>
      <c r="E281" s="73" t="s">
        <v>125</v>
      </c>
      <c r="F281" s="74">
        <v>288</v>
      </c>
      <c r="G281" s="74">
        <v>266</v>
      </c>
      <c r="H281" s="74">
        <v>22</v>
      </c>
      <c r="I281" s="74">
        <f t="shared" si="37"/>
        <v>278.5</v>
      </c>
      <c r="J281" s="74">
        <v>2.98</v>
      </c>
      <c r="K281" s="74">
        <v>7.06</v>
      </c>
      <c r="L281" s="74">
        <v>1.42</v>
      </c>
      <c r="M281" s="74">
        <v>2.44</v>
      </c>
      <c r="N281" s="74">
        <v>157.78375584000003</v>
      </c>
      <c r="O281" s="75">
        <v>204.02682943999997</v>
      </c>
      <c r="P281" s="74">
        <v>193.02682943999997</v>
      </c>
      <c r="Q281" s="74">
        <v>-35.243073599999946</v>
      </c>
      <c r="R281" s="74">
        <f t="shared" si="34"/>
        <v>11</v>
      </c>
      <c r="S281" s="74">
        <v>71.3</v>
      </c>
      <c r="T281" s="74">
        <f t="shared" si="35"/>
        <v>129.72682943999996</v>
      </c>
      <c r="U281" s="74">
        <v>63.3</v>
      </c>
      <c r="V281" s="76">
        <f t="shared" si="36"/>
        <v>0.31025331410453155</v>
      </c>
      <c r="W281" s="73">
        <f>VLOOKUP(B281,SiteMetadata!$B$3:$P$37,3,FALSE)</f>
        <v>0.18</v>
      </c>
      <c r="X281" s="73" t="str">
        <f>VLOOKUP(B281,SiteMetadata!$B$3:$P$37,10,FALSE)</f>
        <v>UpperEastForkLMR</v>
      </c>
      <c r="Y281" s="73">
        <f>VLOOKUP(B281,SiteMetadata!$B$3:$P$37,5,FALSE)</f>
        <v>6.2504980000000003</v>
      </c>
      <c r="Z281" s="73">
        <v>4</v>
      </c>
    </row>
    <row r="282" spans="1:26" s="56" customFormat="1" x14ac:dyDescent="0.3">
      <c r="A282" s="2">
        <v>44893</v>
      </c>
      <c r="B282" s="1" t="s">
        <v>164</v>
      </c>
      <c r="C282" s="1">
        <v>0</v>
      </c>
      <c r="D282" s="3">
        <v>1911.8366900000001</v>
      </c>
      <c r="E282" s="1" t="s">
        <v>164</v>
      </c>
      <c r="F282" s="4">
        <v>1995.4596440000003</v>
      </c>
      <c r="G282" s="3">
        <v>1970.4596440000003</v>
      </c>
      <c r="H282" s="3">
        <v>-58.622954000000163</v>
      </c>
      <c r="I282" s="3">
        <f t="shared" si="37"/>
        <v>867.45964400000025</v>
      </c>
      <c r="J282" s="3">
        <v>809</v>
      </c>
      <c r="K282" s="3">
        <v>831.5</v>
      </c>
      <c r="L282" s="3">
        <v>314.5</v>
      </c>
      <c r="M282" s="3">
        <v>296.5</v>
      </c>
      <c r="N282" s="3"/>
      <c r="O282" s="3"/>
      <c r="P282" s="3"/>
      <c r="Q282" s="3"/>
      <c r="R282" s="3"/>
      <c r="S282" s="3">
        <v>259</v>
      </c>
      <c r="T282" s="3"/>
      <c r="U282" s="3">
        <v>242</v>
      </c>
      <c r="V282" s="7"/>
      <c r="W282" s="1">
        <f>VLOOKUP(B282,SiteMetadata!$B$3:$P$37,3,FALSE)</f>
        <v>0.89</v>
      </c>
      <c r="X282" s="1" t="str">
        <f>VLOOKUP(B282,SiteMetadata!$B$3:$P$37,10,FALSE)</f>
        <v>LowerEastForkLMR</v>
      </c>
      <c r="Y282" s="1">
        <f>VLOOKUP(B282,SiteMetadata!$B$3:$P$37,5,FALSE)</f>
        <v>2.0160779999999998</v>
      </c>
      <c r="Z282" s="1">
        <v>4</v>
      </c>
    </row>
    <row r="283" spans="1:26" s="56" customFormat="1" x14ac:dyDescent="0.3">
      <c r="A283" s="2">
        <v>44893</v>
      </c>
      <c r="B283" s="1" t="s">
        <v>177</v>
      </c>
      <c r="C283" s="1">
        <v>0</v>
      </c>
      <c r="D283" s="3">
        <v>390.31664570000009</v>
      </c>
      <c r="E283" s="1" t="s">
        <v>177</v>
      </c>
      <c r="F283" s="4">
        <v>425</v>
      </c>
      <c r="G283" s="3">
        <v>406</v>
      </c>
      <c r="H283" s="3">
        <v>-15.683354299999905</v>
      </c>
      <c r="I283" s="3">
        <f t="shared" si="37"/>
        <v>198.17</v>
      </c>
      <c r="J283" s="3">
        <v>226</v>
      </c>
      <c r="K283" s="3">
        <v>219</v>
      </c>
      <c r="L283" s="3">
        <v>1.93</v>
      </c>
      <c r="M283" s="3">
        <v>7.83</v>
      </c>
      <c r="N283" s="3">
        <v>103.00848384000001</v>
      </c>
      <c r="O283" s="3">
        <v>103.00848384000001</v>
      </c>
      <c r="P283" s="3">
        <v>94.89016703999998</v>
      </c>
      <c r="Q283" s="3">
        <v>8.1183168000000308</v>
      </c>
      <c r="R283" s="3">
        <f t="shared" ref="R283:R346" si="38">O283-P283</f>
        <v>8.1183168000000308</v>
      </c>
      <c r="S283" s="3">
        <v>21.2</v>
      </c>
      <c r="T283" s="3">
        <f t="shared" ref="T283:T346" si="39">IF(P283-U283&lt;0,"", P283-U283)</f>
        <v>75.490167039999989</v>
      </c>
      <c r="U283" s="3">
        <v>19.399999999999999</v>
      </c>
      <c r="V283" s="7">
        <f t="shared" ref="V283:V314" si="40">U283/O283</f>
        <v>0.18833400198505432</v>
      </c>
      <c r="W283" s="1">
        <f>VLOOKUP(B283,SiteMetadata!$B$3:$P$37,3,FALSE)</f>
        <v>0.4</v>
      </c>
      <c r="X283" s="1" t="str">
        <f>VLOOKUP(B283,SiteMetadata!$B$3:$P$37,10,FALSE)</f>
        <v>LowerEastForkLMR</v>
      </c>
      <c r="Y283" s="1">
        <f>VLOOKUP(B283,SiteMetadata!$B$3:$P$37,5,FALSE)</f>
        <v>6.6627460000000003</v>
      </c>
      <c r="Z283" s="1">
        <v>4</v>
      </c>
    </row>
    <row r="284" spans="1:26" s="56" customFormat="1" x14ac:dyDescent="0.3">
      <c r="A284" s="2">
        <v>44893</v>
      </c>
      <c r="B284" s="1" t="s">
        <v>172</v>
      </c>
      <c r="C284" s="1">
        <v>0</v>
      </c>
      <c r="D284" s="3">
        <v>1071.5175353000002</v>
      </c>
      <c r="E284" s="1" t="s">
        <v>172</v>
      </c>
      <c r="F284" s="3">
        <v>1071.5175353000002</v>
      </c>
      <c r="G284" s="3">
        <v>1067.6682857000001</v>
      </c>
      <c r="H284" s="3">
        <v>3.8492496000001211</v>
      </c>
      <c r="I284" s="3">
        <f t="shared" si="37"/>
        <v>260.04753530000016</v>
      </c>
      <c r="J284" s="3">
        <v>793</v>
      </c>
      <c r="K284" s="3">
        <v>802</v>
      </c>
      <c r="L284" s="3">
        <v>6.92</v>
      </c>
      <c r="M284" s="3">
        <v>9.4700000000000006</v>
      </c>
      <c r="N284" s="3">
        <v>108.163416</v>
      </c>
      <c r="O284" s="4">
        <v>153.18057216</v>
      </c>
      <c r="P284" s="3">
        <v>138.18057216</v>
      </c>
      <c r="Q284" s="3">
        <v>-30.017156159999999</v>
      </c>
      <c r="R284" s="3">
        <f t="shared" si="38"/>
        <v>15</v>
      </c>
      <c r="S284" s="3">
        <v>31.8</v>
      </c>
      <c r="T284" s="3">
        <f t="shared" si="39"/>
        <v>100.88057216</v>
      </c>
      <c r="U284" s="3">
        <v>37.299999999999997</v>
      </c>
      <c r="V284" s="7">
        <f t="shared" si="40"/>
        <v>0.24350346440173526</v>
      </c>
      <c r="W284" s="1">
        <f>VLOOKUP(B284,SiteMetadata!$B$3:$P$37,3,FALSE)</f>
        <v>0</v>
      </c>
      <c r="X284" s="1" t="str">
        <f>VLOOKUP(B284,SiteMetadata!$B$3:$P$37,10,FALSE)</f>
        <v>LowerEastForkLMR</v>
      </c>
      <c r="Y284" s="1">
        <f>VLOOKUP(B284,SiteMetadata!$B$3:$P$37,5,FALSE)</f>
        <v>0.36476999999999998</v>
      </c>
      <c r="Z284" s="1">
        <v>4</v>
      </c>
    </row>
    <row r="285" spans="1:26" s="56" customFormat="1" x14ac:dyDescent="0.3">
      <c r="A285" s="2">
        <v>44893</v>
      </c>
      <c r="B285" s="1" t="s">
        <v>157</v>
      </c>
      <c r="C285" s="1">
        <v>0</v>
      </c>
      <c r="D285" s="3">
        <v>629.20337120000011</v>
      </c>
      <c r="E285" s="1" t="s">
        <v>157</v>
      </c>
      <c r="F285" s="3">
        <v>629.20337120000011</v>
      </c>
      <c r="G285" s="3">
        <v>518.61375530000009</v>
      </c>
      <c r="H285" s="3">
        <v>110.58961590000001</v>
      </c>
      <c r="I285" s="3">
        <f t="shared" si="37"/>
        <v>373.44337120000012</v>
      </c>
      <c r="J285" s="3">
        <v>293</v>
      </c>
      <c r="K285" s="3">
        <v>249</v>
      </c>
      <c r="L285" s="3">
        <v>4.68</v>
      </c>
      <c r="M285" s="3">
        <v>6.76</v>
      </c>
      <c r="N285" s="3">
        <v>56.708159999999985</v>
      </c>
      <c r="O285" s="3">
        <v>56.708159999999985</v>
      </c>
      <c r="P285" s="3">
        <v>35.700000000000003</v>
      </c>
      <c r="Q285" s="3">
        <v>21.008159999999982</v>
      </c>
      <c r="R285" s="3">
        <f t="shared" si="38"/>
        <v>21.008159999999982</v>
      </c>
      <c r="S285" s="3">
        <v>26.5</v>
      </c>
      <c r="T285" s="3">
        <f t="shared" si="39"/>
        <v>15.900000000000002</v>
      </c>
      <c r="U285" s="3">
        <v>19.8</v>
      </c>
      <c r="V285" s="7">
        <f t="shared" si="40"/>
        <v>0.3491561002860965</v>
      </c>
      <c r="W285" s="1">
        <f>VLOOKUP(B285,SiteMetadata!$B$3:$P$37,3,FALSE)</f>
        <v>0</v>
      </c>
      <c r="X285" s="1" t="str">
        <f>VLOOKUP(B285,SiteMetadata!$B$3:$P$37,10,FALSE)</f>
        <v>LowerEastForkLMR</v>
      </c>
      <c r="Y285" s="1">
        <f>VLOOKUP(B285,SiteMetadata!$B$3:$P$37,5,FALSE)</f>
        <v>0.40337000000000001</v>
      </c>
      <c r="Z285" s="1">
        <v>4</v>
      </c>
    </row>
    <row r="286" spans="1:26" s="56" customFormat="1" x14ac:dyDescent="0.3">
      <c r="A286" s="2">
        <v>44893</v>
      </c>
      <c r="B286" s="1" t="s">
        <v>174</v>
      </c>
      <c r="C286" s="1">
        <v>0</v>
      </c>
      <c r="D286" s="3">
        <v>693.13894730000004</v>
      </c>
      <c r="E286" s="1" t="s">
        <v>174</v>
      </c>
      <c r="F286" s="3">
        <v>693.13894730000004</v>
      </c>
      <c r="G286" s="3">
        <v>613.69389920000015</v>
      </c>
      <c r="H286" s="3">
        <v>79.445048099999894</v>
      </c>
      <c r="I286" s="3">
        <f t="shared" si="37"/>
        <v>349.73894730000006</v>
      </c>
      <c r="J286" s="3">
        <v>346</v>
      </c>
      <c r="K286" s="3">
        <v>306</v>
      </c>
      <c r="L286" s="3">
        <v>35.1</v>
      </c>
      <c r="M286" s="3">
        <v>37.4</v>
      </c>
      <c r="N286" s="3">
        <v>33.4</v>
      </c>
      <c r="O286" s="4">
        <v>44.5</v>
      </c>
      <c r="P286" s="3">
        <v>34.5</v>
      </c>
      <c r="Q286" s="3">
        <v>-1.1000000000000014</v>
      </c>
      <c r="R286" s="3">
        <f t="shared" si="38"/>
        <v>10</v>
      </c>
      <c r="S286" s="3">
        <v>23.3</v>
      </c>
      <c r="T286" s="3">
        <f t="shared" si="39"/>
        <v>19.399999999999999</v>
      </c>
      <c r="U286" s="3">
        <v>15.1</v>
      </c>
      <c r="V286" s="7">
        <f t="shared" si="40"/>
        <v>0.33932584269662919</v>
      </c>
      <c r="W286" s="1">
        <f>VLOOKUP(B286,SiteMetadata!$B$3:$P$37,3,FALSE)</f>
        <v>0</v>
      </c>
      <c r="X286" s="1" t="str">
        <f>VLOOKUP(B286,SiteMetadata!$B$3:$P$37,10,FALSE)</f>
        <v>LowerEastForkLMR</v>
      </c>
      <c r="Y286" s="1">
        <f>VLOOKUP(B286,SiteMetadata!$B$3:$P$37,5,FALSE)</f>
        <v>3.0474700000000001</v>
      </c>
      <c r="Z286" s="1">
        <v>4</v>
      </c>
    </row>
    <row r="287" spans="1:26" s="61" customFormat="1" x14ac:dyDescent="0.3">
      <c r="A287" s="72">
        <v>44900</v>
      </c>
      <c r="B287" s="73">
        <v>506</v>
      </c>
      <c r="C287" s="73">
        <v>0</v>
      </c>
      <c r="D287" s="74">
        <v>1073.4420692000001</v>
      </c>
      <c r="E287" s="73">
        <v>506</v>
      </c>
      <c r="F287" s="75">
        <v>1128.8432825000002</v>
      </c>
      <c r="G287" s="74">
        <v>1113.8432825000002</v>
      </c>
      <c r="H287" s="74">
        <v>-40.401213300000109</v>
      </c>
      <c r="I287" s="74">
        <f t="shared" si="37"/>
        <v>425.21328250000022</v>
      </c>
      <c r="J287" s="74">
        <v>740</v>
      </c>
      <c r="K287" s="74">
        <v>697</v>
      </c>
      <c r="L287" s="74">
        <v>1.98</v>
      </c>
      <c r="M287" s="74">
        <v>6.63</v>
      </c>
      <c r="N287" s="74">
        <v>129.42618815999998</v>
      </c>
      <c r="O287" s="74">
        <v>129.42618815999998</v>
      </c>
      <c r="P287" s="74">
        <v>83.04306815999999</v>
      </c>
      <c r="Q287" s="74">
        <v>46.383119999999991</v>
      </c>
      <c r="R287" s="74">
        <f t="shared" si="38"/>
        <v>46.383119999999991</v>
      </c>
      <c r="S287" s="74">
        <v>27.7</v>
      </c>
      <c r="T287" s="74">
        <f t="shared" si="39"/>
        <v>55.743068159999993</v>
      </c>
      <c r="U287" s="74">
        <v>27.3</v>
      </c>
      <c r="V287" s="76">
        <f t="shared" si="40"/>
        <v>0.21093103635448987</v>
      </c>
      <c r="W287" s="73">
        <f>VLOOKUP(B287,SiteMetadata!$B$3:$P$37,3,FALSE)</f>
        <v>72.8</v>
      </c>
      <c r="X287" s="73" t="str">
        <f>VLOOKUP(B287,SiteMetadata!$B$3:$P$37,10,FALSE)</f>
        <v>UpperEastForkLMR</v>
      </c>
      <c r="Y287" s="73">
        <f>VLOOKUP(B287,SiteMetadata!$B$3:$P$37,5,FALSE)</f>
        <v>48.268528000000003</v>
      </c>
      <c r="Z287" s="73">
        <v>4</v>
      </c>
    </row>
    <row r="288" spans="1:26" x14ac:dyDescent="0.3">
      <c r="A288" s="72">
        <v>44900</v>
      </c>
      <c r="B288" s="73" t="s">
        <v>119</v>
      </c>
      <c r="C288" s="73">
        <v>0</v>
      </c>
      <c r="D288" s="74">
        <v>1313.5315817000003</v>
      </c>
      <c r="E288" s="73" t="s">
        <v>119</v>
      </c>
      <c r="F288" s="75">
        <v>1362.3626433000002</v>
      </c>
      <c r="G288" s="74">
        <v>1340.3626433000002</v>
      </c>
      <c r="H288" s="74">
        <v>-26.831061599999884</v>
      </c>
      <c r="I288" s="74">
        <f t="shared" si="37"/>
        <v>651.23264330000018</v>
      </c>
      <c r="J288" s="74">
        <v>693</v>
      </c>
      <c r="K288" s="74">
        <v>707</v>
      </c>
      <c r="L288" s="74">
        <v>3.27</v>
      </c>
      <c r="M288" s="74">
        <v>4.13</v>
      </c>
      <c r="N288" s="74">
        <v>212.26295135999999</v>
      </c>
      <c r="O288" s="75">
        <v>243.25225183999999</v>
      </c>
      <c r="P288" s="74">
        <v>229.25225183999999</v>
      </c>
      <c r="Q288" s="74">
        <v>-16.989300479999997</v>
      </c>
      <c r="R288" s="74">
        <f t="shared" si="38"/>
        <v>14</v>
      </c>
      <c r="S288" s="74">
        <v>99.3</v>
      </c>
      <c r="T288" s="74">
        <f t="shared" si="39"/>
        <v>131.15225183999999</v>
      </c>
      <c r="U288" s="74">
        <v>98.1</v>
      </c>
      <c r="V288" s="76">
        <f t="shared" si="40"/>
        <v>0.40328506419963428</v>
      </c>
      <c r="W288" s="73">
        <f>VLOOKUP(B288,SiteMetadata!$B$3:$P$37,3,FALSE)</f>
        <v>66</v>
      </c>
      <c r="X288" s="73" t="str">
        <f>VLOOKUP(B288,SiteMetadata!$B$3:$P$37,10,FALSE)</f>
        <v>UpperEastForkLMR</v>
      </c>
      <c r="Y288" s="73">
        <f>VLOOKUP(B288,SiteMetadata!$B$3:$P$37,5,FALSE)</f>
        <v>131.63719399999999</v>
      </c>
      <c r="Z288" s="73">
        <v>4</v>
      </c>
    </row>
    <row r="289" spans="1:26" x14ac:dyDescent="0.3">
      <c r="A289" s="2">
        <v>44900</v>
      </c>
      <c r="B289" s="1" t="s">
        <v>181</v>
      </c>
      <c r="C289" s="1">
        <v>0</v>
      </c>
      <c r="D289" s="3">
        <v>1564.1292500000002</v>
      </c>
      <c r="E289" s="1" t="s">
        <v>181</v>
      </c>
      <c r="F289" s="3">
        <v>1564.1292500000002</v>
      </c>
      <c r="G289" s="3">
        <v>1447.5681136999999</v>
      </c>
      <c r="H289" s="3">
        <v>116.56113630000027</v>
      </c>
      <c r="I289" s="3">
        <f t="shared" si="37"/>
        <v>494.94925000000012</v>
      </c>
      <c r="J289" s="3">
        <v>1070</v>
      </c>
      <c r="K289" s="3">
        <v>1060</v>
      </c>
      <c r="L289" s="3">
        <v>5.1100000000000003</v>
      </c>
      <c r="M289" s="3">
        <v>9.18</v>
      </c>
      <c r="N289" s="3">
        <v>183.00120543999998</v>
      </c>
      <c r="O289" s="3">
        <v>183.00120543999998</v>
      </c>
      <c r="P289" s="3">
        <v>103.00848384000001</v>
      </c>
      <c r="Q289" s="3">
        <v>79.992721599999967</v>
      </c>
      <c r="R289" s="3">
        <f t="shared" si="38"/>
        <v>79.992721599999967</v>
      </c>
      <c r="S289" s="3">
        <v>94</v>
      </c>
      <c r="T289" s="3">
        <f t="shared" si="39"/>
        <v>17.908483840000017</v>
      </c>
      <c r="U289" s="3">
        <v>85.1</v>
      </c>
      <c r="V289" s="7">
        <f t="shared" si="40"/>
        <v>0.46502425924129476</v>
      </c>
      <c r="W289" s="1">
        <f>VLOOKUP(B289,SiteMetadata!$B$3:$P$37,3,FALSE)</f>
        <v>4.3</v>
      </c>
      <c r="X289" s="1" t="str">
        <f>VLOOKUP(B289,SiteMetadata!$B$3:$P$37,10,FALSE)</f>
        <v>LowerEastForkLMR</v>
      </c>
      <c r="Y289" s="1">
        <f>VLOOKUP(B289,SiteMetadata!$B$3:$P$37,5,FALSE)</f>
        <v>493.24199399999998</v>
      </c>
      <c r="Z289" s="1">
        <v>4</v>
      </c>
    </row>
    <row r="290" spans="1:26" x14ac:dyDescent="0.3">
      <c r="A290" s="72">
        <v>44900</v>
      </c>
      <c r="B290" s="73" t="s">
        <v>121</v>
      </c>
      <c r="C290" s="73">
        <v>0</v>
      </c>
      <c r="D290" s="74">
        <v>1152.2957825000001</v>
      </c>
      <c r="E290" s="73" t="s">
        <v>121</v>
      </c>
      <c r="F290" s="74">
        <v>1152.2957825000001</v>
      </c>
      <c r="G290" s="74">
        <v>830.47357280000006</v>
      </c>
      <c r="H290" s="74">
        <v>321.82220970000003</v>
      </c>
      <c r="I290" s="74">
        <f t="shared" si="37"/>
        <v>235.29578250000009</v>
      </c>
      <c r="J290" s="74">
        <v>324</v>
      </c>
      <c r="K290" s="74">
        <v>917</v>
      </c>
      <c r="L290" s="74">
        <v>3.09</v>
      </c>
      <c r="M290" s="74"/>
      <c r="N290" s="74">
        <v>223.60060000000004</v>
      </c>
      <c r="O290" s="74">
        <v>223.60060000000004</v>
      </c>
      <c r="P290" s="74">
        <v>192.31187616</v>
      </c>
      <c r="Q290" s="74">
        <v>31.288723840000046</v>
      </c>
      <c r="R290" s="74">
        <f t="shared" si="38"/>
        <v>31.288723840000046</v>
      </c>
      <c r="S290" s="74">
        <v>87.9</v>
      </c>
      <c r="T290" s="74">
        <f t="shared" si="39"/>
        <v>104.41187615999999</v>
      </c>
      <c r="U290" s="75">
        <v>87.9</v>
      </c>
      <c r="V290" s="76">
        <f t="shared" si="40"/>
        <v>0.39311164639093094</v>
      </c>
      <c r="W290" s="73">
        <f>VLOOKUP(B290,SiteMetadata!$B$3:$P$37,3,FALSE)</f>
        <v>46.92</v>
      </c>
      <c r="X290" s="73" t="str">
        <f>VLOOKUP(B290,SiteMetadata!$B$3:$P$37,10,FALSE)</f>
        <v>UpperEastForkLMR</v>
      </c>
      <c r="Y290" s="73">
        <f>VLOOKUP(B290,SiteMetadata!$B$3:$P$37,5,FALSE)</f>
        <v>178.97662</v>
      </c>
      <c r="Z290" s="73">
        <v>4</v>
      </c>
    </row>
    <row r="291" spans="1:26" x14ac:dyDescent="0.3">
      <c r="A291" s="2">
        <v>44900</v>
      </c>
      <c r="B291" s="1" t="s">
        <v>84</v>
      </c>
      <c r="C291" s="1">
        <v>0</v>
      </c>
      <c r="D291" s="3">
        <v>1759.6048201600001</v>
      </c>
      <c r="E291" s="1" t="s">
        <v>84</v>
      </c>
      <c r="F291" s="4">
        <v>1873.251</v>
      </c>
      <c r="G291" s="3">
        <v>1853.251</v>
      </c>
      <c r="H291" s="3">
        <v>-93.646179839999832</v>
      </c>
      <c r="I291" s="3">
        <f t="shared" si="37"/>
        <v>575.78099999999995</v>
      </c>
      <c r="J291" s="3">
        <v>1310</v>
      </c>
      <c r="K291" s="3">
        <v>1290</v>
      </c>
      <c r="L291" s="3">
        <v>6.3</v>
      </c>
      <c r="M291" s="3">
        <v>7.47</v>
      </c>
      <c r="N291" s="3">
        <v>169.33892256000001</v>
      </c>
      <c r="O291" s="4">
        <v>247.07378463999999</v>
      </c>
      <c r="P291" s="3">
        <v>232.07378463999999</v>
      </c>
      <c r="Q291" s="3">
        <v>-62.734862079999971</v>
      </c>
      <c r="R291" s="3">
        <f t="shared" si="38"/>
        <v>15</v>
      </c>
      <c r="S291" s="3">
        <v>148</v>
      </c>
      <c r="T291" s="3">
        <f t="shared" si="39"/>
        <v>93.073784639999985</v>
      </c>
      <c r="U291" s="3">
        <v>139</v>
      </c>
      <c r="V291" s="7">
        <f t="shared" si="40"/>
        <v>0.56258497923011375</v>
      </c>
      <c r="W291" s="1">
        <f>VLOOKUP(B291,SiteMetadata!$B$3:$P$37,3,FALSE)</f>
        <v>0</v>
      </c>
      <c r="X291" s="1" t="str">
        <f>VLOOKUP(B291,SiteMetadata!$B$3:$P$37,10,FALSE)</f>
        <v>LowerEastForkLMR</v>
      </c>
      <c r="Y291" s="1">
        <f>VLOOKUP(B291,SiteMetadata!$B$3:$P$37,5,FALSE)</f>
        <v>493.24199399999998</v>
      </c>
      <c r="Z291" s="1">
        <v>4</v>
      </c>
    </row>
    <row r="292" spans="1:26" s="56" customFormat="1" x14ac:dyDescent="0.3">
      <c r="A292" s="72">
        <v>44900</v>
      </c>
      <c r="B292" s="73" t="s">
        <v>130</v>
      </c>
      <c r="C292" s="73">
        <v>0</v>
      </c>
      <c r="D292" s="74">
        <v>1343.5560194000002</v>
      </c>
      <c r="E292" s="73" t="s">
        <v>130</v>
      </c>
      <c r="F292" s="74">
        <v>1343.5560194000002</v>
      </c>
      <c r="G292" s="74">
        <v>1277.7299264999999</v>
      </c>
      <c r="H292" s="74">
        <v>65.826092900000276</v>
      </c>
      <c r="I292" s="74">
        <f t="shared" si="37"/>
        <v>422.22268606666682</v>
      </c>
      <c r="J292" s="74">
        <v>305.66666666666669</v>
      </c>
      <c r="K292" s="74">
        <v>921.33333333333337</v>
      </c>
      <c r="L292" s="74">
        <v>14.799999999999999</v>
      </c>
      <c r="M292" s="74"/>
      <c r="N292" s="74">
        <v>690.22001</v>
      </c>
      <c r="O292" s="74">
        <v>690.22001</v>
      </c>
      <c r="P292" s="74">
        <v>576</v>
      </c>
      <c r="Q292" s="74">
        <v>114.22001</v>
      </c>
      <c r="R292" s="74">
        <f t="shared" si="38"/>
        <v>114.22001</v>
      </c>
      <c r="S292" s="74">
        <v>590.33333333333337</v>
      </c>
      <c r="T292" s="74" t="str">
        <f t="shared" si="39"/>
        <v/>
      </c>
      <c r="U292" s="75">
        <v>590.29999999999995</v>
      </c>
      <c r="V292" s="76">
        <f t="shared" si="40"/>
        <v>0.85523455050223762</v>
      </c>
      <c r="W292" s="73">
        <f>VLOOKUP(B292,SiteMetadata!$B$3:$P$37,3,FALSE)</f>
        <v>0</v>
      </c>
      <c r="X292" s="73" t="str">
        <f>VLOOKUP(B292,SiteMetadata!$B$3:$P$37,10,FALSE)</f>
        <v>UpperEastForkLMR</v>
      </c>
      <c r="Y292" s="73">
        <f>VLOOKUP(B292,SiteMetadata!$B$3:$P$37,5,FALSE)</f>
        <v>3.2663319999999998</v>
      </c>
      <c r="Z292" s="73">
        <v>4</v>
      </c>
    </row>
    <row r="293" spans="1:26" x14ac:dyDescent="0.3">
      <c r="A293" s="72">
        <v>44900</v>
      </c>
      <c r="B293" s="73" t="s">
        <v>185</v>
      </c>
      <c r="C293" s="73">
        <v>0</v>
      </c>
      <c r="D293" s="74">
        <v>733.79086280000001</v>
      </c>
      <c r="E293" s="73" t="s">
        <v>185</v>
      </c>
      <c r="F293" s="74">
        <v>733.79086280000001</v>
      </c>
      <c r="G293" s="74">
        <v>679.58237000000008</v>
      </c>
      <c r="H293" s="74">
        <v>54.208492799999931</v>
      </c>
      <c r="I293" s="74">
        <f t="shared" si="37"/>
        <v>342.45086280000004</v>
      </c>
      <c r="J293" s="74">
        <v>305</v>
      </c>
      <c r="K293" s="74">
        <v>382</v>
      </c>
      <c r="L293" s="74">
        <v>6.18</v>
      </c>
      <c r="M293" s="74">
        <v>9.34</v>
      </c>
      <c r="N293" s="74">
        <v>300.99470176</v>
      </c>
      <c r="O293" s="74">
        <v>300.99470176</v>
      </c>
      <c r="P293" s="74">
        <v>262.22450399999997</v>
      </c>
      <c r="Q293" s="74">
        <v>38.77019776000003</v>
      </c>
      <c r="R293" s="74">
        <f t="shared" si="38"/>
        <v>38.77019776000003</v>
      </c>
      <c r="S293" s="74">
        <v>178</v>
      </c>
      <c r="T293" s="74">
        <f t="shared" si="39"/>
        <v>33.224503999999968</v>
      </c>
      <c r="U293" s="74">
        <v>229</v>
      </c>
      <c r="V293" s="76">
        <f t="shared" si="40"/>
        <v>0.76081073407928146</v>
      </c>
      <c r="W293" s="73">
        <f>VLOOKUP(B293,SiteMetadata!$B$3:$P$37,3,FALSE)</f>
        <v>0</v>
      </c>
      <c r="X293" s="73" t="str">
        <f>VLOOKUP(B293,SiteMetadata!$B$3:$P$37,10,FALSE)</f>
        <v>LowerEastForkLMR</v>
      </c>
      <c r="Y293" s="73">
        <f>VLOOKUP(B293,SiteMetadata!$B$3:$P$37,5,FALSE)</f>
        <v>0.54310199999999997</v>
      </c>
      <c r="Z293" s="73">
        <v>4</v>
      </c>
    </row>
    <row r="294" spans="1:26" x14ac:dyDescent="0.3">
      <c r="A294" s="2">
        <v>44900</v>
      </c>
      <c r="B294" s="1" t="s">
        <v>185</v>
      </c>
      <c r="C294" s="1">
        <v>0</v>
      </c>
      <c r="D294" s="3">
        <v>311</v>
      </c>
      <c r="E294" s="1" t="s">
        <v>185</v>
      </c>
      <c r="F294" s="4">
        <v>374</v>
      </c>
      <c r="G294" s="3">
        <v>350</v>
      </c>
      <c r="H294" s="3">
        <v>-39</v>
      </c>
      <c r="I294" s="3">
        <f t="shared" si="37"/>
        <v>174.91</v>
      </c>
      <c r="J294" s="3">
        <v>209</v>
      </c>
      <c r="K294" s="3">
        <v>190</v>
      </c>
      <c r="L294" s="3">
        <v>3.52</v>
      </c>
      <c r="M294" s="3">
        <v>9.09</v>
      </c>
      <c r="N294" s="3">
        <v>106.69147263999999</v>
      </c>
      <c r="O294" s="3">
        <v>106.69147263999999</v>
      </c>
      <c r="P294" s="3">
        <v>61.265726399999998</v>
      </c>
      <c r="Q294" s="3">
        <v>45.425746239999988</v>
      </c>
      <c r="R294" s="3">
        <f t="shared" si="38"/>
        <v>45.425746239999988</v>
      </c>
      <c r="S294" s="3">
        <v>52.4</v>
      </c>
      <c r="T294" s="3">
        <f t="shared" si="39"/>
        <v>7.2657263999999984</v>
      </c>
      <c r="U294" s="3">
        <v>54</v>
      </c>
      <c r="V294" s="7">
        <f t="shared" si="40"/>
        <v>0.50613229589779529</v>
      </c>
      <c r="W294" s="1">
        <f>VLOOKUP(B294,SiteMetadata!$B$3:$P$37,3,FALSE)</f>
        <v>0</v>
      </c>
      <c r="X294" s="1" t="str">
        <f>VLOOKUP(B294,SiteMetadata!$B$3:$P$37,10,FALSE)</f>
        <v>LowerEastForkLMR</v>
      </c>
      <c r="Y294" s="1">
        <f>VLOOKUP(B294,SiteMetadata!$B$3:$P$37,5,FALSE)</f>
        <v>0.54310199999999997</v>
      </c>
      <c r="Z294" s="71">
        <v>4</v>
      </c>
    </row>
    <row r="295" spans="1:26" x14ac:dyDescent="0.3">
      <c r="A295" s="72">
        <v>44900</v>
      </c>
      <c r="B295" s="73" t="s">
        <v>128</v>
      </c>
      <c r="C295" s="73">
        <v>0</v>
      </c>
      <c r="D295" s="74">
        <v>1541.2170068000003</v>
      </c>
      <c r="E295" s="73" t="s">
        <v>128</v>
      </c>
      <c r="F295" s="74">
        <v>1656.7203992999998</v>
      </c>
      <c r="G295" s="74">
        <v>1634.7203992999998</v>
      </c>
      <c r="H295" s="74">
        <v>-93.503392499999563</v>
      </c>
      <c r="I295" s="74">
        <f t="shared" si="37"/>
        <v>336.72039929999983</v>
      </c>
      <c r="J295" s="74">
        <v>754</v>
      </c>
      <c r="K295" s="74">
        <v>1320</v>
      </c>
      <c r="L295" s="74">
        <v>17.8</v>
      </c>
      <c r="M295" s="74"/>
      <c r="N295" s="74">
        <v>276.82906656</v>
      </c>
      <c r="O295" s="75">
        <v>355.26450624</v>
      </c>
      <c r="P295" s="74">
        <v>343.26450624</v>
      </c>
      <c r="Q295" s="74">
        <v>-66.435439680000002</v>
      </c>
      <c r="R295" s="74">
        <f t="shared" si="38"/>
        <v>12</v>
      </c>
      <c r="S295" s="74">
        <v>225</v>
      </c>
      <c r="T295" s="74">
        <f t="shared" si="39"/>
        <v>118.26450624</v>
      </c>
      <c r="U295" s="75">
        <v>225</v>
      </c>
      <c r="V295" s="76">
        <f t="shared" si="40"/>
        <v>0.63333092962571547</v>
      </c>
      <c r="W295" s="73">
        <f>VLOOKUP(B295,SiteMetadata!$B$3:$P$37,3,FALSE)</f>
        <v>0.35</v>
      </c>
      <c r="X295" s="73" t="str">
        <f>VLOOKUP(B295,SiteMetadata!$B$3:$P$37,10,FALSE)</f>
        <v>UpperEastForkLMR</v>
      </c>
      <c r="Y295" s="73">
        <f>VLOOKUP(B295,SiteMetadata!$B$3:$P$37,5,FALSE)</f>
        <v>5.5004999999999997</v>
      </c>
      <c r="Z295" s="73">
        <v>4</v>
      </c>
    </row>
    <row r="296" spans="1:26" x14ac:dyDescent="0.3">
      <c r="A296" s="72">
        <v>44900</v>
      </c>
      <c r="B296" s="73" t="s">
        <v>97</v>
      </c>
      <c r="C296" s="73">
        <v>0</v>
      </c>
      <c r="D296" s="74">
        <v>2460.6339689999995</v>
      </c>
      <c r="E296" s="73" t="s">
        <v>97</v>
      </c>
      <c r="F296" s="75">
        <v>2566.6109300000003</v>
      </c>
      <c r="G296" s="74">
        <v>2548.6109300000003</v>
      </c>
      <c r="H296" s="74">
        <v>-87.976961000000756</v>
      </c>
      <c r="I296" s="74">
        <f t="shared" si="37"/>
        <v>655.41093000000023</v>
      </c>
      <c r="J296" s="74">
        <v>2140</v>
      </c>
      <c r="K296" s="74">
        <v>1900</v>
      </c>
      <c r="L296" s="74">
        <v>9.8000000000000007</v>
      </c>
      <c r="M296" s="74">
        <v>11.2</v>
      </c>
      <c r="N296" s="74">
        <v>271.96964416000003</v>
      </c>
      <c r="O296" s="74">
        <v>271.96964416000003</v>
      </c>
      <c r="P296" s="74">
        <v>256.64011104000002</v>
      </c>
      <c r="Q296" s="74">
        <v>15.329533120000008</v>
      </c>
      <c r="R296" s="74">
        <f t="shared" si="38"/>
        <v>15.329533120000008</v>
      </c>
      <c r="S296" s="74">
        <v>156</v>
      </c>
      <c r="T296" s="74">
        <f t="shared" si="39"/>
        <v>51.640111040000022</v>
      </c>
      <c r="U296" s="74">
        <v>205</v>
      </c>
      <c r="V296" s="76">
        <f t="shared" si="40"/>
        <v>0.75376059204386159</v>
      </c>
      <c r="W296" s="73">
        <f>VLOOKUP(B296,SiteMetadata!$B$3:$P$37,3,FALSE)</f>
        <v>0</v>
      </c>
      <c r="X296" s="73" t="str">
        <f>VLOOKUP(B296,SiteMetadata!$B$3:$P$37,10,FALSE)</f>
        <v>UpperEastForkLMR</v>
      </c>
      <c r="Y296" s="73">
        <f>VLOOKUP(B296,SiteMetadata!$B$3:$P$37,5,FALSE)</f>
        <v>48.268528000000003</v>
      </c>
      <c r="Z296" s="73">
        <v>4</v>
      </c>
    </row>
    <row r="297" spans="1:26" x14ac:dyDescent="0.3">
      <c r="A297" s="72">
        <v>44900</v>
      </c>
      <c r="B297" s="73" t="s">
        <v>103</v>
      </c>
      <c r="C297" s="73">
        <v>0</v>
      </c>
      <c r="D297" s="74">
        <v>901.92124250000006</v>
      </c>
      <c r="E297" s="73" t="s">
        <v>103</v>
      </c>
      <c r="F297" s="74">
        <v>901.92124250000006</v>
      </c>
      <c r="G297" s="74">
        <v>789.88528729999996</v>
      </c>
      <c r="H297" s="74">
        <v>112.0359552000001</v>
      </c>
      <c r="I297" s="74">
        <f t="shared" si="37"/>
        <v>562.32124250000004</v>
      </c>
      <c r="J297" s="74">
        <v>304</v>
      </c>
      <c r="K297" s="74">
        <v>285</v>
      </c>
      <c r="L297" s="74">
        <v>52.6</v>
      </c>
      <c r="M297" s="74">
        <v>54.6</v>
      </c>
      <c r="N297" s="74">
        <v>209.42138399999999</v>
      </c>
      <c r="O297" s="74">
        <v>209.42138399999999</v>
      </c>
      <c r="P297" s="74">
        <v>122.843496</v>
      </c>
      <c r="Q297" s="74">
        <v>86.577887999999987</v>
      </c>
      <c r="R297" s="74">
        <f t="shared" si="38"/>
        <v>86.577887999999987</v>
      </c>
      <c r="S297" s="74">
        <v>65.3</v>
      </c>
      <c r="T297" s="74">
        <f t="shared" si="39"/>
        <v>72.94349600000001</v>
      </c>
      <c r="U297" s="74">
        <v>49.9</v>
      </c>
      <c r="V297" s="76">
        <f t="shared" si="40"/>
        <v>0.2382755717057051</v>
      </c>
      <c r="W297" s="73">
        <f>VLOOKUP(B297,SiteMetadata!$B$3:$P$37,3,FALSE)</f>
        <v>0.46</v>
      </c>
      <c r="X297" s="73" t="str">
        <f>VLOOKUP(B297,SiteMetadata!$B$3:$P$37,10,FALSE)</f>
        <v>UpperEastForkLMR</v>
      </c>
      <c r="Y297" s="73">
        <f>VLOOKUP(B297,SiteMetadata!$B$3:$P$37,5,FALSE)</f>
        <v>4.3336220000000001</v>
      </c>
      <c r="Z297" s="73">
        <v>4</v>
      </c>
    </row>
    <row r="298" spans="1:26" x14ac:dyDescent="0.3">
      <c r="A298" s="72">
        <v>44900</v>
      </c>
      <c r="B298" s="73" t="s">
        <v>116</v>
      </c>
      <c r="C298" s="73">
        <v>0</v>
      </c>
      <c r="D298" s="74">
        <v>2087.8359759999998</v>
      </c>
      <c r="E298" s="73" t="s">
        <v>116</v>
      </c>
      <c r="F298" s="74">
        <v>2087.8359759999998</v>
      </c>
      <c r="G298" s="74">
        <v>1950.913225</v>
      </c>
      <c r="H298" s="74">
        <v>136.92275099999983</v>
      </c>
      <c r="I298" s="74">
        <f t="shared" si="37"/>
        <v>1037.5359759999999</v>
      </c>
      <c r="J298" s="74">
        <v>1080</v>
      </c>
      <c r="K298" s="74">
        <v>1040</v>
      </c>
      <c r="L298" s="74">
        <v>9.75</v>
      </c>
      <c r="M298" s="74">
        <v>10.3</v>
      </c>
      <c r="N298" s="74">
        <v>476.85260256000004</v>
      </c>
      <c r="O298" s="74">
        <v>476.85260256000004</v>
      </c>
      <c r="P298" s="74">
        <v>401.41917599999994</v>
      </c>
      <c r="Q298" s="74">
        <v>75.4334265600001</v>
      </c>
      <c r="R298" s="74">
        <f t="shared" si="38"/>
        <v>75.4334265600001</v>
      </c>
      <c r="S298" s="74">
        <v>314</v>
      </c>
      <c r="T298" s="74">
        <f t="shared" si="39"/>
        <v>120.41917599999994</v>
      </c>
      <c r="U298" s="74">
        <v>281</v>
      </c>
      <c r="V298" s="76">
        <f t="shared" si="40"/>
        <v>0.58928062569322592</v>
      </c>
      <c r="W298" s="73">
        <f>VLOOKUP(B298,SiteMetadata!$B$3:$P$37,3,FALSE)</f>
        <v>0.12</v>
      </c>
      <c r="X298" s="73" t="str">
        <f>VLOOKUP(B298,SiteMetadata!$B$3:$P$37,10,FALSE)</f>
        <v>UpperEastForkLMR</v>
      </c>
      <c r="Y298" s="73">
        <f>VLOOKUP(B298,SiteMetadata!$B$3:$P$37,5,FALSE)</f>
        <v>29.212480000000003</v>
      </c>
      <c r="Z298" s="73">
        <v>4</v>
      </c>
    </row>
    <row r="299" spans="1:26" x14ac:dyDescent="0.3">
      <c r="A299" s="72">
        <v>44900</v>
      </c>
      <c r="B299" s="73" t="s">
        <v>112</v>
      </c>
      <c r="C299" s="73">
        <v>0</v>
      </c>
      <c r="D299" s="74">
        <v>934.72073479999995</v>
      </c>
      <c r="E299" s="73" t="s">
        <v>112</v>
      </c>
      <c r="F299" s="74">
        <v>991.43052000000012</v>
      </c>
      <c r="G299" s="74">
        <v>969.43052000000012</v>
      </c>
      <c r="H299" s="74">
        <v>-34.709785200000169</v>
      </c>
      <c r="I299" s="74"/>
      <c r="J299" s="74">
        <v>515</v>
      </c>
      <c r="K299" s="74">
        <v>1070</v>
      </c>
      <c r="L299" s="74">
        <v>6.19</v>
      </c>
      <c r="M299" s="74"/>
      <c r="N299" s="74">
        <v>177.97524576000001</v>
      </c>
      <c r="O299" s="74">
        <v>177.97524576000001</v>
      </c>
      <c r="P299" s="74">
        <v>129.42618815999998</v>
      </c>
      <c r="Q299" s="74">
        <v>48.549057600000026</v>
      </c>
      <c r="R299" s="74">
        <f t="shared" si="38"/>
        <v>48.549057600000026</v>
      </c>
      <c r="S299" s="74">
        <v>41</v>
      </c>
      <c r="T299" s="74">
        <f t="shared" si="39"/>
        <v>88.426188159999981</v>
      </c>
      <c r="U299" s="75">
        <v>41</v>
      </c>
      <c r="V299" s="76">
        <f t="shared" si="40"/>
        <v>0.2303691157998938</v>
      </c>
      <c r="W299" s="73">
        <f>VLOOKUP(B299,SiteMetadata!$B$3:$P$37,3,FALSE)</f>
        <v>0.05</v>
      </c>
      <c r="X299" s="73" t="str">
        <f>VLOOKUP(B299,SiteMetadata!$B$3:$P$37,10,FALSE)</f>
        <v>UpperEastForkLMR</v>
      </c>
      <c r="Y299" s="73">
        <f>VLOOKUP(B299,SiteMetadata!$B$3:$P$37,5,FALSE)</f>
        <v>26.992980000000003</v>
      </c>
      <c r="Z299" s="73">
        <v>4</v>
      </c>
    </row>
    <row r="300" spans="1:26" x14ac:dyDescent="0.3">
      <c r="A300" s="2">
        <v>44907</v>
      </c>
      <c r="B300" s="1" t="s">
        <v>181</v>
      </c>
      <c r="C300" s="1">
        <v>0</v>
      </c>
      <c r="D300" s="3">
        <v>1173.4343252000001</v>
      </c>
      <c r="E300" s="1" t="s">
        <v>181</v>
      </c>
      <c r="F300" s="3">
        <v>1173.4343252000001</v>
      </c>
      <c r="G300" s="3">
        <v>1079.2153072999999</v>
      </c>
      <c r="H300" s="3">
        <v>94.219017900000154</v>
      </c>
      <c r="I300" s="3">
        <f t="shared" ref="I300:I317" si="41">F300-(K300+M300)</f>
        <v>451.4343252000001</v>
      </c>
      <c r="J300" s="3">
        <v>693</v>
      </c>
      <c r="K300" s="3">
        <v>689</v>
      </c>
      <c r="L300" s="3">
        <v>27</v>
      </c>
      <c r="M300" s="3">
        <v>33</v>
      </c>
      <c r="N300" s="3">
        <v>137.52254624</v>
      </c>
      <c r="O300" s="3">
        <v>137.52254624</v>
      </c>
      <c r="P300" s="3">
        <v>123.71124974999999</v>
      </c>
      <c r="Q300" s="3">
        <v>13.811296490000004</v>
      </c>
      <c r="R300" s="3">
        <f t="shared" si="38"/>
        <v>13.811296490000004</v>
      </c>
      <c r="S300" s="3">
        <v>61.3</v>
      </c>
      <c r="T300" s="3">
        <f t="shared" si="39"/>
        <v>70.211249749999993</v>
      </c>
      <c r="U300" s="3">
        <v>53.5</v>
      </c>
      <c r="V300" s="7">
        <f t="shared" si="40"/>
        <v>0.38902711928147032</v>
      </c>
      <c r="W300" s="1">
        <f>VLOOKUP(B300,SiteMetadata!$B$3:$P$37,3,FALSE)</f>
        <v>4.3</v>
      </c>
      <c r="X300" s="1" t="str">
        <f>VLOOKUP(B300,SiteMetadata!$B$3:$P$37,10,FALSE)</f>
        <v>LowerEastForkLMR</v>
      </c>
      <c r="Y300" s="1">
        <f>VLOOKUP(B300,SiteMetadata!$B$3:$P$37,5,FALSE)</f>
        <v>493.24199399999998</v>
      </c>
      <c r="Z300" s="71">
        <v>4</v>
      </c>
    </row>
    <row r="301" spans="1:26" x14ac:dyDescent="0.3">
      <c r="A301" s="2">
        <v>44907</v>
      </c>
      <c r="B301" s="1" t="s">
        <v>185</v>
      </c>
      <c r="C301" s="1">
        <v>0</v>
      </c>
      <c r="D301" s="3">
        <v>438.94509320000009</v>
      </c>
      <c r="E301" s="1" t="s">
        <v>185</v>
      </c>
      <c r="F301" s="3">
        <v>438.94509320000009</v>
      </c>
      <c r="G301" s="3">
        <v>409.77256969999996</v>
      </c>
      <c r="H301" s="3">
        <v>29.172523500000125</v>
      </c>
      <c r="I301" s="3">
        <f t="shared" si="41"/>
        <v>186.84509320000009</v>
      </c>
      <c r="J301" s="3">
        <v>237</v>
      </c>
      <c r="K301" s="3">
        <v>237</v>
      </c>
      <c r="L301" s="3">
        <v>5.73</v>
      </c>
      <c r="M301" s="3">
        <v>15.1</v>
      </c>
      <c r="N301" s="3">
        <v>88.049977510000005</v>
      </c>
      <c r="O301" s="4">
        <v>106.95575984</v>
      </c>
      <c r="P301" s="3">
        <v>93.955759839999999</v>
      </c>
      <c r="Q301" s="3">
        <v>-5.9057823299999939</v>
      </c>
      <c r="R301" s="3">
        <f t="shared" si="38"/>
        <v>13</v>
      </c>
      <c r="S301" s="3">
        <v>42.9</v>
      </c>
      <c r="T301" s="3">
        <f t="shared" si="39"/>
        <v>47.755759839999996</v>
      </c>
      <c r="U301" s="3">
        <v>46.2</v>
      </c>
      <c r="V301" s="7">
        <f t="shared" si="40"/>
        <v>0.43195429651579953</v>
      </c>
      <c r="W301" s="1">
        <f>VLOOKUP(B301,SiteMetadata!$B$3:$P$37,3,FALSE)</f>
        <v>0</v>
      </c>
      <c r="X301" s="1" t="str">
        <f>VLOOKUP(B301,SiteMetadata!$B$3:$P$37,10,FALSE)</f>
        <v>LowerEastForkLMR</v>
      </c>
      <c r="Y301" s="1">
        <f>VLOOKUP(B301,SiteMetadata!$B$3:$P$37,5,FALSE)</f>
        <v>0.54310199999999997</v>
      </c>
      <c r="Z301" s="1"/>
    </row>
    <row r="302" spans="1:26" x14ac:dyDescent="0.3">
      <c r="A302" s="2">
        <v>44908</v>
      </c>
      <c r="B302" s="1" t="s">
        <v>181</v>
      </c>
      <c r="C302" s="1">
        <v>0</v>
      </c>
      <c r="D302" s="3">
        <v>1153.2555042500001</v>
      </c>
      <c r="E302" s="1" t="s">
        <v>181</v>
      </c>
      <c r="F302" s="3">
        <v>1153.2555042500001</v>
      </c>
      <c r="G302" s="3">
        <v>1030.12448225</v>
      </c>
      <c r="H302" s="3">
        <v>123.13102200000003</v>
      </c>
      <c r="I302" s="3">
        <f t="shared" si="41"/>
        <v>494.75550425000006</v>
      </c>
      <c r="J302" s="3">
        <v>656</v>
      </c>
      <c r="K302" s="3">
        <v>642</v>
      </c>
      <c r="L302" s="3">
        <v>21.9</v>
      </c>
      <c r="M302" s="3">
        <v>16.5</v>
      </c>
      <c r="N302" s="3">
        <v>114.33000758999999</v>
      </c>
      <c r="O302" s="3">
        <v>114.33000758999999</v>
      </c>
      <c r="P302" s="3">
        <v>89.746316789999995</v>
      </c>
      <c r="Q302" s="3">
        <v>24.583690799999999</v>
      </c>
      <c r="R302" s="3">
        <f t="shared" si="38"/>
        <v>24.583690799999999</v>
      </c>
      <c r="S302" s="3">
        <v>71.5</v>
      </c>
      <c r="T302" s="3">
        <f t="shared" si="39"/>
        <v>29.246316789999995</v>
      </c>
      <c r="U302" s="3">
        <v>60.5</v>
      </c>
      <c r="V302" s="7">
        <f t="shared" si="40"/>
        <v>0.52916991151579096</v>
      </c>
      <c r="W302" s="1">
        <f>VLOOKUP(B302,SiteMetadata!$B$3:$P$37,3,FALSE)</f>
        <v>4.3</v>
      </c>
      <c r="X302" s="1" t="str">
        <f>VLOOKUP(B302,SiteMetadata!$B$3:$P$37,10,FALSE)</f>
        <v>LowerEastForkLMR</v>
      </c>
      <c r="Y302" s="1">
        <f>VLOOKUP(B302,SiteMetadata!$B$3:$P$37,5,FALSE)</f>
        <v>493.24199399999998</v>
      </c>
      <c r="Z302" s="71">
        <v>4</v>
      </c>
    </row>
    <row r="303" spans="1:26" x14ac:dyDescent="0.3">
      <c r="A303" s="2">
        <v>44908</v>
      </c>
      <c r="B303" s="1" t="s">
        <v>185</v>
      </c>
      <c r="C303" s="1">
        <v>0</v>
      </c>
      <c r="D303" s="3">
        <v>413.66299700000002</v>
      </c>
      <c r="E303" s="1" t="s">
        <v>185</v>
      </c>
      <c r="F303" s="3">
        <v>413.66299700000002</v>
      </c>
      <c r="G303" s="3">
        <v>412.69024624999997</v>
      </c>
      <c r="H303" s="3">
        <v>0.97275075000004563</v>
      </c>
      <c r="I303" s="3">
        <f t="shared" si="41"/>
        <v>137.95299700000004</v>
      </c>
      <c r="J303" s="3">
        <v>276</v>
      </c>
      <c r="K303" s="3">
        <v>265.5</v>
      </c>
      <c r="L303" s="3">
        <v>11.85</v>
      </c>
      <c r="M303" s="3">
        <v>10.210000000000001</v>
      </c>
      <c r="N303" s="3">
        <v>71.134256375000007</v>
      </c>
      <c r="O303" s="3">
        <v>71.134256375000007</v>
      </c>
      <c r="P303" s="3">
        <v>67.133997189999988</v>
      </c>
      <c r="Q303" s="3">
        <v>4.0002591850000186</v>
      </c>
      <c r="R303" s="3">
        <f t="shared" si="38"/>
        <v>4.0002591850000186</v>
      </c>
      <c r="S303" s="3">
        <v>61.75</v>
      </c>
      <c r="T303" s="3">
        <f t="shared" si="39"/>
        <v>8.2339971899999895</v>
      </c>
      <c r="U303" s="3">
        <v>58.9</v>
      </c>
      <c r="V303" s="7">
        <f t="shared" si="40"/>
        <v>0.82801174850968551</v>
      </c>
      <c r="W303" s="1">
        <f>VLOOKUP(B303,SiteMetadata!$B$3:$P$37,3,FALSE)</f>
        <v>0</v>
      </c>
      <c r="X303" s="1" t="str">
        <f>VLOOKUP(B303,SiteMetadata!$B$3:$P$37,10,FALSE)</f>
        <v>LowerEastForkLMR</v>
      </c>
      <c r="Y303" s="1">
        <f>VLOOKUP(B303,SiteMetadata!$B$3:$P$37,5,FALSE)</f>
        <v>0.54310199999999997</v>
      </c>
      <c r="Z303" s="1"/>
    </row>
    <row r="304" spans="1:26" x14ac:dyDescent="0.3">
      <c r="A304" s="2">
        <v>44935</v>
      </c>
      <c r="B304" s="1" t="s">
        <v>91</v>
      </c>
      <c r="C304" s="1">
        <v>0</v>
      </c>
      <c r="D304" s="3">
        <v>1563.3333333333333</v>
      </c>
      <c r="E304" s="1" t="s">
        <v>91</v>
      </c>
      <c r="F304" s="3">
        <v>1563.3333333333333</v>
      </c>
      <c r="G304" s="3">
        <v>1466.6666666666667</v>
      </c>
      <c r="H304" s="3">
        <v>96.666666666666515</v>
      </c>
      <c r="I304" s="3">
        <f t="shared" si="41"/>
        <v>447.9666666666667</v>
      </c>
      <c r="J304" s="3">
        <v>1103.3333333333333</v>
      </c>
      <c r="K304" s="3">
        <v>1090</v>
      </c>
      <c r="L304" s="3">
        <v>25.833333333333332</v>
      </c>
      <c r="M304" s="3">
        <v>25.366666666666664</v>
      </c>
      <c r="N304" s="3">
        <v>193.53388853666669</v>
      </c>
      <c r="O304" s="3">
        <v>193.53388853666669</v>
      </c>
      <c r="P304" s="3">
        <v>117.86158838</v>
      </c>
      <c r="Q304" s="3">
        <v>75.672300156666694</v>
      </c>
      <c r="R304" s="3">
        <f t="shared" si="38"/>
        <v>75.672300156666694</v>
      </c>
      <c r="S304" s="3">
        <v>101.89999999999999</v>
      </c>
      <c r="T304" s="3">
        <f t="shared" si="39"/>
        <v>25.328255046666655</v>
      </c>
      <c r="U304" s="3">
        <v>92.533333333333346</v>
      </c>
      <c r="V304" s="7">
        <f t="shared" si="40"/>
        <v>0.47812470484104436</v>
      </c>
      <c r="W304" s="1">
        <f>VLOOKUP(B304,SiteMetadata!$B$3:$P$37,3,FALSE)</f>
        <v>0</v>
      </c>
      <c r="X304" s="1" t="str">
        <f>VLOOKUP(B304,SiteMetadata!$B$3:$P$37,10,FALSE)</f>
        <v>UpperEastForkLMR</v>
      </c>
      <c r="Y304" s="1">
        <f>VLOOKUP(B304,SiteMetadata!$B$3:$P$37,5,FALSE)</f>
        <v>233.42192000000003</v>
      </c>
      <c r="Z304" s="1">
        <v>4</v>
      </c>
    </row>
    <row r="305" spans="1:26" x14ac:dyDescent="0.3">
      <c r="A305" s="2">
        <v>44935</v>
      </c>
      <c r="B305" s="1" t="s">
        <v>181</v>
      </c>
      <c r="C305" s="1">
        <v>0</v>
      </c>
      <c r="D305" s="3">
        <v>1150</v>
      </c>
      <c r="E305" s="1" t="s">
        <v>181</v>
      </c>
      <c r="F305" s="3">
        <v>1150</v>
      </c>
      <c r="G305" s="3">
        <v>1050</v>
      </c>
      <c r="H305" s="3">
        <v>100</v>
      </c>
      <c r="I305" s="3">
        <f t="shared" si="41"/>
        <v>444.21000000000004</v>
      </c>
      <c r="J305" s="3">
        <v>729</v>
      </c>
      <c r="K305" s="3">
        <v>704</v>
      </c>
      <c r="L305" s="3">
        <v>20.3</v>
      </c>
      <c r="M305" s="3">
        <v>1.79</v>
      </c>
      <c r="N305" s="3">
        <v>129.07504982</v>
      </c>
      <c r="O305" s="3">
        <v>129.07504982</v>
      </c>
      <c r="P305" s="3">
        <v>63.514242199999998</v>
      </c>
      <c r="Q305" s="3">
        <v>65.560807620000006</v>
      </c>
      <c r="R305" s="3">
        <f t="shared" si="38"/>
        <v>65.560807620000006</v>
      </c>
      <c r="S305" s="3">
        <v>74.099999999999994</v>
      </c>
      <c r="T305" s="3">
        <f t="shared" si="39"/>
        <v>28.714242200000001</v>
      </c>
      <c r="U305" s="3">
        <v>34.799999999999997</v>
      </c>
      <c r="V305" s="7">
        <f t="shared" si="40"/>
        <v>0.26961058739492955</v>
      </c>
      <c r="W305" s="1">
        <f>VLOOKUP(B305,SiteMetadata!$B$3:$P$37,3,FALSE)</f>
        <v>4.3</v>
      </c>
      <c r="X305" s="1" t="str">
        <f>VLOOKUP(B305,SiteMetadata!$B$3:$P$37,10,FALSE)</f>
        <v>LowerEastForkLMR</v>
      </c>
      <c r="Y305" s="1">
        <f>VLOOKUP(B305,SiteMetadata!$B$3:$P$37,5,FALSE)</f>
        <v>493.24199399999998</v>
      </c>
      <c r="Z305" s="1">
        <v>4</v>
      </c>
    </row>
    <row r="306" spans="1:26" x14ac:dyDescent="0.3">
      <c r="A306" s="2">
        <v>44935</v>
      </c>
      <c r="B306" s="1" t="s">
        <v>139</v>
      </c>
      <c r="C306" s="1">
        <v>0</v>
      </c>
      <c r="D306" s="3">
        <v>1670</v>
      </c>
      <c r="E306" s="1" t="s">
        <v>139</v>
      </c>
      <c r="F306" s="3">
        <v>1670</v>
      </c>
      <c r="G306" s="3">
        <v>1520</v>
      </c>
      <c r="H306" s="3">
        <v>150</v>
      </c>
      <c r="I306" s="3">
        <f t="shared" si="41"/>
        <v>514.79999999999995</v>
      </c>
      <c r="J306" s="3">
        <v>1070</v>
      </c>
      <c r="K306" s="3">
        <v>1130</v>
      </c>
      <c r="L306" s="3">
        <v>52.5</v>
      </c>
      <c r="M306" s="3">
        <v>25.2</v>
      </c>
      <c r="N306" s="3">
        <v>219.32353558</v>
      </c>
      <c r="O306" s="3">
        <v>219.32353558</v>
      </c>
      <c r="P306" s="3">
        <v>158.74319826499999</v>
      </c>
      <c r="Q306" s="3">
        <v>60.580337315000008</v>
      </c>
      <c r="R306" s="3">
        <f t="shared" si="38"/>
        <v>60.580337315000008</v>
      </c>
      <c r="S306" s="3">
        <v>107</v>
      </c>
      <c r="T306" s="3">
        <f t="shared" si="39"/>
        <v>65.843198264999984</v>
      </c>
      <c r="U306" s="3">
        <v>92.9</v>
      </c>
      <c r="V306" s="7">
        <f t="shared" si="40"/>
        <v>0.42357515236258808</v>
      </c>
      <c r="W306" s="1">
        <f>VLOOKUP(B306,SiteMetadata!$B$3:$P$37,3,FALSE)</f>
        <v>34.909999999999997</v>
      </c>
      <c r="X306" s="1" t="str">
        <f>VLOOKUP(B306,SiteMetadata!$B$3:$P$37,10,FALSE)</f>
        <v>UpperEastForkLMR</v>
      </c>
      <c r="Y306" s="1">
        <f>VLOOKUP(B306,SiteMetadata!$B$3:$P$37,5,FALSE)</f>
        <v>236.477496</v>
      </c>
      <c r="Z306" s="1">
        <v>4</v>
      </c>
    </row>
    <row r="307" spans="1:26" x14ac:dyDescent="0.3">
      <c r="A307" s="2">
        <v>44935</v>
      </c>
      <c r="B307" s="1" t="s">
        <v>84</v>
      </c>
      <c r="C307" s="1">
        <v>0</v>
      </c>
      <c r="D307" s="3">
        <v>1240</v>
      </c>
      <c r="E307" s="1" t="s">
        <v>84</v>
      </c>
      <c r="F307" s="3">
        <v>1240</v>
      </c>
      <c r="G307" s="3">
        <v>1110</v>
      </c>
      <c r="H307" s="3">
        <v>130</v>
      </c>
      <c r="I307" s="3">
        <f t="shared" si="41"/>
        <v>458.29999999999995</v>
      </c>
      <c r="J307" s="3">
        <v>766</v>
      </c>
      <c r="K307" s="3">
        <v>756</v>
      </c>
      <c r="L307" s="3">
        <v>23.1</v>
      </c>
      <c r="M307" s="3">
        <v>25.7</v>
      </c>
      <c r="N307" s="3">
        <v>178.36509623999999</v>
      </c>
      <c r="O307" s="3">
        <v>178.36509623999999</v>
      </c>
      <c r="P307" s="3">
        <v>103.12402935999999</v>
      </c>
      <c r="Q307" s="3">
        <v>75.241066879999991</v>
      </c>
      <c r="R307" s="3">
        <f t="shared" si="38"/>
        <v>75.241066879999991</v>
      </c>
      <c r="S307" s="3">
        <v>85.1</v>
      </c>
      <c r="T307" s="3">
        <f t="shared" si="39"/>
        <v>30.924029359999992</v>
      </c>
      <c r="U307" s="3">
        <v>72.2</v>
      </c>
      <c r="V307" s="7">
        <f t="shared" si="40"/>
        <v>0.40478771644229627</v>
      </c>
      <c r="W307" s="1">
        <f>VLOOKUP(B307,SiteMetadata!$B$3:$P$37,3,FALSE)</f>
        <v>0</v>
      </c>
      <c r="X307" s="1" t="str">
        <f>VLOOKUP(B307,SiteMetadata!$B$3:$P$37,10,FALSE)</f>
        <v>LowerEastForkLMR</v>
      </c>
      <c r="Y307" s="1">
        <f>VLOOKUP(B307,SiteMetadata!$B$3:$P$37,5,FALSE)</f>
        <v>493.24199399999998</v>
      </c>
      <c r="Z307" s="1">
        <v>4</v>
      </c>
    </row>
    <row r="308" spans="1:26" x14ac:dyDescent="0.3">
      <c r="A308" s="2">
        <v>44935</v>
      </c>
      <c r="B308" s="1" t="s">
        <v>185</v>
      </c>
      <c r="C308" s="1">
        <v>0</v>
      </c>
      <c r="D308" s="3">
        <v>1180</v>
      </c>
      <c r="E308" s="1" t="s">
        <v>185</v>
      </c>
      <c r="F308" s="3">
        <v>1180</v>
      </c>
      <c r="G308" s="3">
        <v>1110</v>
      </c>
      <c r="H308" s="3">
        <v>70</v>
      </c>
      <c r="I308" s="3">
        <f t="shared" si="41"/>
        <v>310.79999999999995</v>
      </c>
      <c r="J308" s="3">
        <v>923</v>
      </c>
      <c r="K308" s="3">
        <v>868</v>
      </c>
      <c r="L308" s="3">
        <v>4.0599999999999996</v>
      </c>
      <c r="M308" s="3">
        <v>1.2</v>
      </c>
      <c r="N308" s="3">
        <v>121.28858138500001</v>
      </c>
      <c r="O308" s="3">
        <v>121.28858138500001</v>
      </c>
      <c r="P308" s="3">
        <v>114.835095405</v>
      </c>
      <c r="Q308" s="3">
        <v>6.4534859800000106</v>
      </c>
      <c r="R308" s="3">
        <f t="shared" si="38"/>
        <v>6.4534859800000106</v>
      </c>
      <c r="S308" s="3">
        <v>50.6</v>
      </c>
      <c r="T308" s="3">
        <f t="shared" si="39"/>
        <v>79.335095405000004</v>
      </c>
      <c r="U308" s="3">
        <v>35.5</v>
      </c>
      <c r="V308" s="7">
        <f t="shared" si="40"/>
        <v>0.2926903719593702</v>
      </c>
      <c r="W308" s="1">
        <f>VLOOKUP(B308,SiteMetadata!$B$3:$P$37,3,FALSE)</f>
        <v>0</v>
      </c>
      <c r="X308" s="1" t="str">
        <f>VLOOKUP(B308,SiteMetadata!$B$3:$P$37,10,FALSE)</f>
        <v>LowerEastForkLMR</v>
      </c>
      <c r="Y308" s="1">
        <f>VLOOKUP(B308,SiteMetadata!$B$3:$P$37,5,FALSE)</f>
        <v>0.54310199999999997</v>
      </c>
      <c r="Z308" s="1"/>
    </row>
    <row r="309" spans="1:26" x14ac:dyDescent="0.3">
      <c r="A309" s="2">
        <v>44943</v>
      </c>
      <c r="B309" s="1" t="s">
        <v>123</v>
      </c>
      <c r="C309" s="1">
        <v>0</v>
      </c>
      <c r="D309" s="3">
        <v>2400</v>
      </c>
      <c r="E309" s="1" t="s">
        <v>123</v>
      </c>
      <c r="F309" s="3">
        <v>2400</v>
      </c>
      <c r="G309" s="3">
        <v>2060</v>
      </c>
      <c r="H309" s="3">
        <v>340</v>
      </c>
      <c r="I309" s="3">
        <f t="shared" si="41"/>
        <v>1702.9</v>
      </c>
      <c r="J309" s="3">
        <v>849</v>
      </c>
      <c r="K309" s="3">
        <v>639</v>
      </c>
      <c r="L309" s="3">
        <v>68.2</v>
      </c>
      <c r="M309" s="3">
        <v>58.1</v>
      </c>
      <c r="N309" s="3">
        <v>390</v>
      </c>
      <c r="O309" s="3">
        <v>390</v>
      </c>
      <c r="P309" s="3">
        <v>310</v>
      </c>
      <c r="Q309" s="3">
        <v>80</v>
      </c>
      <c r="R309" s="3">
        <f t="shared" si="38"/>
        <v>80</v>
      </c>
      <c r="S309" s="3">
        <v>328</v>
      </c>
      <c r="T309" s="3">
        <f t="shared" si="39"/>
        <v>43</v>
      </c>
      <c r="U309" s="3">
        <v>267</v>
      </c>
      <c r="V309" s="7">
        <f t="shared" si="40"/>
        <v>0.68461538461538463</v>
      </c>
      <c r="W309" s="1">
        <f>VLOOKUP(B309,SiteMetadata!$B$3:$P$37,3,FALSE)</f>
        <v>0</v>
      </c>
      <c r="X309" s="1" t="str">
        <f>VLOOKUP(B309,SiteMetadata!$B$3:$P$37,10,FALSE)</f>
        <v>UpperEastForkLMR</v>
      </c>
      <c r="Y309" s="1">
        <f>VLOOKUP(B309,SiteMetadata!$B$3:$P$37,5,FALSE)</f>
        <v>0.30185200000000001</v>
      </c>
      <c r="Z309" s="1">
        <v>4</v>
      </c>
    </row>
    <row r="310" spans="1:26" x14ac:dyDescent="0.3">
      <c r="A310" s="2">
        <v>44943</v>
      </c>
      <c r="B310" s="1" t="s">
        <v>91</v>
      </c>
      <c r="C310" s="1">
        <v>0</v>
      </c>
      <c r="D310" s="3">
        <v>1675.2512280000001</v>
      </c>
      <c r="E310" s="1" t="s">
        <v>91</v>
      </c>
      <c r="F310" s="3">
        <v>1675.2512280000001</v>
      </c>
      <c r="G310" s="3">
        <v>1560.7014652799999</v>
      </c>
      <c r="H310" s="3">
        <v>114.54976272000022</v>
      </c>
      <c r="I310" s="3">
        <f t="shared" si="41"/>
        <v>431.15122800000017</v>
      </c>
      <c r="J310" s="3">
        <v>1430</v>
      </c>
      <c r="K310" s="3">
        <v>1210</v>
      </c>
      <c r="L310" s="3">
        <v>39.700000000000003</v>
      </c>
      <c r="M310" s="3">
        <v>34.1</v>
      </c>
      <c r="N310" s="3">
        <v>260.80590080000007</v>
      </c>
      <c r="O310" s="3">
        <v>260.80590080000007</v>
      </c>
      <c r="P310" s="3">
        <v>194.89537280000002</v>
      </c>
      <c r="Q310" s="3">
        <v>65.910528000000056</v>
      </c>
      <c r="R310" s="3">
        <f t="shared" si="38"/>
        <v>65.910528000000056</v>
      </c>
      <c r="S310" s="3">
        <v>85.1</v>
      </c>
      <c r="T310" s="3">
        <f t="shared" si="39"/>
        <v>133.99537280000001</v>
      </c>
      <c r="U310" s="3">
        <v>60.9</v>
      </c>
      <c r="V310" s="7">
        <f t="shared" si="40"/>
        <v>0.23350698666400718</v>
      </c>
      <c r="W310" s="1">
        <f>VLOOKUP(B310,SiteMetadata!$B$3:$P$37,3,FALSE)</f>
        <v>0</v>
      </c>
      <c r="X310" s="1" t="str">
        <f>VLOOKUP(B310,SiteMetadata!$B$3:$P$37,10,FALSE)</f>
        <v>UpperEastForkLMR</v>
      </c>
      <c r="Y310" s="1">
        <f>VLOOKUP(B310,SiteMetadata!$B$3:$P$37,5,FALSE)</f>
        <v>233.42192000000003</v>
      </c>
      <c r="Z310" s="1">
        <v>4</v>
      </c>
    </row>
    <row r="311" spans="1:26" x14ac:dyDescent="0.3">
      <c r="A311" s="2">
        <v>44943</v>
      </c>
      <c r="B311" s="1" t="s">
        <v>135</v>
      </c>
      <c r="C311" s="1">
        <v>0</v>
      </c>
      <c r="D311" s="3">
        <v>1647.1930619199998</v>
      </c>
      <c r="E311" s="1" t="s">
        <v>135</v>
      </c>
      <c r="F311" s="3">
        <v>1647.1930619199998</v>
      </c>
      <c r="G311" s="3">
        <v>1558.6844148800001</v>
      </c>
      <c r="H311" s="3">
        <v>88.508647039999687</v>
      </c>
      <c r="I311" s="3">
        <f t="shared" si="41"/>
        <v>318.19306191999976</v>
      </c>
      <c r="J311" s="3">
        <v>1510</v>
      </c>
      <c r="K311" s="3">
        <v>1280</v>
      </c>
      <c r="L311" s="3">
        <v>52.2</v>
      </c>
      <c r="M311" s="3">
        <v>49</v>
      </c>
      <c r="N311" s="3">
        <v>194.89537280000002</v>
      </c>
      <c r="O311" s="3">
        <v>194.89537280000002</v>
      </c>
      <c r="P311" s="3">
        <v>159.86097920000003</v>
      </c>
      <c r="Q311" s="3">
        <v>35.034393599999987</v>
      </c>
      <c r="R311" s="3">
        <f t="shared" si="38"/>
        <v>35.034393599999987</v>
      </c>
      <c r="S311" s="3">
        <v>76.900000000000006</v>
      </c>
      <c r="T311" s="3">
        <f t="shared" si="39"/>
        <v>92.460979200000025</v>
      </c>
      <c r="U311" s="3">
        <v>67.400000000000006</v>
      </c>
      <c r="V311" s="7">
        <f t="shared" si="40"/>
        <v>0.34582657880320899</v>
      </c>
      <c r="W311" s="1">
        <f>VLOOKUP(B311,SiteMetadata!$B$3:$P$37,3,FALSE)</f>
        <v>44.150002000000001</v>
      </c>
      <c r="X311" s="1" t="str">
        <f>VLOOKUP(B311,SiteMetadata!$B$3:$P$37,10,FALSE)</f>
        <v>UpperEastForkLMR</v>
      </c>
      <c r="Y311" s="1">
        <f>VLOOKUP(B311,SiteMetadata!$B$3:$P$37,5,FALSE)</f>
        <v>195.15426600000001</v>
      </c>
      <c r="Z311" s="1">
        <v>4</v>
      </c>
    </row>
    <row r="312" spans="1:26" x14ac:dyDescent="0.3">
      <c r="A312" s="2">
        <v>44943</v>
      </c>
      <c r="B312" s="1" t="s">
        <v>188</v>
      </c>
      <c r="C312" s="1">
        <v>0</v>
      </c>
      <c r="D312" s="3">
        <v>1290.1922119999999</v>
      </c>
      <c r="E312" s="1" t="s">
        <v>188</v>
      </c>
      <c r="F312" s="3">
        <v>1290.1922119999999</v>
      </c>
      <c r="G312" s="3">
        <v>1228.5507319999997</v>
      </c>
      <c r="H312" s="3">
        <v>61.641480000000229</v>
      </c>
      <c r="I312" s="3">
        <f t="shared" si="41"/>
        <v>343.0922119999999</v>
      </c>
      <c r="J312" s="3">
        <v>924</v>
      </c>
      <c r="K312" s="3">
        <v>920</v>
      </c>
      <c r="L312" s="3">
        <v>21.6</v>
      </c>
      <c r="M312" s="3">
        <v>27.1</v>
      </c>
      <c r="N312" s="3">
        <v>229.91561280000008</v>
      </c>
      <c r="O312" s="3">
        <v>229.91561280000008</v>
      </c>
      <c r="P312" s="3">
        <v>195.61051680000003</v>
      </c>
      <c r="Q312" s="3">
        <v>34.305096000000049</v>
      </c>
      <c r="R312" s="3">
        <f t="shared" si="38"/>
        <v>34.305096000000049</v>
      </c>
      <c r="S312" s="3">
        <v>120</v>
      </c>
      <c r="T312" s="3">
        <f t="shared" si="39"/>
        <v>85.610516800000028</v>
      </c>
      <c r="U312" s="3">
        <v>110</v>
      </c>
      <c r="V312" s="7">
        <f t="shared" si="40"/>
        <v>0.47843640829945394</v>
      </c>
      <c r="W312" s="1">
        <f>VLOOKUP(B312,SiteMetadata!$B$3:$P$37,3,FALSE)</f>
        <v>0.77</v>
      </c>
      <c r="X312" s="1" t="str">
        <f>VLOOKUP(B312,SiteMetadata!$B$3:$P$37,10,FALSE)</f>
        <v>LowerEastForkLMR</v>
      </c>
      <c r="Y312" s="1">
        <f>VLOOKUP(B312,SiteMetadata!$B$3:$P$37,5,FALSE)</f>
        <v>500.82303400000001</v>
      </c>
      <c r="Z312" s="1">
        <v>4</v>
      </c>
    </row>
    <row r="313" spans="1:26" x14ac:dyDescent="0.3">
      <c r="A313" s="2">
        <v>44943</v>
      </c>
      <c r="B313" s="1" t="s">
        <v>181</v>
      </c>
      <c r="C313" s="1">
        <v>0</v>
      </c>
      <c r="D313" s="3">
        <v>1261.4547883199998</v>
      </c>
      <c r="E313" s="1" t="s">
        <v>181</v>
      </c>
      <c r="F313" s="3">
        <v>1261.4547883199998</v>
      </c>
      <c r="G313" s="3">
        <v>1187.3287319999999</v>
      </c>
      <c r="H313" s="3">
        <v>74.126056319999861</v>
      </c>
      <c r="I313" s="3">
        <f t="shared" si="41"/>
        <v>2.2547883199997614</v>
      </c>
      <c r="J313" s="3">
        <v>787</v>
      </c>
      <c r="K313" s="3">
        <v>1210</v>
      </c>
      <c r="L313" s="3">
        <v>26.2</v>
      </c>
      <c r="M313" s="3">
        <v>49.2</v>
      </c>
      <c r="N313" s="3">
        <v>226.48126880000001</v>
      </c>
      <c r="O313" s="3">
        <v>226.48126880000001</v>
      </c>
      <c r="P313" s="3">
        <v>190.59187520000006</v>
      </c>
      <c r="Q313" s="3">
        <v>35.889393599999948</v>
      </c>
      <c r="R313" s="3">
        <f t="shared" si="38"/>
        <v>35.889393599999948</v>
      </c>
      <c r="S313" s="3">
        <v>96.1</v>
      </c>
      <c r="T313" s="3">
        <f t="shared" si="39"/>
        <v>91.291875200000064</v>
      </c>
      <c r="U313" s="3">
        <v>99.3</v>
      </c>
      <c r="V313" s="7">
        <f t="shared" si="40"/>
        <v>0.43844685490387891</v>
      </c>
      <c r="W313" s="1">
        <f>VLOOKUP(B313,SiteMetadata!$B$3:$P$37,3,FALSE)</f>
        <v>4.3</v>
      </c>
      <c r="X313" s="1" t="str">
        <f>VLOOKUP(B313,SiteMetadata!$B$3:$P$37,10,FALSE)</f>
        <v>LowerEastForkLMR</v>
      </c>
      <c r="Y313" s="1">
        <f>VLOOKUP(B313,SiteMetadata!$B$3:$P$37,5,FALSE)</f>
        <v>493.24199399999998</v>
      </c>
      <c r="Z313" s="1">
        <v>4</v>
      </c>
    </row>
    <row r="314" spans="1:26" x14ac:dyDescent="0.3">
      <c r="A314" s="2">
        <v>44943</v>
      </c>
      <c r="B314" s="1" t="s">
        <v>139</v>
      </c>
      <c r="C314" s="1">
        <v>0</v>
      </c>
      <c r="D314" s="3">
        <v>1741.19030208</v>
      </c>
      <c r="E314" s="1" t="s">
        <v>139</v>
      </c>
      <c r="F314" s="3">
        <v>1741.19030208</v>
      </c>
      <c r="G314" s="3">
        <v>1530.4188964800001</v>
      </c>
      <c r="H314" s="3">
        <v>210.77140559999998</v>
      </c>
      <c r="I314" s="3">
        <f t="shared" si="41"/>
        <v>494.19030208000004</v>
      </c>
      <c r="J314" s="3">
        <v>1450</v>
      </c>
      <c r="K314" s="3">
        <v>1210</v>
      </c>
      <c r="L314" s="3">
        <v>39.1</v>
      </c>
      <c r="M314" s="3">
        <v>37</v>
      </c>
      <c r="N314" s="3">
        <v>208.38023520000002</v>
      </c>
      <c r="O314" s="3">
        <v>208.38023520000002</v>
      </c>
      <c r="P314" s="3">
        <v>196.32505920000006</v>
      </c>
      <c r="Q314" s="3">
        <v>12.05517599999996</v>
      </c>
      <c r="R314" s="3">
        <f t="shared" si="38"/>
        <v>12.05517599999996</v>
      </c>
      <c r="S314" s="3">
        <v>100</v>
      </c>
      <c r="T314" s="3">
        <f t="shared" si="39"/>
        <v>118.22505920000006</v>
      </c>
      <c r="U314" s="3">
        <v>78.099999999999994</v>
      </c>
      <c r="V314" s="7">
        <f t="shared" si="40"/>
        <v>0.37479562265125993</v>
      </c>
      <c r="W314" s="1">
        <f>VLOOKUP(B314,SiteMetadata!$B$3:$P$37,3,FALSE)</f>
        <v>34.909999999999997</v>
      </c>
      <c r="X314" s="1" t="str">
        <f>VLOOKUP(B314,SiteMetadata!$B$3:$P$37,10,FALSE)</f>
        <v>UpperEastForkLMR</v>
      </c>
      <c r="Y314" s="1">
        <f>VLOOKUP(B314,SiteMetadata!$B$3:$P$37,5,FALSE)</f>
        <v>236.477496</v>
      </c>
      <c r="Z314" s="1">
        <v>4</v>
      </c>
    </row>
    <row r="315" spans="1:26" x14ac:dyDescent="0.3">
      <c r="A315" s="2">
        <v>44943</v>
      </c>
      <c r="B315" s="1" t="s">
        <v>84</v>
      </c>
      <c r="C315" s="1">
        <v>0</v>
      </c>
      <c r="D315" s="3">
        <v>1304.54215488</v>
      </c>
      <c r="E315" s="1" t="s">
        <v>84</v>
      </c>
      <c r="F315" s="3">
        <v>1304.54215488</v>
      </c>
      <c r="G315" s="3">
        <v>1240.89741392</v>
      </c>
      <c r="H315" s="3">
        <v>63.644740960000036</v>
      </c>
      <c r="I315" s="3">
        <f t="shared" si="41"/>
        <v>346.54215488</v>
      </c>
      <c r="J315" s="3">
        <v>927</v>
      </c>
      <c r="K315" s="3">
        <v>930</v>
      </c>
      <c r="L315" s="3">
        <v>26.2</v>
      </c>
      <c r="M315" s="3">
        <v>28</v>
      </c>
      <c r="N315" s="3">
        <v>240.1284048</v>
      </c>
      <c r="O315" s="3">
        <v>240.1284048</v>
      </c>
      <c r="P315" s="3">
        <v>218.17748</v>
      </c>
      <c r="Q315" s="3">
        <v>21.950924799999996</v>
      </c>
      <c r="R315" s="3">
        <f t="shared" si="38"/>
        <v>21.950924799999996</v>
      </c>
      <c r="S315" s="3">
        <v>132</v>
      </c>
      <c r="T315" s="3">
        <f t="shared" si="39"/>
        <v>114.17748</v>
      </c>
      <c r="U315" s="3">
        <v>104</v>
      </c>
      <c r="V315" s="7">
        <f t="shared" ref="V315:V346" si="42">U315/O315</f>
        <v>0.43310161530711172</v>
      </c>
      <c r="W315" s="1">
        <f>VLOOKUP(B315,SiteMetadata!$B$3:$P$37,3,FALSE)</f>
        <v>0</v>
      </c>
      <c r="X315" s="1" t="str">
        <f>VLOOKUP(B315,SiteMetadata!$B$3:$P$37,10,FALSE)</f>
        <v>LowerEastForkLMR</v>
      </c>
      <c r="Y315" s="1">
        <f>VLOOKUP(B315,SiteMetadata!$B$3:$P$37,5,FALSE)</f>
        <v>493.24199399999998</v>
      </c>
      <c r="Z315" s="1">
        <v>4</v>
      </c>
    </row>
    <row r="316" spans="1:26" x14ac:dyDescent="0.3">
      <c r="A316" s="2">
        <v>44943</v>
      </c>
      <c r="B316" s="1" t="s">
        <v>132</v>
      </c>
      <c r="C316" s="1">
        <v>0</v>
      </c>
      <c r="D316" s="3">
        <v>1006.1221465066665</v>
      </c>
      <c r="E316" s="1" t="s">
        <v>132</v>
      </c>
      <c r="F316" s="3">
        <v>1006.1221465066665</v>
      </c>
      <c r="G316" s="3">
        <v>918.99243935999993</v>
      </c>
      <c r="H316" s="3">
        <v>87.129707146666533</v>
      </c>
      <c r="I316" s="3">
        <f t="shared" si="41"/>
        <v>516.65547983999977</v>
      </c>
      <c r="J316" s="3">
        <v>542</v>
      </c>
      <c r="K316" s="3">
        <v>478</v>
      </c>
      <c r="L316" s="3">
        <v>10.606666666666667</v>
      </c>
      <c r="M316" s="3">
        <v>11.466666666666667</v>
      </c>
      <c r="N316" s="3">
        <v>303.8552570666667</v>
      </c>
      <c r="O316" s="3">
        <v>303.8552570666667</v>
      </c>
      <c r="P316" s="3">
        <v>227.5311978666667</v>
      </c>
      <c r="Q316" s="3">
        <v>76.324059199999994</v>
      </c>
      <c r="R316" s="3">
        <f t="shared" si="38"/>
        <v>76.324059199999994</v>
      </c>
      <c r="S316" s="3">
        <v>130.33333333333334</v>
      </c>
      <c r="T316" s="3">
        <f t="shared" si="39"/>
        <v>112.63119786666671</v>
      </c>
      <c r="U316" s="3">
        <v>114.89999999999999</v>
      </c>
      <c r="V316" s="7">
        <f t="shared" si="42"/>
        <v>0.37814056965547449</v>
      </c>
      <c r="W316" s="1">
        <f>VLOOKUP(B316,SiteMetadata!$B$3:$P$37,3,FALSE)</f>
        <v>0.5</v>
      </c>
      <c r="X316" s="1" t="str">
        <f>VLOOKUP(B316,SiteMetadata!$B$3:$P$37,10,FALSE)</f>
        <v>UpperEastForkLMR</v>
      </c>
      <c r="Y316" s="1">
        <f>VLOOKUP(B316,SiteMetadata!$B$3:$P$37,5,FALSE)</f>
        <v>10.649353999999999</v>
      </c>
      <c r="Z316" s="1">
        <v>4</v>
      </c>
    </row>
    <row r="317" spans="1:26" x14ac:dyDescent="0.3">
      <c r="A317" s="2">
        <v>44943</v>
      </c>
      <c r="B317" s="1" t="s">
        <v>125</v>
      </c>
      <c r="C317" s="1">
        <v>0</v>
      </c>
      <c r="D317" s="3">
        <v>916.89597199999992</v>
      </c>
      <c r="E317" s="1" t="s">
        <v>125</v>
      </c>
      <c r="F317" s="3">
        <v>916.89597199999992</v>
      </c>
      <c r="G317" s="3">
        <v>908.50652751999985</v>
      </c>
      <c r="H317" s="3">
        <v>8.3894444800000656</v>
      </c>
      <c r="I317" s="3">
        <f t="shared" si="41"/>
        <v>290.79597199999989</v>
      </c>
      <c r="J317" s="3">
        <v>713</v>
      </c>
      <c r="K317" s="3">
        <v>607</v>
      </c>
      <c r="L317" s="3">
        <v>17.100000000000001</v>
      </c>
      <c r="M317" s="3">
        <v>19.100000000000001</v>
      </c>
      <c r="N317" s="3">
        <v>204.85264320000002</v>
      </c>
      <c r="O317" s="3">
        <v>204.85264320000002</v>
      </c>
      <c r="P317" s="3">
        <v>154.63598880000001</v>
      </c>
      <c r="Q317" s="3">
        <v>50.21665440000001</v>
      </c>
      <c r="R317" s="3">
        <f t="shared" si="38"/>
        <v>50.21665440000001</v>
      </c>
      <c r="S317" s="3">
        <v>56.1</v>
      </c>
      <c r="T317" s="3">
        <f t="shared" si="39"/>
        <v>105.13598880000001</v>
      </c>
      <c r="U317" s="3">
        <v>49.5</v>
      </c>
      <c r="V317" s="7">
        <f t="shared" si="42"/>
        <v>0.24163710668684207</v>
      </c>
      <c r="W317" s="1">
        <f>VLOOKUP(B317,SiteMetadata!$B$3:$P$37,3,FALSE)</f>
        <v>0.18</v>
      </c>
      <c r="X317" s="1" t="str">
        <f>VLOOKUP(B317,SiteMetadata!$B$3:$P$37,10,FALSE)</f>
        <v>UpperEastForkLMR</v>
      </c>
      <c r="Y317" s="1">
        <f>VLOOKUP(B317,SiteMetadata!$B$3:$P$37,5,FALSE)</f>
        <v>6.2504980000000003</v>
      </c>
      <c r="Z317" s="1">
        <v>4</v>
      </c>
    </row>
    <row r="318" spans="1:26" x14ac:dyDescent="0.3">
      <c r="A318" s="2">
        <v>44943</v>
      </c>
      <c r="B318" s="1" t="s">
        <v>185</v>
      </c>
      <c r="C318" s="1">
        <v>0</v>
      </c>
      <c r="D318" s="3">
        <v>1298.3937115200001</v>
      </c>
      <c r="E318" s="1" t="s">
        <v>185</v>
      </c>
      <c r="F318" s="3">
        <v>1298.3937115200001</v>
      </c>
      <c r="G318" s="3">
        <v>1220.3145035199996</v>
      </c>
      <c r="H318" s="3">
        <v>78.079208000000563</v>
      </c>
      <c r="I318" s="3"/>
      <c r="J318" s="3">
        <v>1100</v>
      </c>
      <c r="K318" s="3">
        <v>1350</v>
      </c>
      <c r="L318" s="3">
        <v>3.77</v>
      </c>
      <c r="M318" s="3">
        <v>15.6</v>
      </c>
      <c r="N318" s="3">
        <v>168.7495232</v>
      </c>
      <c r="O318" s="3">
        <v>168.7495232</v>
      </c>
      <c r="P318" s="3">
        <v>149.38152000000002</v>
      </c>
      <c r="Q318" s="3">
        <v>19.368003199999976</v>
      </c>
      <c r="R318" s="3">
        <f t="shared" si="38"/>
        <v>19.368003199999976</v>
      </c>
      <c r="S318" s="3">
        <v>56.7</v>
      </c>
      <c r="T318" s="3">
        <f t="shared" si="39"/>
        <v>98.081520000000026</v>
      </c>
      <c r="U318" s="3">
        <v>51.3</v>
      </c>
      <c r="V318" s="7">
        <f t="shared" si="42"/>
        <v>0.3040008589487973</v>
      </c>
      <c r="W318" s="1">
        <f>VLOOKUP(B318,SiteMetadata!$B$3:$P$37,3,FALSE)</f>
        <v>0</v>
      </c>
      <c r="X318" s="1" t="str">
        <f>VLOOKUP(B318,SiteMetadata!$B$3:$P$37,10,FALSE)</f>
        <v>LowerEastForkLMR</v>
      </c>
      <c r="Y318" s="1">
        <f>VLOOKUP(B318,SiteMetadata!$B$3:$P$37,5,FALSE)</f>
        <v>0.54310199999999997</v>
      </c>
      <c r="Z318" s="1">
        <v>4</v>
      </c>
    </row>
    <row r="319" spans="1:26" x14ac:dyDescent="0.3">
      <c r="A319" s="2">
        <v>44943</v>
      </c>
      <c r="B319" s="1" t="s">
        <v>164</v>
      </c>
      <c r="C319" s="1">
        <v>0</v>
      </c>
      <c r="D319" s="3">
        <v>1485.9004030400001</v>
      </c>
      <c r="E319" s="1" t="s">
        <v>164</v>
      </c>
      <c r="F319" s="3">
        <v>1485.9004030400001</v>
      </c>
      <c r="G319" s="3">
        <v>1316.8289548800001</v>
      </c>
      <c r="H319" s="3">
        <v>169.07144816000005</v>
      </c>
      <c r="I319" s="3">
        <f t="shared" ref="I319:I326" si="43">F319-(K319+M319)</f>
        <v>831.40040304000013</v>
      </c>
      <c r="J319" s="3">
        <v>474.5</v>
      </c>
      <c r="K319" s="3">
        <v>471.5</v>
      </c>
      <c r="L319" s="3">
        <v>197</v>
      </c>
      <c r="M319" s="3">
        <v>183</v>
      </c>
      <c r="N319" s="3">
        <v>308</v>
      </c>
      <c r="O319" s="3">
        <v>308</v>
      </c>
      <c r="P319" s="3">
        <v>273.5158232</v>
      </c>
      <c r="Q319" s="3">
        <v>34.4841768</v>
      </c>
      <c r="R319" s="3">
        <f t="shared" si="38"/>
        <v>34.4841768</v>
      </c>
      <c r="S319" s="3">
        <v>174.5</v>
      </c>
      <c r="T319" s="3">
        <f t="shared" si="39"/>
        <v>112.0158232</v>
      </c>
      <c r="U319" s="3">
        <v>161.5</v>
      </c>
      <c r="V319" s="7">
        <f t="shared" si="42"/>
        <v>0.52435064935064934</v>
      </c>
      <c r="W319" s="1">
        <f>VLOOKUP(B319,SiteMetadata!$B$3:$P$37,3,FALSE)</f>
        <v>0.89</v>
      </c>
      <c r="X319" s="1" t="str">
        <f>VLOOKUP(B319,SiteMetadata!$B$3:$P$37,10,FALSE)</f>
        <v>LowerEastForkLMR</v>
      </c>
      <c r="Y319" s="1">
        <f>VLOOKUP(B319,SiteMetadata!$B$3:$P$37,5,FALSE)</f>
        <v>2.0160779999999998</v>
      </c>
      <c r="Z319" s="1">
        <v>4</v>
      </c>
    </row>
    <row r="320" spans="1:26" x14ac:dyDescent="0.3">
      <c r="A320" s="2">
        <v>44943</v>
      </c>
      <c r="B320" s="1" t="s">
        <v>177</v>
      </c>
      <c r="C320" s="1">
        <v>0</v>
      </c>
      <c r="D320" s="3">
        <v>642.14762799999994</v>
      </c>
      <c r="E320" s="1" t="s">
        <v>177</v>
      </c>
      <c r="F320" s="3">
        <v>642.14762799999994</v>
      </c>
      <c r="G320" s="3">
        <v>633.62539631999994</v>
      </c>
      <c r="H320" s="3">
        <v>8.5222316800000044</v>
      </c>
      <c r="I320" s="3">
        <f t="shared" si="43"/>
        <v>93.367627999999968</v>
      </c>
      <c r="J320" s="3">
        <v>560</v>
      </c>
      <c r="K320" s="3">
        <v>543</v>
      </c>
      <c r="L320" s="3">
        <v>3.21</v>
      </c>
      <c r="M320" s="3">
        <v>5.78</v>
      </c>
      <c r="N320" s="3">
        <v>38</v>
      </c>
      <c r="O320" s="4">
        <v>137.65114352000001</v>
      </c>
      <c r="P320" s="3">
        <v>127.65114352000002</v>
      </c>
      <c r="Q320" s="3">
        <v>-89.651143520000019</v>
      </c>
      <c r="R320" s="3">
        <f t="shared" si="38"/>
        <v>9.9999999999999858</v>
      </c>
      <c r="S320" s="3">
        <v>19.2</v>
      </c>
      <c r="T320" s="3">
        <f t="shared" si="39"/>
        <v>109.65114352000002</v>
      </c>
      <c r="U320" s="3">
        <v>18</v>
      </c>
      <c r="V320" s="7">
        <f t="shared" si="42"/>
        <v>0.13076535028846087</v>
      </c>
      <c r="W320" s="1">
        <f>VLOOKUP(B320,SiteMetadata!$B$3:$P$37,3,FALSE)</f>
        <v>0.4</v>
      </c>
      <c r="X320" s="1" t="str">
        <f>VLOOKUP(B320,SiteMetadata!$B$3:$P$37,10,FALSE)</f>
        <v>LowerEastForkLMR</v>
      </c>
      <c r="Y320" s="1">
        <f>VLOOKUP(B320,SiteMetadata!$B$3:$P$37,5,FALSE)</f>
        <v>6.6627460000000003</v>
      </c>
      <c r="Z320" s="1">
        <v>4</v>
      </c>
    </row>
    <row r="321" spans="1:26" x14ac:dyDescent="0.3">
      <c r="A321" s="2">
        <v>44943</v>
      </c>
      <c r="B321" s="1" t="s">
        <v>172</v>
      </c>
      <c r="C321" s="1">
        <v>0</v>
      </c>
      <c r="D321" s="3">
        <v>1322.9736955200001</v>
      </c>
      <c r="E321" s="1" t="s">
        <v>172</v>
      </c>
      <c r="F321" s="4">
        <v>1427.7500083200002</v>
      </c>
      <c r="G321" s="3">
        <v>1410.7500083200002</v>
      </c>
      <c r="H321" s="3">
        <v>-87.776312800000142</v>
      </c>
      <c r="I321" s="3">
        <f t="shared" si="43"/>
        <v>191.25000832000023</v>
      </c>
      <c r="J321" s="3">
        <v>1290</v>
      </c>
      <c r="K321" s="3">
        <v>1220</v>
      </c>
      <c r="L321" s="3">
        <v>11.1</v>
      </c>
      <c r="M321" s="3">
        <v>16.5</v>
      </c>
      <c r="N321" s="3">
        <v>140.30527680000003</v>
      </c>
      <c r="O321" s="3">
        <v>140.30527680000003</v>
      </c>
      <c r="P321" s="3">
        <v>80.762803000000005</v>
      </c>
      <c r="Q321" s="3">
        <v>59.542473800000025</v>
      </c>
      <c r="R321" s="3">
        <f t="shared" si="38"/>
        <v>59.542473800000025</v>
      </c>
      <c r="S321" s="3">
        <v>13.2</v>
      </c>
      <c r="T321" s="3">
        <f t="shared" si="39"/>
        <v>64.962803000000008</v>
      </c>
      <c r="U321" s="3">
        <v>15.8</v>
      </c>
      <c r="V321" s="7">
        <f t="shared" si="42"/>
        <v>0.1126115878201952</v>
      </c>
      <c r="W321" s="1">
        <f>VLOOKUP(B321,SiteMetadata!$B$3:$P$37,3,FALSE)</f>
        <v>0</v>
      </c>
      <c r="X321" s="1" t="str">
        <f>VLOOKUP(B321,SiteMetadata!$B$3:$P$37,10,FALSE)</f>
        <v>LowerEastForkLMR</v>
      </c>
      <c r="Y321" s="1">
        <f>VLOOKUP(B321,SiteMetadata!$B$3:$P$37,5,FALSE)</f>
        <v>0.36476999999999998</v>
      </c>
      <c r="Z321" s="1">
        <v>4</v>
      </c>
    </row>
    <row r="322" spans="1:26" x14ac:dyDescent="0.3">
      <c r="A322" s="2">
        <v>44943</v>
      </c>
      <c r="B322" s="1" t="s">
        <v>157</v>
      </c>
      <c r="C322" s="1">
        <v>0</v>
      </c>
      <c r="D322" s="3">
        <v>796.96066687999996</v>
      </c>
      <c r="E322" s="1" t="s">
        <v>157</v>
      </c>
      <c r="F322" s="3">
        <v>796.96066687999996</v>
      </c>
      <c r="G322" s="3">
        <v>769.49081200000001</v>
      </c>
      <c r="H322" s="3">
        <v>27.469854879999957</v>
      </c>
      <c r="I322" s="3">
        <f t="shared" si="43"/>
        <v>163.16066688000001</v>
      </c>
      <c r="J322" s="3">
        <v>734</v>
      </c>
      <c r="K322" s="3">
        <v>607</v>
      </c>
      <c r="L322" s="3">
        <v>27.3</v>
      </c>
      <c r="M322" s="3">
        <v>26.8</v>
      </c>
      <c r="N322" s="3">
        <v>153.88715520000002</v>
      </c>
      <c r="O322" s="3">
        <v>153.88715520000002</v>
      </c>
      <c r="P322" s="3">
        <v>73.479022720000003</v>
      </c>
      <c r="Q322" s="3">
        <v>80.40813248000002</v>
      </c>
      <c r="R322" s="3">
        <f t="shared" si="38"/>
        <v>80.40813248000002</v>
      </c>
      <c r="S322" s="3">
        <v>16.5</v>
      </c>
      <c r="T322" s="3">
        <f t="shared" si="39"/>
        <v>59.679022720000006</v>
      </c>
      <c r="U322" s="3">
        <v>13.8</v>
      </c>
      <c r="V322" s="7">
        <f t="shared" si="42"/>
        <v>8.9676100530059047E-2</v>
      </c>
      <c r="W322" s="1">
        <f>VLOOKUP(B322,SiteMetadata!$B$3:$P$37,3,FALSE)</f>
        <v>0</v>
      </c>
      <c r="X322" s="1" t="str">
        <f>VLOOKUP(B322,SiteMetadata!$B$3:$P$37,10,FALSE)</f>
        <v>LowerEastForkLMR</v>
      </c>
      <c r="Y322" s="1">
        <f>VLOOKUP(B322,SiteMetadata!$B$3:$P$37,5,FALSE)</f>
        <v>0.40337000000000001</v>
      </c>
      <c r="Z322" s="1">
        <v>4</v>
      </c>
    </row>
    <row r="323" spans="1:26" x14ac:dyDescent="0.3">
      <c r="A323" s="2">
        <v>44943</v>
      </c>
      <c r="B323" s="1" t="s">
        <v>174</v>
      </c>
      <c r="C323" s="1">
        <v>0</v>
      </c>
      <c r="D323" s="3">
        <v>697.44254351999996</v>
      </c>
      <c r="E323" s="1" t="s">
        <v>174</v>
      </c>
      <c r="F323" s="4">
        <v>726.05639071999985</v>
      </c>
      <c r="G323" s="3">
        <v>708.05639071999985</v>
      </c>
      <c r="H323" s="3">
        <v>-10.613847199999896</v>
      </c>
      <c r="I323" s="3">
        <f t="shared" si="43"/>
        <v>156.56639071999984</v>
      </c>
      <c r="J323" s="3">
        <v>579</v>
      </c>
      <c r="K323" s="3">
        <v>562</v>
      </c>
      <c r="L323" s="3">
        <v>2.02</v>
      </c>
      <c r="M323" s="3">
        <v>7.49</v>
      </c>
      <c r="N323" s="3">
        <v>90.328178679999994</v>
      </c>
      <c r="O323" s="4">
        <v>113.27641612000001</v>
      </c>
      <c r="P323" s="3">
        <v>101.27641612000001</v>
      </c>
      <c r="Q323" s="3">
        <v>-10.948237440000014</v>
      </c>
      <c r="R323" s="3">
        <f t="shared" si="38"/>
        <v>12</v>
      </c>
      <c r="S323" s="3">
        <v>16.5</v>
      </c>
      <c r="T323" s="3">
        <f t="shared" si="39"/>
        <v>86.076416120000005</v>
      </c>
      <c r="U323" s="3">
        <v>15.2</v>
      </c>
      <c r="V323" s="7">
        <f t="shared" si="42"/>
        <v>0.1341850362205827</v>
      </c>
      <c r="W323" s="1">
        <f>VLOOKUP(B323,SiteMetadata!$B$3:$P$37,3,FALSE)</f>
        <v>0</v>
      </c>
      <c r="X323" s="1" t="str">
        <f>VLOOKUP(B323,SiteMetadata!$B$3:$P$37,10,FALSE)</f>
        <v>LowerEastForkLMR</v>
      </c>
      <c r="Y323" s="1">
        <f>VLOOKUP(B323,SiteMetadata!$B$3:$P$37,5,FALSE)</f>
        <v>3.0474700000000001</v>
      </c>
      <c r="Z323" s="1">
        <v>4</v>
      </c>
    </row>
    <row r="324" spans="1:26" x14ac:dyDescent="0.3">
      <c r="A324" s="2">
        <v>44949</v>
      </c>
      <c r="B324" s="1">
        <v>506</v>
      </c>
      <c r="C324" s="1">
        <v>0</v>
      </c>
      <c r="D324" s="3">
        <v>2429.2069160000001</v>
      </c>
      <c r="E324" s="1">
        <v>506</v>
      </c>
      <c r="F324" s="3">
        <v>2429.2069160000001</v>
      </c>
      <c r="G324" s="3">
        <v>2216.8283239999996</v>
      </c>
      <c r="H324" s="3">
        <v>212.37859200000048</v>
      </c>
      <c r="I324" s="3">
        <f t="shared" si="43"/>
        <v>647.50691600000005</v>
      </c>
      <c r="J324" s="3">
        <v>1910</v>
      </c>
      <c r="K324" s="3">
        <v>1770</v>
      </c>
      <c r="L324" s="3">
        <v>9.7200000000000006</v>
      </c>
      <c r="M324" s="3">
        <v>11.7</v>
      </c>
      <c r="N324" s="3">
        <v>121.21290999999997</v>
      </c>
      <c r="O324" s="4">
        <v>147.87331</v>
      </c>
      <c r="P324" s="3">
        <v>136.87331</v>
      </c>
      <c r="Q324" s="3">
        <v>-15.660400000000038</v>
      </c>
      <c r="R324" s="3">
        <f t="shared" si="38"/>
        <v>11</v>
      </c>
      <c r="S324" s="3">
        <v>28.1</v>
      </c>
      <c r="T324" s="3">
        <f t="shared" si="39"/>
        <v>107.77331000000001</v>
      </c>
      <c r="U324" s="3">
        <v>29.1</v>
      </c>
      <c r="V324" s="7">
        <f t="shared" si="42"/>
        <v>0.19679007658650505</v>
      </c>
      <c r="W324" s="1">
        <f>VLOOKUP(B324,SiteMetadata!$B$3:$P$37,3,FALSE)</f>
        <v>72.8</v>
      </c>
      <c r="X324" s="1" t="str">
        <f>VLOOKUP(B324,SiteMetadata!$B$3:$P$37,10,FALSE)</f>
        <v>UpperEastForkLMR</v>
      </c>
      <c r="Y324" s="1">
        <f>VLOOKUP(B324,SiteMetadata!$B$3:$P$37,5,FALSE)</f>
        <v>48.268528000000003</v>
      </c>
      <c r="Z324" s="1">
        <v>4</v>
      </c>
    </row>
    <row r="325" spans="1:26" x14ac:dyDescent="0.3">
      <c r="A325" s="2">
        <v>44949</v>
      </c>
      <c r="B325" s="1">
        <v>890</v>
      </c>
      <c r="C325" s="1">
        <v>0</v>
      </c>
      <c r="D325" s="3">
        <v>1096.6296035599999</v>
      </c>
      <c r="E325" s="1">
        <v>890</v>
      </c>
      <c r="F325" s="3">
        <v>1096.6296035599999</v>
      </c>
      <c r="G325" s="3">
        <v>1054.4648070399999</v>
      </c>
      <c r="H325" s="3">
        <v>42.164796519999982</v>
      </c>
      <c r="I325" s="3">
        <f t="shared" si="43"/>
        <v>384.62960355999985</v>
      </c>
      <c r="J325" s="3">
        <v>689</v>
      </c>
      <c r="K325" s="3">
        <v>683</v>
      </c>
      <c r="L325" s="3">
        <v>29.6</v>
      </c>
      <c r="M325" s="3">
        <v>29</v>
      </c>
      <c r="N325" s="3">
        <v>197.42076016999997</v>
      </c>
      <c r="O325" s="3">
        <v>197.42076016999997</v>
      </c>
      <c r="P325" s="3">
        <v>103.00816</v>
      </c>
      <c r="Q325" s="3">
        <v>94.412600169999962</v>
      </c>
      <c r="R325" s="3">
        <f t="shared" si="38"/>
        <v>94.412600169999962</v>
      </c>
      <c r="S325" s="3">
        <v>30.8</v>
      </c>
      <c r="T325" s="3">
        <f t="shared" si="39"/>
        <v>77.208160000000007</v>
      </c>
      <c r="U325" s="3">
        <v>25.8</v>
      </c>
      <c r="V325" s="7">
        <f t="shared" si="42"/>
        <v>0.13068534422511338</v>
      </c>
      <c r="W325" s="1">
        <f>VLOOKUP(B325,SiteMetadata!$B$3:$P$37,3,FALSE)</f>
        <v>0.6</v>
      </c>
      <c r="X325" s="1" t="str">
        <f>VLOOKUP(B325,SiteMetadata!$B$3:$P$37,10,FALSE)</f>
        <v>UpperEastForkLMR</v>
      </c>
      <c r="Y325" s="1">
        <f>VLOOKUP(B325,SiteMetadata!$B$3:$P$37,5,FALSE)</f>
        <v>4.8608979999999997</v>
      </c>
      <c r="Z325" s="1">
        <v>4</v>
      </c>
    </row>
    <row r="326" spans="1:26" x14ac:dyDescent="0.3">
      <c r="A326" s="2">
        <v>44949</v>
      </c>
      <c r="B326" s="1" t="s">
        <v>91</v>
      </c>
      <c r="C326" s="1">
        <v>0</v>
      </c>
      <c r="D326" s="3">
        <v>1701.7627545599998</v>
      </c>
      <c r="E326" s="1" t="s">
        <v>91</v>
      </c>
      <c r="F326" s="4">
        <v>1731.9820144099999</v>
      </c>
      <c r="G326" s="3">
        <v>1710.9820144099999</v>
      </c>
      <c r="H326" s="3">
        <v>-9.2192598500000713</v>
      </c>
      <c r="I326" s="3">
        <f t="shared" si="43"/>
        <v>910.8820144099999</v>
      </c>
      <c r="J326" s="3">
        <v>995</v>
      </c>
      <c r="K326" s="3">
        <v>794</v>
      </c>
      <c r="L326" s="3">
        <v>33.5</v>
      </c>
      <c r="M326" s="3">
        <v>27.1</v>
      </c>
      <c r="N326" s="3">
        <v>251.47612953000001</v>
      </c>
      <c r="O326" s="3">
        <v>251.47612953000001</v>
      </c>
      <c r="P326" s="3">
        <v>183.65770147999999</v>
      </c>
      <c r="Q326" s="3">
        <v>67.818428050000023</v>
      </c>
      <c r="R326" s="3">
        <f t="shared" si="38"/>
        <v>67.818428050000023</v>
      </c>
      <c r="S326" s="3">
        <v>96.8</v>
      </c>
      <c r="T326" s="3">
        <f t="shared" si="39"/>
        <v>82.657701479999986</v>
      </c>
      <c r="U326" s="3">
        <v>101</v>
      </c>
      <c r="V326" s="7">
        <f t="shared" si="42"/>
        <v>0.40162857679082875</v>
      </c>
      <c r="W326" s="1">
        <f>VLOOKUP(B326,SiteMetadata!$B$3:$P$37,3,FALSE)</f>
        <v>0</v>
      </c>
      <c r="X326" s="1" t="str">
        <f>VLOOKUP(B326,SiteMetadata!$B$3:$P$37,10,FALSE)</f>
        <v>UpperEastForkLMR</v>
      </c>
      <c r="Y326" s="1">
        <f>VLOOKUP(B326,SiteMetadata!$B$3:$P$37,5,FALSE)</f>
        <v>233.42192000000003</v>
      </c>
      <c r="Z326" s="1">
        <v>4</v>
      </c>
    </row>
    <row r="327" spans="1:26" x14ac:dyDescent="0.3">
      <c r="A327" s="2">
        <v>44949</v>
      </c>
      <c r="B327" s="1" t="s">
        <v>119</v>
      </c>
      <c r="C327" s="1">
        <v>0</v>
      </c>
      <c r="D327" s="3">
        <v>1837.6543609999997</v>
      </c>
      <c r="E327" s="1" t="s">
        <v>119</v>
      </c>
      <c r="F327" s="4">
        <v>1934.6150250000001</v>
      </c>
      <c r="G327" s="3">
        <v>1910.6150250000001</v>
      </c>
      <c r="H327" s="3">
        <v>-72.960664000000406</v>
      </c>
      <c r="I327" s="3"/>
      <c r="J327" s="3">
        <v>1450</v>
      </c>
      <c r="K327" s="3">
        <v>2130</v>
      </c>
      <c r="L327" s="3">
        <v>13.4</v>
      </c>
      <c r="M327" s="3">
        <v>26.2</v>
      </c>
      <c r="N327" s="3">
        <v>189.46482372</v>
      </c>
      <c r="O327" s="3">
        <v>189.46482372</v>
      </c>
      <c r="P327" s="3">
        <v>182.20315951999999</v>
      </c>
      <c r="Q327" s="3">
        <v>7.2616642000000127</v>
      </c>
      <c r="R327" s="3">
        <f t="shared" si="38"/>
        <v>7.2616642000000127</v>
      </c>
      <c r="S327" s="3">
        <v>57.9</v>
      </c>
      <c r="T327" s="3">
        <f t="shared" si="39"/>
        <v>111.70315951999999</v>
      </c>
      <c r="U327" s="3">
        <v>70.5</v>
      </c>
      <c r="V327" s="7">
        <f t="shared" si="42"/>
        <v>0.37210073414043449</v>
      </c>
      <c r="W327" s="1">
        <f>VLOOKUP(B327,SiteMetadata!$B$3:$P$37,3,FALSE)</f>
        <v>66</v>
      </c>
      <c r="X327" s="1" t="str">
        <f>VLOOKUP(B327,SiteMetadata!$B$3:$P$37,10,FALSE)</f>
        <v>UpperEastForkLMR</v>
      </c>
      <c r="Y327" s="1">
        <f>VLOOKUP(B327,SiteMetadata!$B$3:$P$37,5,FALSE)</f>
        <v>131.63719399999999</v>
      </c>
      <c r="Z327" s="1">
        <v>4</v>
      </c>
    </row>
    <row r="328" spans="1:26" x14ac:dyDescent="0.3">
      <c r="A328" s="2">
        <v>44949</v>
      </c>
      <c r="B328" s="1" t="s">
        <v>181</v>
      </c>
      <c r="C328" s="1">
        <v>0</v>
      </c>
      <c r="D328" s="3">
        <v>1377.5565968400001</v>
      </c>
      <c r="E328" s="1" t="s">
        <v>181</v>
      </c>
      <c r="F328" s="3">
        <v>1377.5565968400001</v>
      </c>
      <c r="G328" s="3">
        <v>1322.8841452899999</v>
      </c>
      <c r="H328" s="3">
        <v>54.672451550000233</v>
      </c>
      <c r="I328" s="3"/>
      <c r="J328" s="3">
        <v>806</v>
      </c>
      <c r="K328" s="3">
        <v>1360</v>
      </c>
      <c r="L328" s="3">
        <v>19.3</v>
      </c>
      <c r="M328" s="3">
        <v>32.6</v>
      </c>
      <c r="N328" s="3">
        <v>242.34289568</v>
      </c>
      <c r="O328" s="3">
        <v>242.34289568</v>
      </c>
      <c r="P328" s="3">
        <v>145.63363999999999</v>
      </c>
      <c r="Q328" s="3">
        <v>96.709255680000012</v>
      </c>
      <c r="R328" s="3">
        <f t="shared" si="38"/>
        <v>96.709255680000012</v>
      </c>
      <c r="S328" s="3">
        <v>102</v>
      </c>
      <c r="T328" s="3">
        <f t="shared" si="39"/>
        <v>43.633639999999986</v>
      </c>
      <c r="U328" s="4">
        <v>102</v>
      </c>
      <c r="V328" s="7">
        <f t="shared" si="42"/>
        <v>0.42089123229213699</v>
      </c>
      <c r="W328" s="1">
        <f>VLOOKUP(B328,SiteMetadata!$B$3:$P$37,3,FALSE)</f>
        <v>4.3</v>
      </c>
      <c r="X328" s="1" t="str">
        <f>VLOOKUP(B328,SiteMetadata!$B$3:$P$37,10,FALSE)</f>
        <v>LowerEastForkLMR</v>
      </c>
      <c r="Y328" s="1">
        <f>VLOOKUP(B328,SiteMetadata!$B$3:$P$37,5,FALSE)</f>
        <v>493.24199399999998</v>
      </c>
      <c r="Z328" s="1">
        <v>4</v>
      </c>
    </row>
    <row r="329" spans="1:26" x14ac:dyDescent="0.3">
      <c r="A329" s="2">
        <v>44949</v>
      </c>
      <c r="B329" s="1" t="s">
        <v>121</v>
      </c>
      <c r="C329" s="1">
        <v>0</v>
      </c>
      <c r="D329" s="3">
        <v>1855.9270439999998</v>
      </c>
      <c r="E329" s="1" t="s">
        <v>121</v>
      </c>
      <c r="F329" s="3">
        <v>1855.9270439999998</v>
      </c>
      <c r="G329" s="3">
        <v>1837.6543609999997</v>
      </c>
      <c r="H329" s="3">
        <v>18.272683000000143</v>
      </c>
      <c r="I329" s="3">
        <f>F329-(K329+M329)</f>
        <v>51.927043999999796</v>
      </c>
      <c r="J329" s="3">
        <v>1360</v>
      </c>
      <c r="K329" s="3">
        <v>1360</v>
      </c>
      <c r="L329" s="3">
        <v>39.700000000000003</v>
      </c>
      <c r="M329" s="3">
        <v>444</v>
      </c>
      <c r="N329" s="3">
        <v>155.09489824999997</v>
      </c>
      <c r="O329" s="4">
        <v>205.36175747999999</v>
      </c>
      <c r="P329" s="3">
        <v>192.36175747999999</v>
      </c>
      <c r="Q329" s="3">
        <v>-37.266859230000023</v>
      </c>
      <c r="R329" s="3">
        <f t="shared" si="38"/>
        <v>13</v>
      </c>
      <c r="S329" s="3">
        <v>80.8</v>
      </c>
      <c r="T329" s="3">
        <f t="shared" si="39"/>
        <v>121.76175748</v>
      </c>
      <c r="U329" s="3">
        <v>70.599999999999994</v>
      </c>
      <c r="V329" s="7">
        <f t="shared" si="42"/>
        <v>0.34378357911587148</v>
      </c>
      <c r="W329" s="1">
        <f>VLOOKUP(B329,SiteMetadata!$B$3:$P$37,3,FALSE)</f>
        <v>46.92</v>
      </c>
      <c r="X329" s="1" t="str">
        <f>VLOOKUP(B329,SiteMetadata!$B$3:$P$37,10,FALSE)</f>
        <v>UpperEastForkLMR</v>
      </c>
      <c r="Y329" s="1">
        <f>VLOOKUP(B329,SiteMetadata!$B$3:$P$37,5,FALSE)</f>
        <v>178.97662</v>
      </c>
      <c r="Z329" s="1">
        <v>4</v>
      </c>
    </row>
    <row r="330" spans="1:26" x14ac:dyDescent="0.3">
      <c r="A330" s="2">
        <v>44949</v>
      </c>
      <c r="B330" s="1" t="s">
        <v>139</v>
      </c>
      <c r="C330" s="1">
        <v>0</v>
      </c>
      <c r="D330" s="3">
        <v>1738.6063014499998</v>
      </c>
      <c r="E330" s="1" t="s">
        <v>139</v>
      </c>
      <c r="F330" s="3">
        <v>1738.6063014499998</v>
      </c>
      <c r="G330" s="3">
        <v>1650.9599247249998</v>
      </c>
      <c r="H330" s="3">
        <v>87.646376724999982</v>
      </c>
      <c r="I330" s="3">
        <f>F330-(K330+M330)</f>
        <v>641.45630144999973</v>
      </c>
      <c r="J330" s="3">
        <v>1025</v>
      </c>
      <c r="K330" s="3">
        <v>1072.5</v>
      </c>
      <c r="L330" s="3">
        <v>32.35</v>
      </c>
      <c r="M330" s="3">
        <v>24.65</v>
      </c>
      <c r="N330" s="3">
        <v>241.99065096499999</v>
      </c>
      <c r="O330" s="3">
        <v>241.99065096499999</v>
      </c>
      <c r="P330" s="3">
        <v>185.11113887999997</v>
      </c>
      <c r="Q330" s="3">
        <v>56.879512085000016</v>
      </c>
      <c r="R330" s="3">
        <f t="shared" si="38"/>
        <v>56.879512085000016</v>
      </c>
      <c r="S330" s="3">
        <v>104</v>
      </c>
      <c r="T330" s="3">
        <f t="shared" si="39"/>
        <v>88.961138879999965</v>
      </c>
      <c r="U330" s="3">
        <v>96.15</v>
      </c>
      <c r="V330" s="7">
        <f t="shared" si="42"/>
        <v>0.39732939936554218</v>
      </c>
      <c r="W330" s="1">
        <f>VLOOKUP(B330,SiteMetadata!$B$3:$P$37,3,FALSE)</f>
        <v>34.909999999999997</v>
      </c>
      <c r="X330" s="1" t="str">
        <f>VLOOKUP(B330,SiteMetadata!$B$3:$P$37,10,FALSE)</f>
        <v>UpperEastForkLMR</v>
      </c>
      <c r="Y330" s="1">
        <f>VLOOKUP(B330,SiteMetadata!$B$3:$P$37,5,FALSE)</f>
        <v>236.477496</v>
      </c>
      <c r="Z330" s="1">
        <v>4</v>
      </c>
    </row>
    <row r="331" spans="1:26" x14ac:dyDescent="0.3">
      <c r="A331" s="2">
        <v>44949</v>
      </c>
      <c r="B331" s="1" t="s">
        <v>84</v>
      </c>
      <c r="C331" s="1">
        <v>0</v>
      </c>
      <c r="D331" s="3">
        <v>1603.7054092899998</v>
      </c>
      <c r="E331" s="1" t="s">
        <v>84</v>
      </c>
      <c r="F331" s="3">
        <v>1603.7054092899998</v>
      </c>
      <c r="G331" s="3">
        <v>1533.0253302499998</v>
      </c>
      <c r="H331" s="3">
        <v>70.68007904000001</v>
      </c>
      <c r="I331" s="3">
        <f>F331-(K331+M331)</f>
        <v>188.1054092899999</v>
      </c>
      <c r="J331" s="3">
        <v>1010</v>
      </c>
      <c r="K331" s="3">
        <v>1380</v>
      </c>
      <c r="L331" s="3">
        <v>22.9</v>
      </c>
      <c r="M331" s="3">
        <v>35.6</v>
      </c>
      <c r="N331" s="3">
        <v>230.32902032999996</v>
      </c>
      <c r="O331" s="4">
        <v>264.87710032999996</v>
      </c>
      <c r="P331" s="3">
        <v>252.87710032999999</v>
      </c>
      <c r="Q331" s="3">
        <v>-22.548080000000027</v>
      </c>
      <c r="R331" s="3">
        <f t="shared" si="38"/>
        <v>11.999999999999972</v>
      </c>
      <c r="S331" s="3">
        <v>157</v>
      </c>
      <c r="T331" s="3">
        <f t="shared" si="39"/>
        <v>62.87710032999999</v>
      </c>
      <c r="U331" s="3">
        <v>190</v>
      </c>
      <c r="V331" s="7">
        <f t="shared" si="42"/>
        <v>0.7173138023758433</v>
      </c>
      <c r="W331" s="1">
        <f>VLOOKUP(B331,SiteMetadata!$B$3:$P$37,3,FALSE)</f>
        <v>0</v>
      </c>
      <c r="X331" s="1" t="str">
        <f>VLOOKUP(B331,SiteMetadata!$B$3:$P$37,10,FALSE)</f>
        <v>LowerEastForkLMR</v>
      </c>
      <c r="Y331" s="1">
        <f>VLOOKUP(B331,SiteMetadata!$B$3:$P$37,5,FALSE)</f>
        <v>493.24199399999998</v>
      </c>
      <c r="Z331" s="1">
        <v>4</v>
      </c>
    </row>
    <row r="332" spans="1:26" x14ac:dyDescent="0.3">
      <c r="A332" s="2">
        <v>44949</v>
      </c>
      <c r="B332" s="1" t="s">
        <v>130</v>
      </c>
      <c r="C332" s="1">
        <v>0</v>
      </c>
      <c r="D332" s="3">
        <v>1064.6960419533332</v>
      </c>
      <c r="E332" s="1" t="s">
        <v>130</v>
      </c>
      <c r="F332" s="4">
        <v>1098.7293683866665</v>
      </c>
      <c r="G332" s="3">
        <v>1078.7293683866665</v>
      </c>
      <c r="H332" s="3">
        <v>-14.033326433333286</v>
      </c>
      <c r="I332" s="3">
        <f>F332-(K332+M332)</f>
        <v>737.72936838666647</v>
      </c>
      <c r="J332" s="3">
        <v>304</v>
      </c>
      <c r="K332" s="3">
        <v>316.33333333333331</v>
      </c>
      <c r="L332" s="3">
        <v>47.166666666666664</v>
      </c>
      <c r="M332" s="3">
        <v>44.666666666666664</v>
      </c>
      <c r="N332" s="3">
        <v>320.69131032333331</v>
      </c>
      <c r="O332" s="3">
        <v>320.69131032333331</v>
      </c>
      <c r="P332" s="3">
        <v>263.77870075333334</v>
      </c>
      <c r="Q332" s="3">
        <v>56.912609569999972</v>
      </c>
      <c r="R332" s="3">
        <f t="shared" si="38"/>
        <v>56.912609569999972</v>
      </c>
      <c r="S332" s="3">
        <v>165.66666666666666</v>
      </c>
      <c r="T332" s="3">
        <f t="shared" si="39"/>
        <v>84.112034086666682</v>
      </c>
      <c r="U332" s="3">
        <v>179.66666666666666</v>
      </c>
      <c r="V332" s="7">
        <f t="shared" si="42"/>
        <v>0.5602480044922945</v>
      </c>
      <c r="W332" s="1">
        <f>VLOOKUP(B332,SiteMetadata!$B$3:$P$37,3,FALSE)</f>
        <v>0</v>
      </c>
      <c r="X332" s="1" t="str">
        <f>VLOOKUP(B332,SiteMetadata!$B$3:$P$37,10,FALSE)</f>
        <v>UpperEastForkLMR</v>
      </c>
      <c r="Y332" s="1">
        <f>VLOOKUP(B332,SiteMetadata!$B$3:$P$37,5,FALSE)</f>
        <v>3.2663319999999998</v>
      </c>
      <c r="Z332" s="1">
        <v>4</v>
      </c>
    </row>
    <row r="333" spans="1:26" x14ac:dyDescent="0.3">
      <c r="A333" s="2">
        <v>44949</v>
      </c>
      <c r="B333" s="1" t="s">
        <v>185</v>
      </c>
      <c r="C333" s="1">
        <v>0</v>
      </c>
      <c r="D333" s="3">
        <v>1218.6942512400001</v>
      </c>
      <c r="E333" s="1" t="s">
        <v>185</v>
      </c>
      <c r="F333" s="3">
        <v>1218.6942512400001</v>
      </c>
      <c r="G333" s="3">
        <v>1155.8655502499998</v>
      </c>
      <c r="H333" s="3">
        <v>62.828700990000243</v>
      </c>
      <c r="I333" s="3"/>
      <c r="J333" s="3">
        <v>917</v>
      </c>
      <c r="K333" s="3">
        <v>1310</v>
      </c>
      <c r="L333" s="3">
        <v>3.01</v>
      </c>
      <c r="M333" s="3">
        <v>15.3</v>
      </c>
      <c r="N333" s="3">
        <v>126.02171000000001</v>
      </c>
      <c r="O333" s="3">
        <v>126.02171000000001</v>
      </c>
      <c r="P333" s="3">
        <v>91.577709999999996</v>
      </c>
      <c r="Q333" s="3">
        <v>34.444000000000017</v>
      </c>
      <c r="R333" s="3">
        <f t="shared" si="38"/>
        <v>34.444000000000017</v>
      </c>
      <c r="S333" s="3">
        <v>44.3</v>
      </c>
      <c r="T333" s="3">
        <f t="shared" si="39"/>
        <v>37.077709999999996</v>
      </c>
      <c r="U333" s="3">
        <v>54.5</v>
      </c>
      <c r="V333" s="7">
        <f t="shared" si="42"/>
        <v>0.43246516810476537</v>
      </c>
      <c r="W333" s="1">
        <f>VLOOKUP(B333,SiteMetadata!$B$3:$P$37,3,FALSE)</f>
        <v>0</v>
      </c>
      <c r="X333" s="1" t="str">
        <f>VLOOKUP(B333,SiteMetadata!$B$3:$P$37,10,FALSE)</f>
        <v>LowerEastForkLMR</v>
      </c>
      <c r="Y333" s="1">
        <f>VLOOKUP(B333,SiteMetadata!$B$3:$P$37,5,FALSE)</f>
        <v>0.54310199999999997</v>
      </c>
      <c r="Z333" s="1"/>
    </row>
    <row r="334" spans="1:26" x14ac:dyDescent="0.3">
      <c r="A334" s="2">
        <v>44949</v>
      </c>
      <c r="B334" s="1" t="s">
        <v>128</v>
      </c>
      <c r="C334" s="1">
        <v>0</v>
      </c>
      <c r="D334" s="3">
        <v>962.10469695999996</v>
      </c>
      <c r="E334" s="1" t="s">
        <v>128</v>
      </c>
      <c r="F334" s="3">
        <v>962.10469695999996</v>
      </c>
      <c r="G334" s="3">
        <v>917.67181000999994</v>
      </c>
      <c r="H334" s="3">
        <v>44.432886950000011</v>
      </c>
      <c r="I334" s="3">
        <f t="shared" ref="I334:I346" si="44">F334-(K334+M334)</f>
        <v>391.10469695999996</v>
      </c>
      <c r="J334" s="3">
        <v>483</v>
      </c>
      <c r="K334" s="3">
        <v>559</v>
      </c>
      <c r="L334" s="3">
        <v>13.3</v>
      </c>
      <c r="M334" s="3">
        <v>12</v>
      </c>
      <c r="N334" s="3">
        <v>228.91037657000001</v>
      </c>
      <c r="O334" s="6">
        <v>228.91037657000001</v>
      </c>
      <c r="P334" s="3">
        <v>186.56347172</v>
      </c>
      <c r="Q334" s="3">
        <v>42.346904850000016</v>
      </c>
      <c r="R334" s="3">
        <f t="shared" si="38"/>
        <v>42.346904850000016</v>
      </c>
      <c r="S334" s="3">
        <v>64.900000000000006</v>
      </c>
      <c r="T334" s="3">
        <f t="shared" si="39"/>
        <v>113.36347171999999</v>
      </c>
      <c r="U334" s="3">
        <v>73.2</v>
      </c>
      <c r="V334" s="7">
        <f t="shared" si="42"/>
        <v>0.3197758052598183</v>
      </c>
      <c r="W334" s="1">
        <f>VLOOKUP(B334,SiteMetadata!$B$3:$P$37,3,FALSE)</f>
        <v>0.35</v>
      </c>
      <c r="X334" s="1" t="str">
        <f>VLOOKUP(B334,SiteMetadata!$B$3:$P$37,10,FALSE)</f>
        <v>UpperEastForkLMR</v>
      </c>
      <c r="Y334" s="1">
        <f>VLOOKUP(B334,SiteMetadata!$B$3:$P$37,5,FALSE)</f>
        <v>5.5004999999999997</v>
      </c>
      <c r="Z334" s="1">
        <v>4</v>
      </c>
    </row>
    <row r="335" spans="1:26" x14ac:dyDescent="0.3">
      <c r="A335" s="2">
        <v>44949</v>
      </c>
      <c r="B335" s="1" t="s">
        <v>97</v>
      </c>
      <c r="C335" s="1">
        <v>0</v>
      </c>
      <c r="D335" s="3">
        <v>2636.8217749999999</v>
      </c>
      <c r="E335" s="1" t="s">
        <v>97</v>
      </c>
      <c r="F335" s="3">
        <v>2636.8217749999999</v>
      </c>
      <c r="G335" s="3">
        <v>2341.0952009999996</v>
      </c>
      <c r="H335" s="3">
        <v>295.72657400000026</v>
      </c>
      <c r="I335" s="3">
        <f t="shared" si="44"/>
        <v>647.21177499999999</v>
      </c>
      <c r="J335" s="3">
        <v>1910</v>
      </c>
      <c r="K335" s="3">
        <v>1980</v>
      </c>
      <c r="L335" s="3">
        <v>17.5</v>
      </c>
      <c r="M335" s="3">
        <v>9.61</v>
      </c>
      <c r="N335" s="3">
        <v>118.07156000000001</v>
      </c>
      <c r="O335" s="4">
        <v>172.98817616999997</v>
      </c>
      <c r="P335" s="3">
        <v>160.98817616999997</v>
      </c>
      <c r="Q335" s="3">
        <v>-42.916616169999969</v>
      </c>
      <c r="R335" s="3">
        <f t="shared" si="38"/>
        <v>12</v>
      </c>
      <c r="S335" s="3">
        <v>57.1</v>
      </c>
      <c r="T335" s="3">
        <f t="shared" si="39"/>
        <v>104.38817616999998</v>
      </c>
      <c r="U335" s="3">
        <v>56.6</v>
      </c>
      <c r="V335" s="7">
        <f t="shared" si="42"/>
        <v>0.32718999213205019</v>
      </c>
      <c r="W335" s="1">
        <f>VLOOKUP(B335,SiteMetadata!$B$3:$P$37,3,FALSE)</f>
        <v>0</v>
      </c>
      <c r="X335" s="1" t="str">
        <f>VLOOKUP(B335,SiteMetadata!$B$3:$P$37,10,FALSE)</f>
        <v>UpperEastForkLMR</v>
      </c>
      <c r="Y335" s="1">
        <f>VLOOKUP(B335,SiteMetadata!$B$3:$P$37,5,FALSE)</f>
        <v>48.268528000000003</v>
      </c>
      <c r="Z335" s="1">
        <v>4</v>
      </c>
    </row>
    <row r="336" spans="1:26" x14ac:dyDescent="0.3">
      <c r="A336" s="2">
        <v>44949</v>
      </c>
      <c r="B336" s="1" t="s">
        <v>103</v>
      </c>
      <c r="C336" s="1">
        <v>0</v>
      </c>
      <c r="D336" s="3">
        <v>2912.6172839999995</v>
      </c>
      <c r="E336" s="1" t="s">
        <v>103</v>
      </c>
      <c r="F336" s="3">
        <v>2912.6172839999995</v>
      </c>
      <c r="G336" s="3">
        <v>2776.2342759999997</v>
      </c>
      <c r="H336" s="3">
        <v>136.38300799999979</v>
      </c>
      <c r="I336" s="3">
        <f t="shared" si="44"/>
        <v>842.81728399999929</v>
      </c>
      <c r="J336" s="3">
        <v>2220</v>
      </c>
      <c r="K336" s="3">
        <v>2040</v>
      </c>
      <c r="L336" s="3">
        <v>26.6</v>
      </c>
      <c r="M336" s="3">
        <v>29.8</v>
      </c>
      <c r="N336" s="3">
        <v>132.73331000000002</v>
      </c>
      <c r="O336" s="3">
        <v>132.73331000000002</v>
      </c>
      <c r="P336" s="3">
        <v>79.206760000000003</v>
      </c>
      <c r="Q336" s="3">
        <v>53.526550000000015</v>
      </c>
      <c r="R336" s="3">
        <f t="shared" si="38"/>
        <v>53.526550000000015</v>
      </c>
      <c r="S336" s="3">
        <v>33.299999999999997</v>
      </c>
      <c r="T336" s="3">
        <f t="shared" si="39"/>
        <v>42.906760000000006</v>
      </c>
      <c r="U336" s="3">
        <v>36.299999999999997</v>
      </c>
      <c r="V336" s="7">
        <f t="shared" si="42"/>
        <v>0.27348071105888938</v>
      </c>
      <c r="W336" s="1">
        <f>VLOOKUP(B336,SiteMetadata!$B$3:$P$37,3,FALSE)</f>
        <v>0.46</v>
      </c>
      <c r="X336" s="1" t="str">
        <f>VLOOKUP(B336,SiteMetadata!$B$3:$P$37,10,FALSE)</f>
        <v>UpperEastForkLMR</v>
      </c>
      <c r="Y336" s="1">
        <f>VLOOKUP(B336,SiteMetadata!$B$3:$P$37,5,FALSE)</f>
        <v>4.3336220000000001</v>
      </c>
      <c r="Z336" s="1">
        <v>4</v>
      </c>
    </row>
    <row r="337" spans="1:26" x14ac:dyDescent="0.3">
      <c r="A337" s="2">
        <v>44949</v>
      </c>
      <c r="B337" s="1" t="s">
        <v>116</v>
      </c>
      <c r="C337" s="1">
        <v>0</v>
      </c>
      <c r="D337" s="3">
        <v>1808.3729779599998</v>
      </c>
      <c r="E337" s="1" t="s">
        <v>116</v>
      </c>
      <c r="F337" s="3">
        <v>1808.3729779599998</v>
      </c>
      <c r="G337" s="3">
        <v>1672.224704</v>
      </c>
      <c r="H337" s="3">
        <v>136.14827395999987</v>
      </c>
      <c r="I337" s="3">
        <f t="shared" si="44"/>
        <v>373.27297795999993</v>
      </c>
      <c r="J337" s="3">
        <v>1040</v>
      </c>
      <c r="K337" s="3">
        <v>1410</v>
      </c>
      <c r="L337" s="3">
        <v>28.3</v>
      </c>
      <c r="M337" s="3">
        <v>25.1</v>
      </c>
      <c r="N337" s="3">
        <v>203.90531012000002</v>
      </c>
      <c r="O337" s="4">
        <v>215.62443497000001</v>
      </c>
      <c r="P337" s="3">
        <v>204.62443497000001</v>
      </c>
      <c r="Q337" s="3">
        <v>-0.71912484999998583</v>
      </c>
      <c r="R337" s="3">
        <f t="shared" si="38"/>
        <v>11</v>
      </c>
      <c r="S337" s="3">
        <v>135</v>
      </c>
      <c r="T337" s="3">
        <f t="shared" si="39"/>
        <v>64.62443497000001</v>
      </c>
      <c r="U337" s="3">
        <v>140</v>
      </c>
      <c r="V337" s="7">
        <f t="shared" si="42"/>
        <v>0.64927706370327787</v>
      </c>
      <c r="W337" s="1">
        <f>VLOOKUP(B337,SiteMetadata!$B$3:$P$37,3,FALSE)</f>
        <v>0.12</v>
      </c>
      <c r="X337" s="1" t="str">
        <f>VLOOKUP(B337,SiteMetadata!$B$3:$P$37,10,FALSE)</f>
        <v>UpperEastForkLMR</v>
      </c>
      <c r="Y337" s="1">
        <f>VLOOKUP(B337,SiteMetadata!$B$3:$P$37,5,FALSE)</f>
        <v>29.212480000000003</v>
      </c>
      <c r="Z337" s="1">
        <v>4</v>
      </c>
    </row>
    <row r="338" spans="1:26" x14ac:dyDescent="0.3">
      <c r="A338" s="2">
        <v>44949</v>
      </c>
      <c r="B338" s="1" t="s">
        <v>112</v>
      </c>
      <c r="C338" s="1">
        <v>0</v>
      </c>
      <c r="D338" s="3">
        <v>1054.4648070399999</v>
      </c>
      <c r="E338" s="1" t="s">
        <v>112</v>
      </c>
      <c r="F338" s="3">
        <v>1054.4648070399999</v>
      </c>
      <c r="G338" s="3">
        <v>1042.9471075599999</v>
      </c>
      <c r="H338" s="3">
        <v>11.517699479999919</v>
      </c>
      <c r="I338" s="3">
        <f t="shared" si="44"/>
        <v>221.16480703999991</v>
      </c>
      <c r="J338" s="3">
        <v>860</v>
      </c>
      <c r="K338" s="3">
        <v>816</v>
      </c>
      <c r="L338" s="3">
        <v>19.899999999999999</v>
      </c>
      <c r="M338" s="3">
        <v>17.3</v>
      </c>
      <c r="N338" s="3">
        <v>145.21019000000001</v>
      </c>
      <c r="O338" s="6">
        <v>145.21019000000001</v>
      </c>
      <c r="P338" s="3">
        <v>124.24976000000001</v>
      </c>
      <c r="Q338" s="3">
        <v>20.960430000000002</v>
      </c>
      <c r="R338" s="3">
        <f t="shared" si="38"/>
        <v>20.960430000000002</v>
      </c>
      <c r="S338" s="3">
        <v>25.9</v>
      </c>
      <c r="T338" s="3">
        <f t="shared" si="39"/>
        <v>97.249760000000009</v>
      </c>
      <c r="U338" s="3">
        <v>27</v>
      </c>
      <c r="V338" s="7">
        <f t="shared" si="42"/>
        <v>0.1859373643130692</v>
      </c>
      <c r="W338" s="1">
        <f>VLOOKUP(B338,SiteMetadata!$B$3:$P$37,3,FALSE)</f>
        <v>0.05</v>
      </c>
      <c r="X338" s="1" t="str">
        <f>VLOOKUP(B338,SiteMetadata!$B$3:$P$37,10,FALSE)</f>
        <v>UpperEastForkLMR</v>
      </c>
      <c r="Y338" s="1">
        <f>VLOOKUP(B338,SiteMetadata!$B$3:$P$37,5,FALSE)</f>
        <v>26.992980000000003</v>
      </c>
      <c r="Z338" s="1">
        <v>4</v>
      </c>
    </row>
    <row r="339" spans="1:26" x14ac:dyDescent="0.3">
      <c r="A339" s="2">
        <v>44956</v>
      </c>
      <c r="B339" s="1" t="s">
        <v>144</v>
      </c>
      <c r="C339" s="1">
        <v>0</v>
      </c>
      <c r="D339" s="3">
        <v>878.94130160999987</v>
      </c>
      <c r="E339" s="1" t="s">
        <v>144</v>
      </c>
      <c r="F339" s="3">
        <v>878.94130160999987</v>
      </c>
      <c r="G339" s="3">
        <v>824.57291369000006</v>
      </c>
      <c r="H339" s="3">
        <v>54.368387919999805</v>
      </c>
      <c r="I339" s="3">
        <f t="shared" si="44"/>
        <v>432.46130160999985</v>
      </c>
      <c r="J339" s="3">
        <v>401</v>
      </c>
      <c r="K339" s="3">
        <v>437</v>
      </c>
      <c r="L339" s="3">
        <v>8.6</v>
      </c>
      <c r="M339" s="3">
        <v>9.48</v>
      </c>
      <c r="N339" s="3">
        <v>121.82864000000001</v>
      </c>
      <c r="O339" s="4">
        <v>184.45271199999996</v>
      </c>
      <c r="P339" s="3">
        <v>173.45271199999996</v>
      </c>
      <c r="Q339" s="3">
        <v>-51.624071999999956</v>
      </c>
      <c r="R339" s="3">
        <f t="shared" si="38"/>
        <v>11</v>
      </c>
      <c r="S339" s="3">
        <v>54.5</v>
      </c>
      <c r="T339" s="3">
        <f t="shared" si="39"/>
        <v>110.45271199999996</v>
      </c>
      <c r="U339" s="3">
        <v>63</v>
      </c>
      <c r="V339" s="7">
        <f t="shared" si="42"/>
        <v>0.34155095534729796</v>
      </c>
      <c r="W339" s="1">
        <f>VLOOKUP(B339,SiteMetadata!$B$3:$P$37,3,FALSE)</f>
        <v>5.2</v>
      </c>
      <c r="X339" s="1" t="str">
        <f>VLOOKUP(B339,SiteMetadata!$B$3:$P$37,10,FALSE)</f>
        <v>UpperEastForkLMR</v>
      </c>
      <c r="Y339" s="1">
        <f>VLOOKUP(B339,SiteMetadata!$B$3:$P$37,5,FALSE)</f>
        <v>24.856856000000001</v>
      </c>
      <c r="Z339" s="1">
        <v>4</v>
      </c>
    </row>
    <row r="340" spans="1:26" x14ac:dyDescent="0.3">
      <c r="A340" s="2">
        <v>44956</v>
      </c>
      <c r="B340" s="1" t="s">
        <v>153</v>
      </c>
      <c r="C340" s="1">
        <v>0</v>
      </c>
      <c r="D340" s="3">
        <v>1349.2898100099999</v>
      </c>
      <c r="E340" s="1" t="s">
        <v>153</v>
      </c>
      <c r="F340" s="3">
        <v>1349.2898100099999</v>
      </c>
      <c r="G340" s="3">
        <v>1342.7310321766665</v>
      </c>
      <c r="H340" s="3">
        <v>6.5587778333333517</v>
      </c>
      <c r="I340" s="3">
        <f t="shared" si="44"/>
        <v>613.85647667666649</v>
      </c>
      <c r="J340" s="3">
        <v>751.33333333333337</v>
      </c>
      <c r="K340" s="3">
        <v>666</v>
      </c>
      <c r="L340" s="3">
        <v>266.73333333333335</v>
      </c>
      <c r="M340" s="3">
        <v>69.433333333333337</v>
      </c>
      <c r="N340" s="3">
        <v>234.52444119333336</v>
      </c>
      <c r="O340" s="3">
        <v>234.52444119333336</v>
      </c>
      <c r="P340" s="3">
        <v>191.86134951999998</v>
      </c>
      <c r="Q340" s="3">
        <v>42.663091673333383</v>
      </c>
      <c r="R340" s="3">
        <f t="shared" si="38"/>
        <v>42.663091673333383</v>
      </c>
      <c r="S340" s="3">
        <v>126.76666666666667</v>
      </c>
      <c r="T340" s="3">
        <f t="shared" si="39"/>
        <v>86.32801618666663</v>
      </c>
      <c r="U340" s="3">
        <v>105.53333333333335</v>
      </c>
      <c r="V340" s="7">
        <f t="shared" si="42"/>
        <v>0.4499886357104057</v>
      </c>
      <c r="W340" s="1">
        <f>VLOOKUP(B340,SiteMetadata!$B$3:$P$37,3,FALSE)</f>
        <v>19.649999999999999</v>
      </c>
      <c r="X340" s="1" t="str">
        <f>VLOOKUP(B340,SiteMetadata!$B$3:$P$37,10,FALSE)</f>
        <v>LowerEastForkLMR</v>
      </c>
      <c r="Y340" s="1">
        <f>VLOOKUP(B340,SiteMetadata!$B$3:$P$37,5,FALSE)</f>
        <v>344.97746400000005</v>
      </c>
      <c r="Z340" s="1">
        <v>4</v>
      </c>
    </row>
    <row r="341" spans="1:26" x14ac:dyDescent="0.3">
      <c r="A341" s="2">
        <v>44956</v>
      </c>
      <c r="B341" s="1" t="s">
        <v>202</v>
      </c>
      <c r="C341" s="1">
        <v>0</v>
      </c>
      <c r="D341" s="3">
        <v>1258.55323761</v>
      </c>
      <c r="E341" s="1" t="s">
        <v>202</v>
      </c>
      <c r="F341" s="4">
        <v>1362.5293402499999</v>
      </c>
      <c r="G341" s="3">
        <v>1345.5293402499999</v>
      </c>
      <c r="H341" s="3">
        <v>-86.976102639999908</v>
      </c>
      <c r="I341" s="3">
        <f t="shared" si="44"/>
        <v>577.01934024999991</v>
      </c>
      <c r="J341" s="3">
        <v>1170</v>
      </c>
      <c r="K341" s="3">
        <v>783</v>
      </c>
      <c r="L341" s="3">
        <v>3.23</v>
      </c>
      <c r="M341" s="3">
        <v>2.5099999999999998</v>
      </c>
      <c r="N341" s="3">
        <v>193.80856752</v>
      </c>
      <c r="O341" s="3">
        <v>193.80856752</v>
      </c>
      <c r="P341" s="3">
        <v>124.84458999999998</v>
      </c>
      <c r="Q341" s="3">
        <v>68.963977520000014</v>
      </c>
      <c r="R341" s="3">
        <f t="shared" si="38"/>
        <v>68.963977520000014</v>
      </c>
      <c r="S341" s="3">
        <v>147</v>
      </c>
      <c r="T341" s="3">
        <f t="shared" si="39"/>
        <v>21.844589999999982</v>
      </c>
      <c r="U341" s="3">
        <v>103</v>
      </c>
      <c r="V341" s="7">
        <f t="shared" si="42"/>
        <v>0.53145225372645588</v>
      </c>
      <c r="W341" s="1" t="str">
        <f>VLOOKUP(B341,SiteMetadata!$B$3:$P$37,3,FALSE)</f>
        <v>NA</v>
      </c>
      <c r="X341" s="1" t="str">
        <f>VLOOKUP(B341,SiteMetadata!$B$3:$P$37,10,FALSE)</f>
        <v>UpperEastForkLMR</v>
      </c>
      <c r="Y341" s="1">
        <f>VLOOKUP(B341,SiteMetadata!$B$3:$P$37,5,FALSE)</f>
        <v>331.51764400000002</v>
      </c>
      <c r="Z341" s="1">
        <v>4</v>
      </c>
    </row>
    <row r="342" spans="1:26" x14ac:dyDescent="0.3">
      <c r="A342" s="2">
        <v>44956</v>
      </c>
      <c r="B342" s="1" t="s">
        <v>91</v>
      </c>
      <c r="C342" s="1">
        <v>0</v>
      </c>
      <c r="D342" s="3">
        <v>1788.20983529</v>
      </c>
      <c r="E342" s="1" t="s">
        <v>91</v>
      </c>
      <c r="F342" s="4">
        <v>1877.9270439999998</v>
      </c>
      <c r="G342" s="3">
        <v>1855.9270439999998</v>
      </c>
      <c r="H342" s="3">
        <v>-67.717208709999795</v>
      </c>
      <c r="I342" s="3">
        <f t="shared" si="44"/>
        <v>215.22704399999975</v>
      </c>
      <c r="J342" s="3">
        <v>1360</v>
      </c>
      <c r="K342" s="3">
        <v>1650</v>
      </c>
      <c r="L342" s="3">
        <v>12.4</v>
      </c>
      <c r="M342" s="3">
        <v>12.7</v>
      </c>
      <c r="N342" s="3">
        <v>310.04330468000001</v>
      </c>
      <c r="O342" s="3">
        <v>310.04330468000001</v>
      </c>
      <c r="P342" s="3">
        <v>201.02604932</v>
      </c>
      <c r="Q342" s="3">
        <v>109.01725536000001</v>
      </c>
      <c r="R342" s="3">
        <f t="shared" si="38"/>
        <v>109.01725536000001</v>
      </c>
      <c r="S342" s="3">
        <v>84.5</v>
      </c>
      <c r="T342" s="3">
        <f t="shared" si="39"/>
        <v>102.02604932</v>
      </c>
      <c r="U342" s="3">
        <v>99</v>
      </c>
      <c r="V342" s="7">
        <f t="shared" si="42"/>
        <v>0.31931023345973969</v>
      </c>
      <c r="W342" s="1">
        <f>VLOOKUP(B342,SiteMetadata!$B$3:$P$37,3,FALSE)</f>
        <v>0</v>
      </c>
      <c r="X342" s="1" t="str">
        <f>VLOOKUP(B342,SiteMetadata!$B$3:$P$37,10,FALSE)</f>
        <v>UpperEastForkLMR</v>
      </c>
      <c r="Y342" s="1">
        <f>VLOOKUP(B342,SiteMetadata!$B$3:$P$37,5,FALSE)</f>
        <v>233.42192000000003</v>
      </c>
      <c r="Z342" s="1">
        <v>4</v>
      </c>
    </row>
    <row r="343" spans="1:26" x14ac:dyDescent="0.3">
      <c r="A343" s="2">
        <v>44956</v>
      </c>
      <c r="B343" s="1" t="s">
        <v>181</v>
      </c>
      <c r="C343" s="1">
        <v>0</v>
      </c>
      <c r="D343" s="3">
        <v>1624.1070099599999</v>
      </c>
      <c r="E343" s="1" t="s">
        <v>181</v>
      </c>
      <c r="F343" s="3">
        <v>1624.1070099599999</v>
      </c>
      <c r="G343" s="3">
        <v>1405.76391369</v>
      </c>
      <c r="H343" s="3">
        <v>218.34309626999993</v>
      </c>
      <c r="I343" s="3">
        <f t="shared" si="44"/>
        <v>427.60700995999991</v>
      </c>
      <c r="J343" s="3">
        <v>908</v>
      </c>
      <c r="K343" s="3">
        <v>1170</v>
      </c>
      <c r="L343" s="3">
        <v>21.6</v>
      </c>
      <c r="M343" s="3">
        <v>26.5</v>
      </c>
      <c r="N343" s="3"/>
      <c r="O343" s="4">
        <v>214.46623199999996</v>
      </c>
      <c r="P343" s="3">
        <v>202.46623199999996</v>
      </c>
      <c r="Q343" s="3">
        <v>-202.46623199999996</v>
      </c>
      <c r="R343" s="3">
        <f t="shared" si="38"/>
        <v>12</v>
      </c>
      <c r="S343" s="3">
        <v>105</v>
      </c>
      <c r="T343" s="3">
        <f t="shared" si="39"/>
        <v>72.466231999999962</v>
      </c>
      <c r="U343" s="3">
        <v>130</v>
      </c>
      <c r="V343" s="7">
        <f t="shared" si="42"/>
        <v>0.60615603112754846</v>
      </c>
      <c r="W343" s="1">
        <f>VLOOKUP(B343,SiteMetadata!$B$3:$P$37,3,FALSE)</f>
        <v>4.3</v>
      </c>
      <c r="X343" s="1" t="str">
        <f>VLOOKUP(B343,SiteMetadata!$B$3:$P$37,10,FALSE)</f>
        <v>LowerEastForkLMR</v>
      </c>
      <c r="Y343" s="1">
        <f>VLOOKUP(B343,SiteMetadata!$B$3:$P$37,5,FALSE)</f>
        <v>493.24199399999998</v>
      </c>
      <c r="Z343" s="1">
        <v>4</v>
      </c>
    </row>
    <row r="344" spans="1:26" x14ac:dyDescent="0.3">
      <c r="A344" s="2">
        <v>44956</v>
      </c>
      <c r="B344" s="1" t="s">
        <v>139</v>
      </c>
      <c r="C344" s="1">
        <v>0</v>
      </c>
      <c r="D344" s="3">
        <v>1797.3781518400001</v>
      </c>
      <c r="E344" s="1" t="s">
        <v>139</v>
      </c>
      <c r="F344" s="3">
        <v>1797.3781518400001</v>
      </c>
      <c r="G344" s="3">
        <v>1698.0735331599999</v>
      </c>
      <c r="H344" s="3">
        <v>99.304618680000203</v>
      </c>
      <c r="I344" s="3">
        <f t="shared" si="44"/>
        <v>214.3781518400001</v>
      </c>
      <c r="J344" s="3">
        <v>1360</v>
      </c>
      <c r="K344" s="3">
        <v>1570</v>
      </c>
      <c r="L344" s="3">
        <v>13</v>
      </c>
      <c r="M344" s="3">
        <v>13</v>
      </c>
      <c r="N344" s="3">
        <v>243.04710896999998</v>
      </c>
      <c r="O344" s="3">
        <v>243.04710896999998</v>
      </c>
      <c r="P344" s="3">
        <v>205.34328368000001</v>
      </c>
      <c r="Q344" s="3">
        <v>37.703825289999969</v>
      </c>
      <c r="R344" s="3">
        <f t="shared" si="38"/>
        <v>37.703825289999969</v>
      </c>
      <c r="S344" s="3">
        <v>81.5</v>
      </c>
      <c r="T344" s="3">
        <f t="shared" si="39"/>
        <v>100.34328368000001</v>
      </c>
      <c r="U344" s="3">
        <v>105</v>
      </c>
      <c r="V344" s="7">
        <f t="shared" si="42"/>
        <v>0.4320150132415706</v>
      </c>
      <c r="W344" s="1">
        <f>VLOOKUP(B344,SiteMetadata!$B$3:$P$37,3,FALSE)</f>
        <v>34.909999999999997</v>
      </c>
      <c r="X344" s="1" t="str">
        <f>VLOOKUP(B344,SiteMetadata!$B$3:$P$37,10,FALSE)</f>
        <v>UpperEastForkLMR</v>
      </c>
      <c r="Y344" s="1">
        <f>VLOOKUP(B344,SiteMetadata!$B$3:$P$37,5,FALSE)</f>
        <v>236.477496</v>
      </c>
      <c r="Z344" s="1">
        <v>4</v>
      </c>
    </row>
    <row r="345" spans="1:26" x14ac:dyDescent="0.3">
      <c r="A345" s="2">
        <v>44956</v>
      </c>
      <c r="B345" s="1" t="s">
        <v>84</v>
      </c>
      <c r="C345" s="1">
        <v>0</v>
      </c>
      <c r="D345" s="3">
        <v>1688.8466860099998</v>
      </c>
      <c r="E345" s="1" t="s">
        <v>84</v>
      </c>
      <c r="F345" s="4">
        <v>1775.3208065599999</v>
      </c>
      <c r="G345" s="3">
        <v>1753.3208065599999</v>
      </c>
      <c r="H345" s="3">
        <v>-64.47412055000018</v>
      </c>
      <c r="I345" s="3">
        <f t="shared" si="44"/>
        <v>241.42080655999985</v>
      </c>
      <c r="J345" s="3">
        <v>1120</v>
      </c>
      <c r="K345" s="3">
        <v>1500</v>
      </c>
      <c r="L345" s="3">
        <v>19.7</v>
      </c>
      <c r="M345" s="3">
        <v>33.9</v>
      </c>
      <c r="N345" s="3">
        <v>211.80049577</v>
      </c>
      <c r="O345" s="3">
        <v>211.80049577</v>
      </c>
      <c r="P345" s="3">
        <v>185.11113887999997</v>
      </c>
      <c r="Q345" s="3">
        <v>26.689356890000028</v>
      </c>
      <c r="R345" s="3">
        <f t="shared" si="38"/>
        <v>26.689356890000028</v>
      </c>
      <c r="S345" s="3">
        <v>146</v>
      </c>
      <c r="T345" s="3">
        <f t="shared" si="39"/>
        <v>39.11113887999997</v>
      </c>
      <c r="U345" s="4">
        <v>146</v>
      </c>
      <c r="V345" s="7">
        <f t="shared" si="42"/>
        <v>0.68932794264346497</v>
      </c>
      <c r="W345" s="1">
        <f>VLOOKUP(B345,SiteMetadata!$B$3:$P$37,3,FALSE)</f>
        <v>0</v>
      </c>
      <c r="X345" s="1" t="str">
        <f>VLOOKUP(B345,SiteMetadata!$B$3:$P$37,10,FALSE)</f>
        <v>LowerEastForkLMR</v>
      </c>
      <c r="Y345" s="1">
        <f>VLOOKUP(B345,SiteMetadata!$B$3:$P$37,5,FALSE)</f>
        <v>493.24199399999998</v>
      </c>
      <c r="Z345" s="1">
        <v>4</v>
      </c>
    </row>
    <row r="346" spans="1:26" x14ac:dyDescent="0.3">
      <c r="A346" s="2">
        <v>44956</v>
      </c>
      <c r="B346" s="1" t="s">
        <v>195</v>
      </c>
      <c r="C346" s="1">
        <v>0</v>
      </c>
      <c r="D346" s="3">
        <v>1480.74496729</v>
      </c>
      <c r="E346" s="1" t="s">
        <v>195</v>
      </c>
      <c r="F346" s="3">
        <v>1480.74496729</v>
      </c>
      <c r="G346" s="3">
        <v>1292.6419932900001</v>
      </c>
      <c r="H346" s="3">
        <v>188.1029739999999</v>
      </c>
      <c r="I346" s="3">
        <f t="shared" si="44"/>
        <v>740.44496729000002</v>
      </c>
      <c r="J346" s="3">
        <v>1290</v>
      </c>
      <c r="K346" s="3">
        <v>688</v>
      </c>
      <c r="L346" s="3">
        <v>68.599999999999994</v>
      </c>
      <c r="M346" s="3">
        <v>52.3</v>
      </c>
      <c r="N346" s="3">
        <v>242.34289568</v>
      </c>
      <c r="O346" s="3">
        <v>242.34289568</v>
      </c>
      <c r="P346" s="3">
        <v>120.59299999999996</v>
      </c>
      <c r="Q346" s="3">
        <v>121.74989568000004</v>
      </c>
      <c r="R346" s="3">
        <f t="shared" si="38"/>
        <v>121.74989568000004</v>
      </c>
      <c r="S346" s="3">
        <v>160</v>
      </c>
      <c r="T346" s="3">
        <f t="shared" si="39"/>
        <v>27.092999999999961</v>
      </c>
      <c r="U346" s="3">
        <v>93.5</v>
      </c>
      <c r="V346" s="7">
        <f t="shared" si="42"/>
        <v>0.38581696293445888</v>
      </c>
      <c r="W346" s="1">
        <f>VLOOKUP(B346,SiteMetadata!$B$3:$P$37,3,FALSE)</f>
        <v>0</v>
      </c>
      <c r="X346" s="1" t="str">
        <f>VLOOKUP(B346,SiteMetadata!$B$3:$P$37,10,FALSE)</f>
        <v>UpperEastForkLMR</v>
      </c>
      <c r="Y346" s="1">
        <f>VLOOKUP(B346,SiteMetadata!$B$3:$P$37,5,FALSE)</f>
        <v>331.51764400000002</v>
      </c>
      <c r="Z346" s="1">
        <v>4</v>
      </c>
    </row>
    <row r="347" spans="1:26" x14ac:dyDescent="0.3">
      <c r="A347" s="2">
        <v>44956</v>
      </c>
      <c r="B347" s="1" t="s">
        <v>185</v>
      </c>
      <c r="C347" s="1">
        <v>0</v>
      </c>
      <c r="D347" s="3">
        <v>1303.98930369</v>
      </c>
      <c r="E347" s="1" t="s">
        <v>185</v>
      </c>
      <c r="F347" s="4">
        <v>1339.7724371599998</v>
      </c>
      <c r="G347" s="3">
        <v>1324.7724371599998</v>
      </c>
      <c r="H347" s="3">
        <v>-20.783133469999711</v>
      </c>
      <c r="I347" s="3"/>
      <c r="J347" s="3">
        <v>1210</v>
      </c>
      <c r="K347" s="3">
        <v>1530</v>
      </c>
      <c r="L347" s="3">
        <v>7.5</v>
      </c>
      <c r="M347" s="3">
        <v>6.78</v>
      </c>
      <c r="N347" s="3">
        <v>146.05291000000003</v>
      </c>
      <c r="O347" s="3">
        <v>146.05291000000003</v>
      </c>
      <c r="P347" s="3">
        <v>101.53844000000001</v>
      </c>
      <c r="Q347" s="3">
        <v>44.514470000000017</v>
      </c>
      <c r="R347" s="3">
        <f t="shared" ref="R347:R410" si="45">O347-P347</f>
        <v>44.514470000000017</v>
      </c>
      <c r="S347" s="3">
        <v>59.7</v>
      </c>
      <c r="T347" s="3">
        <f t="shared" ref="T347:T410" si="46">IF(P347-U347&lt;0,"", P347-U347)</f>
        <v>45.338440000000006</v>
      </c>
      <c r="U347" s="3">
        <v>56.2</v>
      </c>
      <c r="V347" s="7">
        <f t="shared" ref="V347:V378" si="47">U347/O347</f>
        <v>0.38479205926126359</v>
      </c>
      <c r="W347" s="1">
        <f>VLOOKUP(B347,SiteMetadata!$B$3:$P$37,3,FALSE)</f>
        <v>0</v>
      </c>
      <c r="X347" s="1" t="str">
        <f>VLOOKUP(B347,SiteMetadata!$B$3:$P$37,10,FALSE)</f>
        <v>LowerEastForkLMR</v>
      </c>
      <c r="Y347" s="1">
        <f>VLOOKUP(B347,SiteMetadata!$B$3:$P$37,5,FALSE)</f>
        <v>0.54310199999999997</v>
      </c>
      <c r="Z347" s="1">
        <v>4</v>
      </c>
    </row>
    <row r="348" spans="1:26" x14ac:dyDescent="0.3">
      <c r="A348" s="2">
        <v>44956</v>
      </c>
      <c r="B348" s="1" t="s">
        <v>160</v>
      </c>
      <c r="C348" s="1">
        <v>0</v>
      </c>
      <c r="D348" s="3">
        <v>701.62264099999993</v>
      </c>
      <c r="E348" s="1" t="s">
        <v>160</v>
      </c>
      <c r="F348" s="4">
        <v>765.70166520999999</v>
      </c>
      <c r="G348" s="3">
        <v>742.70166520999999</v>
      </c>
      <c r="H348" s="3">
        <v>-41.079024210000057</v>
      </c>
      <c r="I348" s="3">
        <f t="shared" ref="I348:I354" si="48">F348-(K348+M348)</f>
        <v>205.02766521000001</v>
      </c>
      <c r="J348" s="3">
        <v>740</v>
      </c>
      <c r="K348" s="3">
        <v>560</v>
      </c>
      <c r="L348" s="3">
        <v>2.4900000000000002</v>
      </c>
      <c r="M348" s="3">
        <v>0.67400000000000004</v>
      </c>
      <c r="N348" s="3">
        <v>111.47536000000002</v>
      </c>
      <c r="O348" s="3">
        <v>111.47536000000002</v>
      </c>
      <c r="P348" s="3">
        <v>33.405211100000002</v>
      </c>
      <c r="Q348" s="3">
        <v>78.070148900000021</v>
      </c>
      <c r="R348" s="3">
        <f t="shared" si="45"/>
        <v>78.070148900000021</v>
      </c>
      <c r="S348" s="3">
        <v>24.6</v>
      </c>
      <c r="T348" s="3">
        <f t="shared" si="46"/>
        <v>9.8052111000000011</v>
      </c>
      <c r="U348" s="3">
        <v>23.6</v>
      </c>
      <c r="V348" s="7">
        <f t="shared" si="47"/>
        <v>0.21170597699796614</v>
      </c>
      <c r="W348" s="1">
        <f>VLOOKUP(B348,SiteMetadata!$B$3:$P$37,3,FALSE)</f>
        <v>0.1</v>
      </c>
      <c r="X348" s="1" t="str">
        <f>VLOOKUP(B348,SiteMetadata!$B$3:$P$37,10,FALSE)</f>
        <v>LowerEastForkLMR</v>
      </c>
      <c r="Y348" s="1">
        <f>VLOOKUP(B348,SiteMetadata!$B$3:$P$37,5,FALSE)</f>
        <v>7.156054000000001</v>
      </c>
      <c r="Z348" s="1">
        <v>4</v>
      </c>
    </row>
    <row r="349" spans="1:26" x14ac:dyDescent="0.3">
      <c r="A349" s="2">
        <v>44956</v>
      </c>
      <c r="B349" s="1" t="s">
        <v>147</v>
      </c>
      <c r="C349" s="1">
        <v>0</v>
      </c>
      <c r="D349" s="3">
        <v>838.18094399999995</v>
      </c>
      <c r="E349" s="1" t="s">
        <v>147</v>
      </c>
      <c r="F349" s="4">
        <v>888.36513796000008</v>
      </c>
      <c r="G349" s="3">
        <v>865.36513796000008</v>
      </c>
      <c r="H349" s="3">
        <v>-27.18419396000013</v>
      </c>
      <c r="I349" s="3">
        <f t="shared" si="48"/>
        <v>239.06513796000013</v>
      </c>
      <c r="J349" s="3">
        <v>696</v>
      </c>
      <c r="K349" s="3">
        <v>632</v>
      </c>
      <c r="L349" s="3">
        <v>17.2</v>
      </c>
      <c r="M349" s="3">
        <v>17.3</v>
      </c>
      <c r="N349" s="3">
        <v>142.58170999999999</v>
      </c>
      <c r="O349" s="3">
        <v>142.58170999999999</v>
      </c>
      <c r="P349" s="3">
        <v>71.332750000000004</v>
      </c>
      <c r="Q349" s="3">
        <v>71.248959999999983</v>
      </c>
      <c r="R349" s="3">
        <f t="shared" si="45"/>
        <v>71.248959999999983</v>
      </c>
      <c r="S349" s="3">
        <v>54.3</v>
      </c>
      <c r="T349" s="3">
        <f t="shared" si="46"/>
        <v>18.732750000000003</v>
      </c>
      <c r="U349" s="3">
        <v>52.6</v>
      </c>
      <c r="V349" s="7">
        <f t="shared" si="47"/>
        <v>0.36891127199975371</v>
      </c>
      <c r="W349" s="1">
        <f>VLOOKUP(B349,SiteMetadata!$B$3:$P$37,3,FALSE)</f>
        <v>0</v>
      </c>
      <c r="X349" s="1" t="str">
        <f>VLOOKUP(B349,SiteMetadata!$B$3:$P$37,10,FALSE)</f>
        <v>UpperEastForkLMR</v>
      </c>
      <c r="Y349" s="1">
        <f>VLOOKUP(B349,SiteMetadata!$B$3:$P$37,5,FALSE)</f>
        <v>1.014022</v>
      </c>
      <c r="Z349" s="1">
        <v>4</v>
      </c>
    </row>
    <row r="350" spans="1:26" x14ac:dyDescent="0.3">
      <c r="A350" s="2">
        <v>44956</v>
      </c>
      <c r="B350" s="1" t="s">
        <v>167</v>
      </c>
      <c r="C350" s="1">
        <v>0</v>
      </c>
      <c r="D350" s="3">
        <v>956.31560640999987</v>
      </c>
      <c r="E350" s="1" t="s">
        <v>167</v>
      </c>
      <c r="F350" s="3">
        <v>956.31560640999987</v>
      </c>
      <c r="G350" s="3">
        <v>861.48428303999992</v>
      </c>
      <c r="H350" s="3">
        <v>94.83132336999995</v>
      </c>
      <c r="I350" s="3">
        <f t="shared" si="48"/>
        <v>427.5356064099999</v>
      </c>
      <c r="J350" s="3">
        <v>450</v>
      </c>
      <c r="K350" s="3">
        <v>520</v>
      </c>
      <c r="L350" s="3">
        <v>6.27</v>
      </c>
      <c r="M350" s="3">
        <v>8.7799999999999994</v>
      </c>
      <c r="N350" s="3">
        <v>194.53155832999997</v>
      </c>
      <c r="O350" s="3">
        <v>194.53155832999997</v>
      </c>
      <c r="P350" s="3">
        <v>162.45873424999999</v>
      </c>
      <c r="Q350" s="3">
        <v>32.072824079999975</v>
      </c>
      <c r="R350" s="3">
        <f t="shared" si="45"/>
        <v>32.072824079999975</v>
      </c>
      <c r="S350" s="3">
        <v>70.599999999999994</v>
      </c>
      <c r="T350" s="3">
        <f t="shared" si="46"/>
        <v>86.458734249999992</v>
      </c>
      <c r="U350" s="3">
        <v>76</v>
      </c>
      <c r="V350" s="7">
        <f t="shared" si="47"/>
        <v>0.3906821116966272</v>
      </c>
      <c r="W350" s="1">
        <f>VLOOKUP(B350,SiteMetadata!$B$3:$P$37,3,FALSE)</f>
        <v>1</v>
      </c>
      <c r="X350" s="1" t="str">
        <f>VLOOKUP(B350,SiteMetadata!$B$3:$P$37,10,FALSE)</f>
        <v>LowerEastForkLMR</v>
      </c>
      <c r="Y350" s="1">
        <f>VLOOKUP(B350,SiteMetadata!$B$3:$P$37,5,FALSE)</f>
        <v>76.224578000000008</v>
      </c>
      <c r="Z350" s="1">
        <v>4</v>
      </c>
    </row>
    <row r="351" spans="1:26" x14ac:dyDescent="0.3">
      <c r="A351" s="2">
        <v>44956</v>
      </c>
      <c r="B351" s="1" t="s">
        <v>150</v>
      </c>
      <c r="C351" s="1">
        <v>0</v>
      </c>
      <c r="D351" s="3">
        <v>367</v>
      </c>
      <c r="E351" s="1" t="s">
        <v>150</v>
      </c>
      <c r="F351" s="4">
        <v>421.5</v>
      </c>
      <c r="G351" s="1">
        <v>398.5</v>
      </c>
      <c r="H351" s="3">
        <f>D351-G351</f>
        <v>-31.5</v>
      </c>
      <c r="I351" s="3">
        <f t="shared" si="48"/>
        <v>400.16</v>
      </c>
      <c r="J351" s="3">
        <v>18.100000000000001</v>
      </c>
      <c r="K351" s="3">
        <v>13</v>
      </c>
      <c r="L351" s="3">
        <v>4.8</v>
      </c>
      <c r="M351" s="3">
        <v>8.34</v>
      </c>
      <c r="N351" s="3">
        <v>110.10596000000001</v>
      </c>
      <c r="O351" s="4">
        <v>122.81039500000001</v>
      </c>
      <c r="P351" s="3">
        <v>111.81039500000001</v>
      </c>
      <c r="Q351" s="3">
        <f>N351-P351</f>
        <v>-1.7044350000000037</v>
      </c>
      <c r="R351" s="3">
        <f t="shared" si="45"/>
        <v>11</v>
      </c>
      <c r="S351" s="3">
        <v>30.8</v>
      </c>
      <c r="T351" s="3">
        <f t="shared" si="46"/>
        <v>93.560395000000014</v>
      </c>
      <c r="U351" s="3">
        <v>18.25</v>
      </c>
      <c r="V351" s="7">
        <f t="shared" si="47"/>
        <v>0.14860305595466897</v>
      </c>
      <c r="W351" s="1">
        <f>VLOOKUP(B351,SiteMetadata!$B$3:$P$37,3,FALSE)</f>
        <v>0</v>
      </c>
      <c r="X351" s="1" t="str">
        <f>VLOOKUP(B351,SiteMetadata!$B$3:$P$37,10,FALSE)</f>
        <v>UpperEastForkLMR</v>
      </c>
      <c r="Y351" s="1">
        <f>VLOOKUP(B351,SiteMetadata!$B$3:$P$37,5,FALSE)</f>
        <v>0.370946</v>
      </c>
      <c r="Z351" s="1">
        <v>4</v>
      </c>
    </row>
    <row r="352" spans="1:26" x14ac:dyDescent="0.3">
      <c r="A352" s="2">
        <v>44963</v>
      </c>
      <c r="B352" s="1" t="s">
        <v>144</v>
      </c>
      <c r="C352" s="1">
        <v>0</v>
      </c>
      <c r="D352" s="3">
        <v>484.28783120000003</v>
      </c>
      <c r="E352" s="1" t="s">
        <v>144</v>
      </c>
      <c r="F352" s="4">
        <v>526.55807625</v>
      </c>
      <c r="G352" s="3">
        <v>504.55807625</v>
      </c>
      <c r="H352" s="3">
        <v>-20.270245049999971</v>
      </c>
      <c r="I352" s="3">
        <f t="shared" si="48"/>
        <v>249.65807625000002</v>
      </c>
      <c r="J352" s="3">
        <v>228</v>
      </c>
      <c r="K352" s="3">
        <v>266</v>
      </c>
      <c r="L352" s="3">
        <v>1.52</v>
      </c>
      <c r="M352" s="3">
        <v>10.9</v>
      </c>
      <c r="N352" s="3">
        <v>141.22834360000002</v>
      </c>
      <c r="O352" s="4">
        <v>217.50377648</v>
      </c>
      <c r="P352" s="3">
        <v>207.50377648</v>
      </c>
      <c r="Q352" s="3">
        <v>-66.275432879999983</v>
      </c>
      <c r="R352" s="3">
        <f t="shared" si="45"/>
        <v>10</v>
      </c>
      <c r="S352" s="3">
        <v>30.2</v>
      </c>
      <c r="T352" s="3">
        <f t="shared" si="46"/>
        <v>113.20377648</v>
      </c>
      <c r="U352" s="3">
        <v>94.3</v>
      </c>
      <c r="V352" s="7">
        <f t="shared" si="47"/>
        <v>0.43355569050853288</v>
      </c>
      <c r="W352" s="1">
        <f>VLOOKUP(B352,SiteMetadata!$B$3:$P$37,3,FALSE)</f>
        <v>5.2</v>
      </c>
      <c r="X352" s="1" t="str">
        <f>VLOOKUP(B352,SiteMetadata!$B$3:$P$37,10,FALSE)</f>
        <v>UpperEastForkLMR</v>
      </c>
      <c r="Y352" s="1">
        <f>VLOOKUP(B352,SiteMetadata!$B$3:$P$37,5,FALSE)</f>
        <v>24.856856000000001</v>
      </c>
      <c r="Z352" s="1">
        <v>4</v>
      </c>
    </row>
    <row r="353" spans="1:26" x14ac:dyDescent="0.3">
      <c r="A353" s="2">
        <v>44963</v>
      </c>
      <c r="B353" s="1" t="s">
        <v>123</v>
      </c>
      <c r="C353" s="1">
        <v>0</v>
      </c>
      <c r="D353" s="3">
        <v>979.64938980000022</v>
      </c>
      <c r="E353" s="1" t="s">
        <v>123</v>
      </c>
      <c r="F353" s="3">
        <v>979.64938980000022</v>
      </c>
      <c r="G353" s="3">
        <v>970.78822504999982</v>
      </c>
      <c r="H353" s="3">
        <v>8.8611647500003983</v>
      </c>
      <c r="I353" s="3">
        <f t="shared" si="48"/>
        <v>462.5493898000002</v>
      </c>
      <c r="J353" s="3">
        <v>404</v>
      </c>
      <c r="K353" s="3">
        <v>443</v>
      </c>
      <c r="L353" s="3">
        <v>82.3</v>
      </c>
      <c r="M353" s="3">
        <v>74.099999999999994</v>
      </c>
      <c r="N353" s="3">
        <v>278.42511350000001</v>
      </c>
      <c r="O353" s="3">
        <v>278.42511350000001</v>
      </c>
      <c r="P353" s="3">
        <v>182.27932127999998</v>
      </c>
      <c r="Q353" s="3">
        <v>96.145792220000033</v>
      </c>
      <c r="R353" s="3">
        <f t="shared" si="45"/>
        <v>96.145792220000033</v>
      </c>
      <c r="S353" s="3">
        <v>148</v>
      </c>
      <c r="T353" s="3">
        <f t="shared" si="46"/>
        <v>34.279321279999976</v>
      </c>
      <c r="U353" s="3">
        <v>148</v>
      </c>
      <c r="V353" s="7">
        <f t="shared" si="47"/>
        <v>0.5315612451029853</v>
      </c>
      <c r="W353" s="1">
        <f>VLOOKUP(B353,SiteMetadata!$B$3:$P$37,3,FALSE)</f>
        <v>0</v>
      </c>
      <c r="X353" s="1" t="str">
        <f>VLOOKUP(B353,SiteMetadata!$B$3:$P$37,10,FALSE)</f>
        <v>UpperEastForkLMR</v>
      </c>
      <c r="Y353" s="1">
        <f>VLOOKUP(B353,SiteMetadata!$B$3:$P$37,5,FALSE)</f>
        <v>0.30185200000000001</v>
      </c>
      <c r="Z353" s="1">
        <v>4</v>
      </c>
    </row>
    <row r="354" spans="1:26" x14ac:dyDescent="0.3">
      <c r="A354" s="2">
        <v>44963</v>
      </c>
      <c r="B354" s="1" t="s">
        <v>153</v>
      </c>
      <c r="C354" s="1">
        <v>0</v>
      </c>
      <c r="D354" s="3">
        <v>1385.2280464999999</v>
      </c>
      <c r="E354" s="1" t="s">
        <v>153</v>
      </c>
      <c r="F354" s="3">
        <v>1385.2280464999999</v>
      </c>
      <c r="G354" s="3">
        <v>1316.6245532499997</v>
      </c>
      <c r="H354" s="3">
        <v>68.603493250000156</v>
      </c>
      <c r="I354" s="3">
        <f t="shared" si="48"/>
        <v>490.22804649999989</v>
      </c>
      <c r="J354" s="3">
        <v>657.5</v>
      </c>
      <c r="K354" s="3">
        <v>736.5</v>
      </c>
      <c r="L354" s="3">
        <v>89.35</v>
      </c>
      <c r="M354" s="3">
        <v>158.5</v>
      </c>
      <c r="N354" s="3">
        <v>273.58450303999996</v>
      </c>
      <c r="O354" s="3">
        <v>273.58450303999996</v>
      </c>
      <c r="P354" s="3">
        <v>206.43684424</v>
      </c>
      <c r="Q354" s="3">
        <v>67.147658799999959</v>
      </c>
      <c r="R354" s="3">
        <f t="shared" si="45"/>
        <v>67.147658799999959</v>
      </c>
      <c r="S354" s="3">
        <v>100.8</v>
      </c>
      <c r="T354" s="3">
        <f t="shared" si="46"/>
        <v>19.436844239999999</v>
      </c>
      <c r="U354" s="3">
        <v>187</v>
      </c>
      <c r="V354" s="7">
        <f t="shared" si="47"/>
        <v>0.68351824727681776</v>
      </c>
      <c r="W354" s="1">
        <f>VLOOKUP(B354,SiteMetadata!$B$3:$P$37,3,FALSE)</f>
        <v>19.649999999999999</v>
      </c>
      <c r="X354" s="1" t="str">
        <f>VLOOKUP(B354,SiteMetadata!$B$3:$P$37,10,FALSE)</f>
        <v>LowerEastForkLMR</v>
      </c>
      <c r="Y354" s="1">
        <f>VLOOKUP(B354,SiteMetadata!$B$3:$P$37,5,FALSE)</f>
        <v>344.97746400000005</v>
      </c>
      <c r="Z354" s="1">
        <v>4</v>
      </c>
    </row>
    <row r="355" spans="1:26" x14ac:dyDescent="0.3">
      <c r="A355" s="2">
        <v>44963</v>
      </c>
      <c r="B355" s="1" t="s">
        <v>91</v>
      </c>
      <c r="C355" s="1">
        <v>0</v>
      </c>
      <c r="D355" s="3">
        <v>1361.2660330499998</v>
      </c>
      <c r="E355" s="1" t="s">
        <v>91</v>
      </c>
      <c r="F355" s="4">
        <v>1447.7807270499995</v>
      </c>
      <c r="G355" s="3">
        <v>1422.7807270499995</v>
      </c>
      <c r="H355" s="3">
        <v>-61.514693999999736</v>
      </c>
      <c r="I355" s="3"/>
      <c r="J355" s="3">
        <v>1890</v>
      </c>
      <c r="K355" s="3">
        <v>1790</v>
      </c>
      <c r="L355" s="3">
        <v>1.43</v>
      </c>
      <c r="M355" s="3">
        <v>2.75</v>
      </c>
      <c r="N355" s="3">
        <v>70.166329600000012</v>
      </c>
      <c r="O355" s="3">
        <v>70.166329600000012</v>
      </c>
      <c r="P355" s="3">
        <v>49.013958400000007</v>
      </c>
      <c r="Q355" s="3">
        <v>21.152371200000005</v>
      </c>
      <c r="R355" s="3">
        <f t="shared" si="45"/>
        <v>21.152371200000005</v>
      </c>
      <c r="S355" s="3">
        <v>36.4</v>
      </c>
      <c r="T355" s="3">
        <f t="shared" si="46"/>
        <v>13.21395840000001</v>
      </c>
      <c r="U355" s="3">
        <v>35.799999999999997</v>
      </c>
      <c r="V355" s="7">
        <f t="shared" si="47"/>
        <v>0.51021622769904718</v>
      </c>
      <c r="W355" s="1">
        <f>VLOOKUP(B355,SiteMetadata!$B$3:$P$37,3,FALSE)</f>
        <v>0</v>
      </c>
      <c r="X355" s="1" t="str">
        <f>VLOOKUP(B355,SiteMetadata!$B$3:$P$37,10,FALSE)</f>
        <v>UpperEastForkLMR</v>
      </c>
      <c r="Y355" s="1">
        <f>VLOOKUP(B355,SiteMetadata!$B$3:$P$37,5,FALSE)</f>
        <v>233.42192000000003</v>
      </c>
      <c r="Z355" s="1">
        <v>4</v>
      </c>
    </row>
    <row r="356" spans="1:26" x14ac:dyDescent="0.3">
      <c r="A356" s="2">
        <v>44963</v>
      </c>
      <c r="B356" s="1" t="s">
        <v>135</v>
      </c>
      <c r="C356" s="1">
        <v>0</v>
      </c>
      <c r="D356" s="3">
        <v>1368.1179654499999</v>
      </c>
      <c r="E356" s="1" t="s">
        <v>135</v>
      </c>
      <c r="F356" s="4">
        <v>1429.5521370500001</v>
      </c>
      <c r="G356" s="3">
        <v>1412.5521370500001</v>
      </c>
      <c r="H356" s="3">
        <v>-44.434171600000127</v>
      </c>
      <c r="I356" s="3"/>
      <c r="J356" s="3">
        <v>2110</v>
      </c>
      <c r="K356" s="3">
        <v>2170</v>
      </c>
      <c r="L356" s="3">
        <v>1.72</v>
      </c>
      <c r="M356" s="3">
        <v>0.70499999999999996</v>
      </c>
      <c r="N356" s="3">
        <v>105.59344</v>
      </c>
      <c r="O356" s="3">
        <v>105.59344</v>
      </c>
      <c r="P356" s="3">
        <v>43.4</v>
      </c>
      <c r="Q356" s="3">
        <v>62.193440000000002</v>
      </c>
      <c r="R356" s="3">
        <f t="shared" si="45"/>
        <v>62.193440000000002</v>
      </c>
      <c r="S356" s="3">
        <v>42.3</v>
      </c>
      <c r="T356" s="3">
        <f t="shared" si="46"/>
        <v>5.1000000000000014</v>
      </c>
      <c r="U356" s="3">
        <v>38.299999999999997</v>
      </c>
      <c r="V356" s="7">
        <f t="shared" si="47"/>
        <v>0.36271192604389058</v>
      </c>
      <c r="W356" s="1">
        <f>VLOOKUP(B356,SiteMetadata!$B$3:$P$37,3,FALSE)</f>
        <v>44.150002000000001</v>
      </c>
      <c r="X356" s="1" t="str">
        <f>VLOOKUP(B356,SiteMetadata!$B$3:$P$37,10,FALSE)</f>
        <v>UpperEastForkLMR</v>
      </c>
      <c r="Y356" s="1">
        <f>VLOOKUP(B356,SiteMetadata!$B$3:$P$37,5,FALSE)</f>
        <v>195.15426600000001</v>
      </c>
      <c r="Z356" s="1">
        <v>4</v>
      </c>
    </row>
    <row r="357" spans="1:26" x14ac:dyDescent="0.3">
      <c r="A357" s="2">
        <v>44963</v>
      </c>
      <c r="B357" s="1" t="s">
        <v>188</v>
      </c>
      <c r="C357" s="1">
        <v>0</v>
      </c>
      <c r="D357" s="3">
        <v>2194.4848499999998</v>
      </c>
      <c r="E357" s="1" t="s">
        <v>188</v>
      </c>
      <c r="F357" s="3">
        <v>2194.4848499999998</v>
      </c>
      <c r="G357" s="3">
        <v>2194.4848499999998</v>
      </c>
      <c r="H357" s="3">
        <v>0</v>
      </c>
      <c r="I357" s="3"/>
      <c r="J357" s="3">
        <v>2410</v>
      </c>
      <c r="K357" s="3">
        <v>2950</v>
      </c>
      <c r="L357" s="3">
        <v>43.7</v>
      </c>
      <c r="M357" s="3">
        <v>48.4</v>
      </c>
      <c r="N357" s="3">
        <v>376.15838983999998</v>
      </c>
      <c r="O357" s="3">
        <v>376.15838983999998</v>
      </c>
      <c r="P357" s="3">
        <v>354.86961925999998</v>
      </c>
      <c r="Q357" s="3">
        <v>21.288770580000005</v>
      </c>
      <c r="R357" s="3">
        <f t="shared" si="45"/>
        <v>21.288770580000005</v>
      </c>
      <c r="S357" s="3">
        <v>290</v>
      </c>
      <c r="T357" s="3">
        <f t="shared" si="46"/>
        <v>17.869619259999979</v>
      </c>
      <c r="U357" s="3">
        <v>337</v>
      </c>
      <c r="V357" s="7">
        <f t="shared" si="47"/>
        <v>0.89589919858850919</v>
      </c>
      <c r="W357" s="1">
        <f>VLOOKUP(B357,SiteMetadata!$B$3:$P$37,3,FALSE)</f>
        <v>0.77</v>
      </c>
      <c r="X357" s="1" t="str">
        <f>VLOOKUP(B357,SiteMetadata!$B$3:$P$37,10,FALSE)</f>
        <v>LowerEastForkLMR</v>
      </c>
      <c r="Y357" s="1">
        <f>VLOOKUP(B357,SiteMetadata!$B$3:$P$37,5,FALSE)</f>
        <v>500.82303400000001</v>
      </c>
      <c r="Z357" s="1">
        <v>4</v>
      </c>
    </row>
    <row r="358" spans="1:26" x14ac:dyDescent="0.3">
      <c r="A358" s="2">
        <v>44963</v>
      </c>
      <c r="B358" s="1" t="s">
        <v>181</v>
      </c>
      <c r="C358" s="1">
        <v>0</v>
      </c>
      <c r="D358" s="3">
        <v>1333.81588745</v>
      </c>
      <c r="E358" s="1" t="s">
        <v>181</v>
      </c>
      <c r="F358" s="4">
        <v>1478.2039062499998</v>
      </c>
      <c r="G358" s="3">
        <v>1460.2039062499998</v>
      </c>
      <c r="H358" s="3">
        <v>-126.38801879999983</v>
      </c>
      <c r="I358" s="3"/>
      <c r="J358" s="3">
        <v>1750</v>
      </c>
      <c r="K358" s="3">
        <v>1530</v>
      </c>
      <c r="L358" s="3">
        <v>73.5</v>
      </c>
      <c r="M358" s="3">
        <v>94.8</v>
      </c>
      <c r="N358" s="3">
        <v>183.74012799999997</v>
      </c>
      <c r="O358" s="4">
        <v>235.19580112</v>
      </c>
      <c r="P358" s="3">
        <v>220.19580112</v>
      </c>
      <c r="Q358" s="3">
        <v>-36.455673120000029</v>
      </c>
      <c r="R358" s="3">
        <f t="shared" si="45"/>
        <v>15</v>
      </c>
      <c r="S358" s="3">
        <v>168</v>
      </c>
      <c r="T358" s="3">
        <f t="shared" si="46"/>
        <v>43.195801119999999</v>
      </c>
      <c r="U358" s="3">
        <v>177</v>
      </c>
      <c r="V358" s="7">
        <f t="shared" si="47"/>
        <v>0.75256445547551365</v>
      </c>
      <c r="W358" s="1">
        <f>VLOOKUP(B358,SiteMetadata!$B$3:$P$37,3,FALSE)</f>
        <v>4.3</v>
      </c>
      <c r="X358" s="1" t="str">
        <f>VLOOKUP(B358,SiteMetadata!$B$3:$P$37,10,FALSE)</f>
        <v>LowerEastForkLMR</v>
      </c>
      <c r="Y358" s="1">
        <f>VLOOKUP(B358,SiteMetadata!$B$3:$P$37,5,FALSE)</f>
        <v>493.24199399999998</v>
      </c>
      <c r="Z358" s="1">
        <v>4</v>
      </c>
    </row>
    <row r="359" spans="1:26" x14ac:dyDescent="0.3">
      <c r="A359" s="2">
        <v>44963</v>
      </c>
      <c r="B359" s="1" t="s">
        <v>139</v>
      </c>
      <c r="C359" s="1">
        <v>0</v>
      </c>
      <c r="D359" s="3">
        <v>1424.4845641999996</v>
      </c>
      <c r="E359" s="1" t="s">
        <v>139</v>
      </c>
      <c r="F359" s="4">
        <v>1473.0103094499998</v>
      </c>
      <c r="G359" s="3">
        <v>1450.0103094499998</v>
      </c>
      <c r="H359" s="3">
        <v>-25.525745250000227</v>
      </c>
      <c r="I359" s="3"/>
      <c r="J359" s="3">
        <v>2020</v>
      </c>
      <c r="K359" s="3">
        <v>1550</v>
      </c>
      <c r="L359" s="3">
        <v>1.32</v>
      </c>
      <c r="M359" s="3">
        <v>1.58</v>
      </c>
      <c r="N359" s="3">
        <v>171.98780032000002</v>
      </c>
      <c r="O359" s="3">
        <v>171.98780032000002</v>
      </c>
      <c r="P359" s="3">
        <v>61.509697599999996</v>
      </c>
      <c r="Q359" s="3">
        <v>110.47810272000002</v>
      </c>
      <c r="R359" s="3">
        <f t="shared" si="45"/>
        <v>110.47810272000002</v>
      </c>
      <c r="S359" s="3">
        <v>53.1</v>
      </c>
      <c r="T359" s="3">
        <f t="shared" si="46"/>
        <v>10.909697599999994</v>
      </c>
      <c r="U359" s="3">
        <v>50.6</v>
      </c>
      <c r="V359" s="7">
        <f t="shared" si="47"/>
        <v>0.29420691412910555</v>
      </c>
      <c r="W359" s="1">
        <f>VLOOKUP(B359,SiteMetadata!$B$3:$P$37,3,FALSE)</f>
        <v>34.909999999999997</v>
      </c>
      <c r="X359" s="1" t="str">
        <f>VLOOKUP(B359,SiteMetadata!$B$3:$P$37,10,FALSE)</f>
        <v>UpperEastForkLMR</v>
      </c>
      <c r="Y359" s="1">
        <f>VLOOKUP(B359,SiteMetadata!$B$3:$P$37,5,FALSE)</f>
        <v>236.477496</v>
      </c>
      <c r="Z359" s="1">
        <v>4</v>
      </c>
    </row>
    <row r="360" spans="1:26" x14ac:dyDescent="0.3">
      <c r="A360" s="2">
        <v>44963</v>
      </c>
      <c r="B360" s="1" t="s">
        <v>84</v>
      </c>
      <c r="C360" s="1">
        <v>0</v>
      </c>
      <c r="D360" s="3">
        <v>1752.0835999999999</v>
      </c>
      <c r="E360" s="1" t="s">
        <v>84</v>
      </c>
      <c r="F360" s="4">
        <v>1839.0483999999999</v>
      </c>
      <c r="G360" s="3">
        <v>1823.0483999999999</v>
      </c>
      <c r="H360" s="3">
        <v>-70.964799999999968</v>
      </c>
      <c r="I360" s="3"/>
      <c r="J360" s="3">
        <v>2420</v>
      </c>
      <c r="K360" s="3">
        <v>2380</v>
      </c>
      <c r="L360" s="3">
        <v>74.3</v>
      </c>
      <c r="M360" s="3">
        <v>94.2</v>
      </c>
      <c r="N360" s="3">
        <v>301.69529286</v>
      </c>
      <c r="O360" s="3">
        <v>301.69529286</v>
      </c>
      <c r="P360" s="3">
        <v>294.89267605999999</v>
      </c>
      <c r="Q360" s="3">
        <v>6.8026168000000098</v>
      </c>
      <c r="R360" s="3">
        <f t="shared" si="45"/>
        <v>6.8026168000000098</v>
      </c>
      <c r="S360" s="3">
        <v>150.9</v>
      </c>
      <c r="T360" s="3">
        <f t="shared" si="46"/>
        <v>41.892676059999985</v>
      </c>
      <c r="U360" s="3">
        <v>253</v>
      </c>
      <c r="V360" s="7">
        <f t="shared" si="47"/>
        <v>0.83859445602090721</v>
      </c>
      <c r="W360" s="1">
        <f>VLOOKUP(B360,SiteMetadata!$B$3:$P$37,3,FALSE)</f>
        <v>0</v>
      </c>
      <c r="X360" s="1" t="str">
        <f>VLOOKUP(B360,SiteMetadata!$B$3:$P$37,10,FALSE)</f>
        <v>LowerEastForkLMR</v>
      </c>
      <c r="Y360" s="1">
        <f>VLOOKUP(B360,SiteMetadata!$B$3:$P$37,5,FALSE)</f>
        <v>493.24199399999998</v>
      </c>
      <c r="Z360" s="1">
        <v>4</v>
      </c>
    </row>
    <row r="361" spans="1:26" x14ac:dyDescent="0.3">
      <c r="A361" s="2">
        <v>44963</v>
      </c>
      <c r="B361" s="1" t="s">
        <v>132</v>
      </c>
      <c r="C361" s="1">
        <v>0</v>
      </c>
      <c r="D361" s="3">
        <v>612.73224963333337</v>
      </c>
      <c r="E361" s="1" t="s">
        <v>132</v>
      </c>
      <c r="F361" s="4">
        <v>648.07101971666668</v>
      </c>
      <c r="G361" s="3">
        <v>623.07101971666668</v>
      </c>
      <c r="H361" s="3">
        <v>-10.338770083333316</v>
      </c>
      <c r="I361" s="3">
        <f>F361-(K361+M361)</f>
        <v>369.85101971666671</v>
      </c>
      <c r="J361" s="3">
        <v>269.8</v>
      </c>
      <c r="K361" s="3">
        <v>275.33333333333331</v>
      </c>
      <c r="L361" s="3">
        <v>2.1666666666666665</v>
      </c>
      <c r="M361" s="3">
        <v>2.8866666666666667</v>
      </c>
      <c r="N361" s="3">
        <v>166.71201978666667</v>
      </c>
      <c r="O361" s="3">
        <v>166.71201978666667</v>
      </c>
      <c r="P361" s="3">
        <v>123.7258296</v>
      </c>
      <c r="Q361" s="3">
        <v>42.986190186666676</v>
      </c>
      <c r="R361" s="3">
        <f t="shared" si="45"/>
        <v>42.986190186666676</v>
      </c>
      <c r="S361" s="3">
        <v>58.166666666666664</v>
      </c>
      <c r="T361" s="3">
        <f t="shared" si="46"/>
        <v>67.959162933333317</v>
      </c>
      <c r="U361" s="3">
        <v>55.766666666666673</v>
      </c>
      <c r="V361" s="7">
        <f t="shared" si="47"/>
        <v>0.33450897384620848</v>
      </c>
      <c r="W361" s="1">
        <f>VLOOKUP(B361,SiteMetadata!$B$3:$P$37,3,FALSE)</f>
        <v>0.5</v>
      </c>
      <c r="X361" s="1" t="str">
        <f>VLOOKUP(B361,SiteMetadata!$B$3:$P$37,10,FALSE)</f>
        <v>UpperEastForkLMR</v>
      </c>
      <c r="Y361" s="1">
        <f>VLOOKUP(B361,SiteMetadata!$B$3:$P$37,5,FALSE)</f>
        <v>10.649353999999999</v>
      </c>
      <c r="Z361" s="1">
        <v>4</v>
      </c>
    </row>
    <row r="362" spans="1:26" x14ac:dyDescent="0.3">
      <c r="A362" s="2">
        <v>44963</v>
      </c>
      <c r="B362" s="1" t="s">
        <v>125</v>
      </c>
      <c r="C362" s="1">
        <v>0</v>
      </c>
      <c r="D362" s="3">
        <v>665.56526105000012</v>
      </c>
      <c r="E362" s="1" t="s">
        <v>125</v>
      </c>
      <c r="F362" s="4">
        <v>698.28450499999985</v>
      </c>
      <c r="G362" s="3">
        <v>678.28450499999985</v>
      </c>
      <c r="H362" s="3">
        <v>-12.719243949999736</v>
      </c>
      <c r="I362" s="3"/>
      <c r="J362" s="3">
        <v>744</v>
      </c>
      <c r="K362" s="3">
        <v>817</v>
      </c>
      <c r="L362" s="3">
        <v>8.99</v>
      </c>
      <c r="M362" s="3">
        <v>10.1</v>
      </c>
      <c r="N362" s="3">
        <v>46.370644475999995</v>
      </c>
      <c r="O362" s="4">
        <v>135.18499639999999</v>
      </c>
      <c r="P362" s="3">
        <v>125.1849964</v>
      </c>
      <c r="Q362" s="3">
        <v>-78.814351924000007</v>
      </c>
      <c r="R362" s="3">
        <f t="shared" si="45"/>
        <v>9.9999999999999858</v>
      </c>
      <c r="S362" s="3">
        <v>27.5</v>
      </c>
      <c r="T362" s="3">
        <f t="shared" si="46"/>
        <v>98.184996400000003</v>
      </c>
      <c r="U362" s="3">
        <v>27</v>
      </c>
      <c r="V362" s="7">
        <f t="shared" si="47"/>
        <v>0.19972630631367908</v>
      </c>
      <c r="W362" s="1">
        <f>VLOOKUP(B362,SiteMetadata!$B$3:$P$37,3,FALSE)</f>
        <v>0.18</v>
      </c>
      <c r="X362" s="1" t="str">
        <f>VLOOKUP(B362,SiteMetadata!$B$3:$P$37,10,FALSE)</f>
        <v>UpperEastForkLMR</v>
      </c>
      <c r="Y362" s="1">
        <f>VLOOKUP(B362,SiteMetadata!$B$3:$P$37,5,FALSE)</f>
        <v>6.2504980000000003</v>
      </c>
      <c r="Z362" s="1">
        <v>4</v>
      </c>
    </row>
    <row r="363" spans="1:26" x14ac:dyDescent="0.3">
      <c r="A363" s="2">
        <v>44963</v>
      </c>
      <c r="B363" s="1" t="s">
        <v>185</v>
      </c>
      <c r="C363" s="1">
        <v>0</v>
      </c>
      <c r="D363" s="3">
        <v>1009.7277762500001</v>
      </c>
      <c r="E363" s="1" t="s">
        <v>185</v>
      </c>
      <c r="F363" s="4">
        <v>1191.1757150499998</v>
      </c>
      <c r="G363" s="3">
        <v>1171.1757150499998</v>
      </c>
      <c r="H363" s="3">
        <v>-161.44793879999963</v>
      </c>
      <c r="I363" s="3"/>
      <c r="J363" s="3">
        <v>1530</v>
      </c>
      <c r="K363" s="3">
        <v>1540</v>
      </c>
      <c r="L363" s="3">
        <v>3.5</v>
      </c>
      <c r="M363" s="3">
        <v>6.09</v>
      </c>
      <c r="N363" s="3">
        <v>71.019668400000015</v>
      </c>
      <c r="O363" s="4">
        <v>90.765710000000027</v>
      </c>
      <c r="P363" s="3">
        <v>77.765710000000027</v>
      </c>
      <c r="Q363" s="3">
        <v>-6.7460416000000123</v>
      </c>
      <c r="R363" s="3">
        <f t="shared" si="45"/>
        <v>13</v>
      </c>
      <c r="S363" s="3">
        <v>62.3</v>
      </c>
      <c r="T363" s="3">
        <f t="shared" si="46"/>
        <v>10.365710000000021</v>
      </c>
      <c r="U363" s="3">
        <v>67.400000000000006</v>
      </c>
      <c r="V363" s="7">
        <f t="shared" si="47"/>
        <v>0.74257117583281163</v>
      </c>
      <c r="W363" s="1">
        <f>VLOOKUP(B363,SiteMetadata!$B$3:$P$37,3,FALSE)</f>
        <v>0</v>
      </c>
      <c r="X363" s="1" t="str">
        <f>VLOOKUP(B363,SiteMetadata!$B$3:$P$37,10,FALSE)</f>
        <v>LowerEastForkLMR</v>
      </c>
      <c r="Y363" s="1">
        <f>VLOOKUP(B363,SiteMetadata!$B$3:$P$37,5,FALSE)</f>
        <v>0.54310199999999997</v>
      </c>
      <c r="Z363" s="1"/>
    </row>
    <row r="364" spans="1:26" x14ac:dyDescent="0.3">
      <c r="A364" s="2">
        <v>44963</v>
      </c>
      <c r="B364" s="1" t="s">
        <v>177</v>
      </c>
      <c r="C364" s="1">
        <v>0</v>
      </c>
      <c r="D364" s="3">
        <v>229.14355904999999</v>
      </c>
      <c r="E364" s="1" t="s">
        <v>177</v>
      </c>
      <c r="F364" s="4">
        <v>280.32162979999998</v>
      </c>
      <c r="G364" s="3">
        <v>257.32162979999998</v>
      </c>
      <c r="H364" s="3">
        <v>-28.178070749999989</v>
      </c>
      <c r="I364" s="3">
        <f>F364-(K364+M364)</f>
        <v>7.441629799999987</v>
      </c>
      <c r="J364" s="3">
        <v>246</v>
      </c>
      <c r="K364" s="3">
        <v>272</v>
      </c>
      <c r="L364" s="3">
        <v>1.17</v>
      </c>
      <c r="M364" s="3">
        <v>0.88</v>
      </c>
      <c r="N364" s="3">
        <v>23.7</v>
      </c>
      <c r="O364" s="4">
        <v>113.31576439999999</v>
      </c>
      <c r="P364" s="3">
        <v>103.31576439999999</v>
      </c>
      <c r="Q364" s="3">
        <v>-79.615764399999989</v>
      </c>
      <c r="R364" s="3">
        <f t="shared" si="45"/>
        <v>10</v>
      </c>
      <c r="S364" s="3">
        <v>10.7</v>
      </c>
      <c r="T364" s="3">
        <f t="shared" si="46"/>
        <v>89.415764399999986</v>
      </c>
      <c r="U364" s="3">
        <v>13.9</v>
      </c>
      <c r="V364" s="7">
        <f t="shared" si="47"/>
        <v>0.12266607451840127</v>
      </c>
      <c r="W364" s="1">
        <f>VLOOKUP(B364,SiteMetadata!$B$3:$P$37,3,FALSE)</f>
        <v>0.4</v>
      </c>
      <c r="X364" s="1" t="str">
        <f>VLOOKUP(B364,SiteMetadata!$B$3:$P$37,10,FALSE)</f>
        <v>LowerEastForkLMR</v>
      </c>
      <c r="Y364" s="1">
        <f>VLOOKUP(B364,SiteMetadata!$B$3:$P$37,5,FALSE)</f>
        <v>6.6627460000000003</v>
      </c>
      <c r="Z364" s="1">
        <v>4</v>
      </c>
    </row>
    <row r="365" spans="1:26" x14ac:dyDescent="0.3">
      <c r="A365" s="2">
        <v>44963</v>
      </c>
      <c r="B365" s="1" t="s">
        <v>172</v>
      </c>
      <c r="C365" s="1">
        <v>0</v>
      </c>
      <c r="D365" s="3">
        <v>960.14607904999991</v>
      </c>
      <c r="E365" s="1" t="s">
        <v>172</v>
      </c>
      <c r="F365" s="3">
        <v>960.14607904999991</v>
      </c>
      <c r="G365" s="3">
        <v>956.59657624999988</v>
      </c>
      <c r="H365" s="3">
        <v>3.5495028000000275</v>
      </c>
      <c r="I365" s="3"/>
      <c r="J365" s="3">
        <v>1360</v>
      </c>
      <c r="K365" s="3">
        <v>1200</v>
      </c>
      <c r="L365" s="3">
        <v>0.45900000000000002</v>
      </c>
      <c r="M365" s="3">
        <v>1.34</v>
      </c>
      <c r="N365" s="3">
        <v>34.200000000000003</v>
      </c>
      <c r="O365" s="3">
        <v>34.200000000000003</v>
      </c>
      <c r="P365" s="3">
        <v>22.5</v>
      </c>
      <c r="Q365" s="3">
        <v>11.700000000000003</v>
      </c>
      <c r="R365" s="3">
        <f t="shared" si="45"/>
        <v>11.700000000000003</v>
      </c>
      <c r="S365" s="3">
        <v>15.7</v>
      </c>
      <c r="T365" s="3">
        <f t="shared" si="46"/>
        <v>11.1</v>
      </c>
      <c r="U365" s="3">
        <v>11.4</v>
      </c>
      <c r="V365" s="7">
        <f t="shared" si="47"/>
        <v>0.33333333333333331</v>
      </c>
      <c r="W365" s="1">
        <f>VLOOKUP(B365,SiteMetadata!$B$3:$P$37,3,FALSE)</f>
        <v>0</v>
      </c>
      <c r="X365" s="1" t="str">
        <f>VLOOKUP(B365,SiteMetadata!$B$3:$P$37,10,FALSE)</f>
        <v>LowerEastForkLMR</v>
      </c>
      <c r="Y365" s="1">
        <f>VLOOKUP(B365,SiteMetadata!$B$3:$P$37,5,FALSE)</f>
        <v>0.36476999999999998</v>
      </c>
      <c r="Z365" s="1">
        <v>4</v>
      </c>
    </row>
    <row r="366" spans="1:26" x14ac:dyDescent="0.3">
      <c r="A366" s="2">
        <v>44963</v>
      </c>
      <c r="B366" s="1" t="s">
        <v>157</v>
      </c>
      <c r="C366" s="1">
        <v>0</v>
      </c>
      <c r="D366" s="3">
        <v>546.83766179999998</v>
      </c>
      <c r="E366" s="1" t="s">
        <v>157</v>
      </c>
      <c r="F366" s="3">
        <v>546.83766179999998</v>
      </c>
      <c r="G366" s="3">
        <v>521.11896319999994</v>
      </c>
      <c r="H366" s="3">
        <v>25.718698600000039</v>
      </c>
      <c r="I366" s="3"/>
      <c r="J366" s="3">
        <v>457</v>
      </c>
      <c r="K366" s="3">
        <v>550</v>
      </c>
      <c r="L366" s="3">
        <v>13.1</v>
      </c>
      <c r="M366" s="3">
        <v>12.6</v>
      </c>
      <c r="N366" s="3">
        <v>94.00339000000001</v>
      </c>
      <c r="O366" s="3">
        <v>94.00339000000001</v>
      </c>
      <c r="P366" s="3">
        <v>22.1</v>
      </c>
      <c r="Q366" s="3">
        <v>71.903390000000002</v>
      </c>
      <c r="R366" s="3">
        <f t="shared" si="45"/>
        <v>71.903390000000002</v>
      </c>
      <c r="S366" s="3">
        <v>14.2</v>
      </c>
      <c r="T366" s="3">
        <f t="shared" si="46"/>
        <v>7.4000000000000021</v>
      </c>
      <c r="U366" s="3">
        <v>14.7</v>
      </c>
      <c r="V366" s="7">
        <f t="shared" si="47"/>
        <v>0.15637733915766228</v>
      </c>
      <c r="W366" s="1">
        <f>VLOOKUP(B366,SiteMetadata!$B$3:$P$37,3,FALSE)</f>
        <v>0</v>
      </c>
      <c r="X366" s="1" t="str">
        <f>VLOOKUP(B366,SiteMetadata!$B$3:$P$37,10,FALSE)</f>
        <v>LowerEastForkLMR</v>
      </c>
      <c r="Y366" s="1">
        <f>VLOOKUP(B366,SiteMetadata!$B$3:$P$37,5,FALSE)</f>
        <v>0.40337000000000001</v>
      </c>
      <c r="Z366" s="1">
        <v>4</v>
      </c>
    </row>
    <row r="367" spans="1:26" x14ac:dyDescent="0.3">
      <c r="A367" s="2">
        <v>44963</v>
      </c>
      <c r="B367" s="1" t="s">
        <v>174</v>
      </c>
      <c r="C367" s="1">
        <v>0</v>
      </c>
      <c r="D367" s="3">
        <v>360.13090504999991</v>
      </c>
      <c r="E367" s="1" t="s">
        <v>174</v>
      </c>
      <c r="F367" s="3">
        <v>360.13090504999991</v>
      </c>
      <c r="G367" s="3">
        <v>347.09062499999993</v>
      </c>
      <c r="H367" s="3">
        <v>13.040280049999978</v>
      </c>
      <c r="I367" s="3">
        <f>F367-(K367+M367)</f>
        <v>31.900905049999892</v>
      </c>
      <c r="J367" s="3">
        <v>308</v>
      </c>
      <c r="K367" s="3">
        <v>326</v>
      </c>
      <c r="L367" s="3">
        <v>1.56</v>
      </c>
      <c r="M367" s="3">
        <v>2.23</v>
      </c>
      <c r="N367" s="3">
        <v>25.2</v>
      </c>
      <c r="O367" s="4">
        <v>101.82755959999999</v>
      </c>
      <c r="P367" s="3">
        <v>90.827559599999987</v>
      </c>
      <c r="Q367" s="3">
        <v>-65.627559599999984</v>
      </c>
      <c r="R367" s="3">
        <f t="shared" si="45"/>
        <v>11</v>
      </c>
      <c r="S367" s="3">
        <v>13.8</v>
      </c>
      <c r="T367" s="3">
        <f t="shared" si="46"/>
        <v>80.027559599999989</v>
      </c>
      <c r="U367" s="3">
        <v>10.8</v>
      </c>
      <c r="V367" s="7">
        <f t="shared" si="47"/>
        <v>0.10606165995163457</v>
      </c>
      <c r="W367" s="1">
        <f>VLOOKUP(B367,SiteMetadata!$B$3:$P$37,3,FALSE)</f>
        <v>0</v>
      </c>
      <c r="X367" s="1" t="str">
        <f>VLOOKUP(B367,SiteMetadata!$B$3:$P$37,10,FALSE)</f>
        <v>LowerEastForkLMR</v>
      </c>
      <c r="Y367" s="1">
        <f>VLOOKUP(B367,SiteMetadata!$B$3:$P$37,5,FALSE)</f>
        <v>3.0474700000000001</v>
      </c>
      <c r="Z367" s="1">
        <v>4</v>
      </c>
    </row>
    <row r="368" spans="1:26" x14ac:dyDescent="0.3">
      <c r="A368" s="2">
        <v>44965</v>
      </c>
      <c r="B368" s="1" t="s">
        <v>181</v>
      </c>
      <c r="C368" s="1">
        <v>0</v>
      </c>
      <c r="D368" s="3">
        <v>1293.1291062999999</v>
      </c>
      <c r="E368" s="1" t="s">
        <v>181</v>
      </c>
      <c r="F368" s="3">
        <v>1293.1291062999999</v>
      </c>
      <c r="G368" s="3">
        <v>1250</v>
      </c>
      <c r="H368" s="3">
        <v>43.129106299999876</v>
      </c>
      <c r="I368" s="3"/>
      <c r="J368" s="3">
        <v>1410</v>
      </c>
      <c r="K368" s="3">
        <v>1610</v>
      </c>
      <c r="L368" s="3">
        <v>90.2</v>
      </c>
      <c r="M368" s="3">
        <v>157</v>
      </c>
      <c r="N368" s="3">
        <v>181.55903750000002</v>
      </c>
      <c r="O368" s="4">
        <v>280.24073303999995</v>
      </c>
      <c r="P368" s="3">
        <v>267.24073303999995</v>
      </c>
      <c r="Q368" s="3">
        <v>-85.681695539999936</v>
      </c>
      <c r="R368" s="3">
        <f t="shared" si="45"/>
        <v>13</v>
      </c>
      <c r="S368" s="3">
        <v>158</v>
      </c>
      <c r="T368" s="3">
        <f t="shared" si="46"/>
        <v>109.24073303999995</v>
      </c>
      <c r="U368" s="4">
        <v>158</v>
      </c>
      <c r="V368" s="7">
        <f t="shared" si="47"/>
        <v>0.56380098027165804</v>
      </c>
      <c r="W368" s="1">
        <f>VLOOKUP(B368,SiteMetadata!$B$3:$P$37,3,FALSE)</f>
        <v>4.3</v>
      </c>
      <c r="X368" s="1" t="str">
        <f>VLOOKUP(B368,SiteMetadata!$B$3:$P$37,10,FALSE)</f>
        <v>LowerEastForkLMR</v>
      </c>
      <c r="Y368" s="1">
        <f>VLOOKUP(B368,SiteMetadata!$B$3:$P$37,5,FALSE)</f>
        <v>493.24199399999998</v>
      </c>
      <c r="Z368" s="71">
        <v>4</v>
      </c>
    </row>
    <row r="369" spans="1:26" x14ac:dyDescent="0.3">
      <c r="A369" s="2">
        <v>44965</v>
      </c>
      <c r="B369" s="1" t="s">
        <v>198</v>
      </c>
      <c r="C369" s="1">
        <v>0</v>
      </c>
      <c r="D369" s="3">
        <v>1245.8656249999997</v>
      </c>
      <c r="E369" s="1" t="s">
        <v>198</v>
      </c>
      <c r="F369" s="3">
        <v>1245.8656249999997</v>
      </c>
      <c r="G369" s="3">
        <v>1160.7148974499999</v>
      </c>
      <c r="H369" s="3">
        <v>85.150727549999829</v>
      </c>
      <c r="I369" s="3">
        <f t="shared" ref="I369:I383" si="49">F369-(K369+M369)</f>
        <v>572.36562499999968</v>
      </c>
      <c r="J369" s="3">
        <v>630</v>
      </c>
      <c r="K369" s="3">
        <v>605</v>
      </c>
      <c r="L369" s="3">
        <v>64.7</v>
      </c>
      <c r="M369" s="3">
        <v>68.5</v>
      </c>
      <c r="N369" s="3">
        <v>220.89532608000002</v>
      </c>
      <c r="O369" s="3">
        <v>220.89532608000002</v>
      </c>
      <c r="P369" s="3">
        <v>124.48851360000002</v>
      </c>
      <c r="Q369" s="3">
        <v>96.406812479999999</v>
      </c>
      <c r="R369" s="3">
        <f t="shared" si="45"/>
        <v>96.406812479999999</v>
      </c>
      <c r="S369" s="3">
        <v>105</v>
      </c>
      <c r="T369" s="3">
        <f t="shared" si="46"/>
        <v>29.188513600000022</v>
      </c>
      <c r="U369" s="3">
        <v>95.3</v>
      </c>
      <c r="V369" s="7">
        <f t="shared" si="47"/>
        <v>0.43142605908051629</v>
      </c>
      <c r="W369" s="1">
        <f>VLOOKUP(B369,SiteMetadata!$B$3:$P$37,3,FALSE)</f>
        <v>0</v>
      </c>
      <c r="X369" s="1" t="str">
        <f>VLOOKUP(B369,SiteMetadata!$B$3:$P$37,10,FALSE)</f>
        <v>UpperEastForkLMR</v>
      </c>
      <c r="Y369" s="1">
        <f>VLOOKUP(B369,SiteMetadata!$B$3:$P$37,5,FALSE)</f>
        <v>331.51764400000002</v>
      </c>
      <c r="Z369" s="1" t="s">
        <v>204</v>
      </c>
    </row>
    <row r="370" spans="1:26" x14ac:dyDescent="0.3">
      <c r="A370" s="2">
        <v>44965</v>
      </c>
      <c r="B370" s="1" t="s">
        <v>198</v>
      </c>
      <c r="C370" s="1">
        <v>5</v>
      </c>
      <c r="D370" s="3">
        <v>1252.7886042</v>
      </c>
      <c r="E370" s="1" t="s">
        <v>198</v>
      </c>
      <c r="F370" s="3">
        <v>1252.7886042</v>
      </c>
      <c r="G370" s="3">
        <v>1143.2589934499999</v>
      </c>
      <c r="H370" s="3">
        <v>109.52961075000007</v>
      </c>
      <c r="I370" s="3">
        <f t="shared" si="49"/>
        <v>575.68860419999999</v>
      </c>
      <c r="J370" s="3">
        <v>630</v>
      </c>
      <c r="K370" s="3">
        <v>610</v>
      </c>
      <c r="L370" s="3">
        <v>66.400000000000006</v>
      </c>
      <c r="M370" s="3">
        <v>67.099999999999994</v>
      </c>
      <c r="N370" s="3">
        <v>198.93655792000004</v>
      </c>
      <c r="O370" s="3">
        <v>198.93655792000004</v>
      </c>
      <c r="P370" s="3">
        <v>189.55982847999996</v>
      </c>
      <c r="Q370" s="3">
        <v>9.3767294400000765</v>
      </c>
      <c r="R370" s="3">
        <f t="shared" si="45"/>
        <v>9.3767294400000765</v>
      </c>
      <c r="S370" s="3">
        <v>106</v>
      </c>
      <c r="T370" s="3">
        <f t="shared" si="46"/>
        <v>92.859828479999962</v>
      </c>
      <c r="U370" s="3">
        <v>96.7</v>
      </c>
      <c r="V370" s="7">
        <f t="shared" si="47"/>
        <v>0.48608461416572185</v>
      </c>
      <c r="W370" s="1">
        <f>VLOOKUP(B370,SiteMetadata!$B$3:$P$37,3,FALSE)</f>
        <v>0</v>
      </c>
      <c r="X370" s="1" t="str">
        <f>VLOOKUP(B370,SiteMetadata!$B$3:$P$37,10,FALSE)</f>
        <v>UpperEastForkLMR</v>
      </c>
      <c r="Y370" s="1">
        <f>VLOOKUP(B370,SiteMetadata!$B$3:$P$37,5,FALSE)</f>
        <v>331.51764400000002</v>
      </c>
      <c r="Z370" s="1" t="s">
        <v>204</v>
      </c>
    </row>
    <row r="371" spans="1:26" x14ac:dyDescent="0.3">
      <c r="A371" s="2">
        <v>44965</v>
      </c>
      <c r="B371" s="1" t="s">
        <v>198</v>
      </c>
      <c r="C371" s="1">
        <v>10</v>
      </c>
      <c r="D371" s="3">
        <v>1225.0712377999998</v>
      </c>
      <c r="E371" s="1" t="s">
        <v>198</v>
      </c>
      <c r="F371" s="3">
        <v>1225.0712377999998</v>
      </c>
      <c r="G371" s="3">
        <v>1094.2414290499999</v>
      </c>
      <c r="H371" s="3">
        <v>130.82980874999998</v>
      </c>
      <c r="I371" s="3">
        <f t="shared" si="49"/>
        <v>575.77123779999988</v>
      </c>
      <c r="J371" s="3">
        <v>629</v>
      </c>
      <c r="K371" s="3">
        <v>585</v>
      </c>
      <c r="L371" s="3">
        <v>71.7</v>
      </c>
      <c r="M371" s="3">
        <v>64.3</v>
      </c>
      <c r="N371" s="3">
        <v>247.04144800000006</v>
      </c>
      <c r="O371" s="3">
        <v>247.04144800000006</v>
      </c>
      <c r="P371" s="3">
        <v>188.83442448</v>
      </c>
      <c r="Q371" s="3">
        <v>58.207023520000064</v>
      </c>
      <c r="R371" s="3">
        <f t="shared" si="45"/>
        <v>58.207023520000064</v>
      </c>
      <c r="S371" s="3">
        <v>107</v>
      </c>
      <c r="T371" s="3">
        <f t="shared" si="46"/>
        <v>96.534424479999998</v>
      </c>
      <c r="U371" s="3">
        <v>92.3</v>
      </c>
      <c r="V371" s="7">
        <f t="shared" si="47"/>
        <v>0.37362151471845312</v>
      </c>
      <c r="W371" s="1">
        <f>VLOOKUP(B371,SiteMetadata!$B$3:$P$37,3,FALSE)</f>
        <v>0</v>
      </c>
      <c r="X371" s="1" t="str">
        <f>VLOOKUP(B371,SiteMetadata!$B$3:$P$37,10,FALSE)</f>
        <v>UpperEastForkLMR</v>
      </c>
      <c r="Y371" s="1">
        <f>VLOOKUP(B371,SiteMetadata!$B$3:$P$37,5,FALSE)</f>
        <v>331.51764400000002</v>
      </c>
      <c r="Z371" s="1" t="s">
        <v>204</v>
      </c>
    </row>
    <row r="372" spans="1:26" x14ac:dyDescent="0.3">
      <c r="A372" s="2">
        <v>44965</v>
      </c>
      <c r="B372" s="1" t="s">
        <v>198</v>
      </c>
      <c r="C372" s="1">
        <v>20</v>
      </c>
      <c r="D372" s="3">
        <v>1207.7101070499998</v>
      </c>
      <c r="E372" s="1" t="s">
        <v>198</v>
      </c>
      <c r="F372" s="3">
        <v>1207.7101070499998</v>
      </c>
      <c r="G372" s="3">
        <v>1200.7543879999998</v>
      </c>
      <c r="H372" s="3">
        <v>6.9557190499999706</v>
      </c>
      <c r="I372" s="3">
        <f t="shared" si="49"/>
        <v>552.41010704999985</v>
      </c>
      <c r="J372" s="3">
        <v>631.5</v>
      </c>
      <c r="K372" s="3">
        <v>589.5</v>
      </c>
      <c r="L372" s="3">
        <v>67.650000000000006</v>
      </c>
      <c r="M372" s="3">
        <v>65.800000000000011</v>
      </c>
      <c r="N372" s="3">
        <v>243.22246146999998</v>
      </c>
      <c r="O372" s="3">
        <v>243.22246146999998</v>
      </c>
      <c r="P372" s="3">
        <v>183.9425564</v>
      </c>
      <c r="Q372" s="3">
        <v>59.279905069999984</v>
      </c>
      <c r="R372" s="3">
        <f t="shared" si="45"/>
        <v>59.279905069999984</v>
      </c>
      <c r="S372" s="3">
        <v>108</v>
      </c>
      <c r="T372" s="3">
        <f t="shared" si="46"/>
        <v>88.892556399999989</v>
      </c>
      <c r="U372" s="3">
        <v>95.050000000000011</v>
      </c>
      <c r="V372" s="7">
        <f t="shared" si="47"/>
        <v>0.39079449909984509</v>
      </c>
      <c r="W372" s="1">
        <f>VLOOKUP(B372,SiteMetadata!$B$3:$P$37,3,FALSE)</f>
        <v>0</v>
      </c>
      <c r="X372" s="1" t="str">
        <f>VLOOKUP(B372,SiteMetadata!$B$3:$P$37,10,FALSE)</f>
        <v>UpperEastForkLMR</v>
      </c>
      <c r="Y372" s="1">
        <f>VLOOKUP(B372,SiteMetadata!$B$3:$P$37,5,FALSE)</f>
        <v>331.51764400000002</v>
      </c>
      <c r="Z372" s="1" t="s">
        <v>204</v>
      </c>
    </row>
    <row r="373" spans="1:26" x14ac:dyDescent="0.3">
      <c r="A373" s="2">
        <v>44965</v>
      </c>
      <c r="B373" s="1" t="s">
        <v>198</v>
      </c>
      <c r="C373" s="1">
        <v>48</v>
      </c>
      <c r="D373" s="3">
        <v>1243.2675858249997</v>
      </c>
      <c r="E373" s="1" t="s">
        <v>198</v>
      </c>
      <c r="F373" s="3">
        <v>1243.2675858249997</v>
      </c>
      <c r="G373" s="3">
        <v>1238.9384041999997</v>
      </c>
      <c r="H373" s="3">
        <v>4.3291816250000466</v>
      </c>
      <c r="I373" s="3">
        <f t="shared" si="49"/>
        <v>555.16758582499972</v>
      </c>
      <c r="J373" s="3">
        <v>628.5</v>
      </c>
      <c r="K373" s="3">
        <v>602</v>
      </c>
      <c r="L373" s="3">
        <v>87.55</v>
      </c>
      <c r="M373" s="3">
        <v>86.1</v>
      </c>
      <c r="N373" s="3">
        <v>256.15809654000003</v>
      </c>
      <c r="O373" s="3">
        <v>256.15809654000003</v>
      </c>
      <c r="P373" s="3">
        <v>184.46935503999998</v>
      </c>
      <c r="Q373" s="3">
        <v>71.688741500000049</v>
      </c>
      <c r="R373" s="3">
        <f t="shared" si="45"/>
        <v>71.688741500000049</v>
      </c>
      <c r="S373" s="3">
        <v>107</v>
      </c>
      <c r="T373" s="3">
        <f t="shared" si="46"/>
        <v>90.019355039999994</v>
      </c>
      <c r="U373" s="3">
        <v>94.449999999999989</v>
      </c>
      <c r="V373" s="7">
        <f t="shared" si="47"/>
        <v>0.36871760555595506</v>
      </c>
      <c r="W373" s="1">
        <f>VLOOKUP(B373,SiteMetadata!$B$3:$P$37,3,FALSE)</f>
        <v>0</v>
      </c>
      <c r="X373" s="1" t="str">
        <f>VLOOKUP(B373,SiteMetadata!$B$3:$P$37,10,FALSE)</f>
        <v>UpperEastForkLMR</v>
      </c>
      <c r="Y373" s="1">
        <f>VLOOKUP(B373,SiteMetadata!$B$3:$P$37,5,FALSE)</f>
        <v>331.51764400000002</v>
      </c>
      <c r="Z373" s="1" t="s">
        <v>204</v>
      </c>
    </row>
    <row r="374" spans="1:26" x14ac:dyDescent="0.3">
      <c r="A374" s="2">
        <v>44965</v>
      </c>
      <c r="B374" s="1" t="s">
        <v>195</v>
      </c>
      <c r="C374" s="1">
        <v>0</v>
      </c>
      <c r="D374" s="3">
        <v>1364.6919992499998</v>
      </c>
      <c r="E374" s="1" t="s">
        <v>195</v>
      </c>
      <c r="F374" s="4">
        <v>1393.6763859999999</v>
      </c>
      <c r="G374" s="3">
        <v>1376.6763859999999</v>
      </c>
      <c r="H374" s="3">
        <v>-11.984386750000112</v>
      </c>
      <c r="I374" s="3">
        <f t="shared" si="49"/>
        <v>700.27638599999989</v>
      </c>
      <c r="J374" s="3">
        <v>640.5</v>
      </c>
      <c r="K374" s="3">
        <v>621.5</v>
      </c>
      <c r="L374" s="3">
        <v>73.449999999999989</v>
      </c>
      <c r="M374" s="3">
        <v>71.900000000000006</v>
      </c>
      <c r="N374" s="3">
        <v>231.66267848000001</v>
      </c>
      <c r="O374" s="3">
        <v>231.66267848000001</v>
      </c>
      <c r="P374" s="3">
        <v>226.81746776000003</v>
      </c>
      <c r="Q374" s="3">
        <v>4.845210719999983</v>
      </c>
      <c r="R374" s="3">
        <f t="shared" si="45"/>
        <v>4.845210719999983</v>
      </c>
      <c r="S374" s="3">
        <v>108</v>
      </c>
      <c r="T374" s="3">
        <f t="shared" si="46"/>
        <v>129.61746776000001</v>
      </c>
      <c r="U374" s="3">
        <v>97.2</v>
      </c>
      <c r="V374" s="7">
        <f t="shared" si="47"/>
        <v>0.41957556839865129</v>
      </c>
      <c r="W374" s="1">
        <f>VLOOKUP(B374,SiteMetadata!$B$3:$P$37,3,FALSE)</f>
        <v>0</v>
      </c>
      <c r="X374" s="1" t="str">
        <f>VLOOKUP(B374,SiteMetadata!$B$3:$P$37,10,FALSE)</f>
        <v>UpperEastForkLMR</v>
      </c>
      <c r="Y374" s="1">
        <f>VLOOKUP(B374,SiteMetadata!$B$3:$P$37,5,FALSE)</f>
        <v>331.51764400000002</v>
      </c>
      <c r="Z374" s="1" t="s">
        <v>204</v>
      </c>
    </row>
    <row r="375" spans="1:26" x14ac:dyDescent="0.3">
      <c r="A375" s="2">
        <v>44965</v>
      </c>
      <c r="B375" s="1" t="s">
        <v>195</v>
      </c>
      <c r="C375" s="1">
        <v>5</v>
      </c>
      <c r="D375" s="3">
        <v>1290.7891711999998</v>
      </c>
      <c r="E375" s="1" t="s">
        <v>195</v>
      </c>
      <c r="F375" s="3">
        <v>1290.7891711999998</v>
      </c>
      <c r="G375" s="3">
        <v>1158.9704999999999</v>
      </c>
      <c r="H375" s="3">
        <v>131.81867119999993</v>
      </c>
      <c r="I375" s="3">
        <f t="shared" si="49"/>
        <v>607.18917119999981</v>
      </c>
      <c r="J375" s="3">
        <v>633</v>
      </c>
      <c r="K375" s="3">
        <v>614</v>
      </c>
      <c r="L375" s="3">
        <v>76.3</v>
      </c>
      <c r="M375" s="3">
        <v>69.599999999999994</v>
      </c>
      <c r="N375" s="3">
        <v>242.96957632000004</v>
      </c>
      <c r="O375" s="3">
        <v>242.96957632000004</v>
      </c>
      <c r="P375" s="3">
        <v>189.55982847999996</v>
      </c>
      <c r="Q375" s="3">
        <v>53.40974784000008</v>
      </c>
      <c r="R375" s="3">
        <f t="shared" si="45"/>
        <v>53.40974784000008</v>
      </c>
      <c r="S375" s="3">
        <v>108</v>
      </c>
      <c r="T375" s="3">
        <f t="shared" si="46"/>
        <v>95.259828479999967</v>
      </c>
      <c r="U375" s="3">
        <v>94.3</v>
      </c>
      <c r="V375" s="7">
        <f t="shared" si="47"/>
        <v>0.3881144356765201</v>
      </c>
      <c r="W375" s="1">
        <f>VLOOKUP(B375,SiteMetadata!$B$3:$P$37,3,FALSE)</f>
        <v>0</v>
      </c>
      <c r="X375" s="1" t="str">
        <f>VLOOKUP(B375,SiteMetadata!$B$3:$P$37,10,FALSE)</f>
        <v>UpperEastForkLMR</v>
      </c>
      <c r="Y375" s="1">
        <f>VLOOKUP(B375,SiteMetadata!$B$3:$P$37,5,FALSE)</f>
        <v>331.51764400000002</v>
      </c>
      <c r="Z375" s="1" t="s">
        <v>204</v>
      </c>
    </row>
    <row r="376" spans="1:26" x14ac:dyDescent="0.3">
      <c r="A376" s="2">
        <v>44965</v>
      </c>
      <c r="B376" s="1" t="s">
        <v>195</v>
      </c>
      <c r="C376" s="1">
        <v>10</v>
      </c>
      <c r="D376" s="3">
        <v>1347.5494434499997</v>
      </c>
      <c r="E376" s="1" t="s">
        <v>195</v>
      </c>
      <c r="F376" s="3">
        <v>1347.5494434499997</v>
      </c>
      <c r="G376" s="3">
        <v>1167.6898362499999</v>
      </c>
      <c r="H376" s="3">
        <v>179.8596071999998</v>
      </c>
      <c r="I376" s="3">
        <f t="shared" si="49"/>
        <v>669.14944344999969</v>
      </c>
      <c r="J376" s="3">
        <v>631</v>
      </c>
      <c r="K376" s="3">
        <v>610</v>
      </c>
      <c r="L376" s="3">
        <v>70.7</v>
      </c>
      <c r="M376" s="3">
        <v>68.400000000000006</v>
      </c>
      <c r="N376" s="3">
        <v>152.56913248000001</v>
      </c>
      <c r="O376" s="4">
        <v>230.39181968000003</v>
      </c>
      <c r="P376" s="3">
        <v>217.39181968000003</v>
      </c>
      <c r="Q376" s="3">
        <v>-64.822687200000018</v>
      </c>
      <c r="R376" s="3">
        <f t="shared" si="45"/>
        <v>13</v>
      </c>
      <c r="S376" s="3">
        <v>108</v>
      </c>
      <c r="T376" s="3">
        <f t="shared" si="46"/>
        <v>119.69181968000002</v>
      </c>
      <c r="U376" s="3">
        <v>97.7</v>
      </c>
      <c r="V376" s="7">
        <f t="shared" si="47"/>
        <v>0.42406019508721815</v>
      </c>
      <c r="W376" s="1">
        <f>VLOOKUP(B376,SiteMetadata!$B$3:$P$37,3,FALSE)</f>
        <v>0</v>
      </c>
      <c r="X376" s="1" t="str">
        <f>VLOOKUP(B376,SiteMetadata!$B$3:$P$37,10,FALSE)</f>
        <v>UpperEastForkLMR</v>
      </c>
      <c r="Y376" s="1">
        <f>VLOOKUP(B376,SiteMetadata!$B$3:$P$37,5,FALSE)</f>
        <v>331.51764400000002</v>
      </c>
      <c r="Z376" s="1" t="s">
        <v>204</v>
      </c>
    </row>
    <row r="377" spans="1:26" x14ac:dyDescent="0.3">
      <c r="A377" s="2">
        <v>44965</v>
      </c>
      <c r="B377" s="1" t="s">
        <v>195</v>
      </c>
      <c r="C377" s="1">
        <v>20</v>
      </c>
      <c r="D377" s="3">
        <v>1228.53962</v>
      </c>
      <c r="E377" s="1" t="s">
        <v>195</v>
      </c>
      <c r="F377" s="3">
        <v>1228.53962</v>
      </c>
      <c r="G377" s="3">
        <v>1190.3290937999998</v>
      </c>
      <c r="H377" s="3">
        <v>38.210526200000231</v>
      </c>
      <c r="I377" s="3">
        <f t="shared" si="49"/>
        <v>556.63962000000004</v>
      </c>
      <c r="J377" s="3">
        <v>635</v>
      </c>
      <c r="K377" s="3">
        <v>604</v>
      </c>
      <c r="L377" s="3">
        <v>68.5</v>
      </c>
      <c r="M377" s="3">
        <v>67.900000000000006</v>
      </c>
      <c r="N377" s="3">
        <v>205.369912</v>
      </c>
      <c r="O377" s="3">
        <v>205.369912</v>
      </c>
      <c r="P377" s="3">
        <v>168.28431952</v>
      </c>
      <c r="Q377" s="3">
        <v>37.085592480000003</v>
      </c>
      <c r="R377" s="3">
        <f t="shared" si="45"/>
        <v>37.085592480000003</v>
      </c>
      <c r="S377" s="3">
        <v>107</v>
      </c>
      <c r="T377" s="3">
        <f t="shared" si="46"/>
        <v>71.98431952</v>
      </c>
      <c r="U377" s="3">
        <v>96.3</v>
      </c>
      <c r="V377" s="7">
        <f t="shared" si="47"/>
        <v>0.46890997353107888</v>
      </c>
      <c r="W377" s="1">
        <f>VLOOKUP(B377,SiteMetadata!$B$3:$P$37,3,FALSE)</f>
        <v>0</v>
      </c>
      <c r="X377" s="1" t="str">
        <f>VLOOKUP(B377,SiteMetadata!$B$3:$P$37,10,FALSE)</f>
        <v>UpperEastForkLMR</v>
      </c>
      <c r="Y377" s="1">
        <f>VLOOKUP(B377,SiteMetadata!$B$3:$P$37,5,FALSE)</f>
        <v>331.51764400000002</v>
      </c>
      <c r="Z377" s="1" t="s">
        <v>204</v>
      </c>
    </row>
    <row r="378" spans="1:26" x14ac:dyDescent="0.3">
      <c r="A378" s="2">
        <v>44965</v>
      </c>
      <c r="B378" s="1" t="s">
        <v>195</v>
      </c>
      <c r="C378" s="1">
        <v>69</v>
      </c>
      <c r="D378" s="3">
        <v>1409.1404862499999</v>
      </c>
      <c r="E378" s="1" t="s">
        <v>195</v>
      </c>
      <c r="F378" s="3">
        <v>1409.1404862499999</v>
      </c>
      <c r="G378" s="3">
        <v>1254.5186862499997</v>
      </c>
      <c r="H378" s="3">
        <v>154.62180000000012</v>
      </c>
      <c r="I378" s="3">
        <f t="shared" si="49"/>
        <v>597.14048624999987</v>
      </c>
      <c r="J378" s="3">
        <v>722</v>
      </c>
      <c r="K378" s="3">
        <v>683</v>
      </c>
      <c r="L378" s="3">
        <v>128</v>
      </c>
      <c r="M378" s="3">
        <v>129</v>
      </c>
      <c r="N378" s="3">
        <v>256.15809654000003</v>
      </c>
      <c r="O378" s="3">
        <v>256.15809654000003</v>
      </c>
      <c r="P378" s="3">
        <v>196.78151967999997</v>
      </c>
      <c r="Q378" s="3">
        <v>59.376576860000057</v>
      </c>
      <c r="R378" s="3">
        <f t="shared" si="45"/>
        <v>59.376576860000057</v>
      </c>
      <c r="S378" s="3">
        <v>98.3</v>
      </c>
      <c r="T378" s="3">
        <f t="shared" si="46"/>
        <v>115.38151967999997</v>
      </c>
      <c r="U378" s="3">
        <v>81.400000000000006</v>
      </c>
      <c r="V378" s="7">
        <f t="shared" si="47"/>
        <v>0.31777250494711218</v>
      </c>
      <c r="W378" s="1">
        <f>VLOOKUP(B378,SiteMetadata!$B$3:$P$37,3,FALSE)</f>
        <v>0</v>
      </c>
      <c r="X378" s="1" t="str">
        <f>VLOOKUP(B378,SiteMetadata!$B$3:$P$37,10,FALSE)</f>
        <v>UpperEastForkLMR</v>
      </c>
      <c r="Y378" s="1">
        <f>VLOOKUP(B378,SiteMetadata!$B$3:$P$37,5,FALSE)</f>
        <v>331.51764400000002</v>
      </c>
      <c r="Z378" s="1" t="s">
        <v>204</v>
      </c>
    </row>
    <row r="379" spans="1:26" x14ac:dyDescent="0.3">
      <c r="A379" s="2">
        <v>44965</v>
      </c>
      <c r="B379" s="1" t="s">
        <v>191</v>
      </c>
      <c r="C379" s="1">
        <v>0</v>
      </c>
      <c r="D379" s="3">
        <v>1297.6845799999996</v>
      </c>
      <c r="E379" s="1" t="s">
        <v>191</v>
      </c>
      <c r="F379" s="3">
        <v>1297.6845799999996</v>
      </c>
      <c r="G379" s="3">
        <v>1197.2860057999999</v>
      </c>
      <c r="H379" s="3">
        <v>100.39857419999976</v>
      </c>
      <c r="I379" s="3">
        <f t="shared" si="49"/>
        <v>618.88457999999969</v>
      </c>
      <c r="J379" s="3">
        <v>608</v>
      </c>
      <c r="K379" s="3">
        <v>582</v>
      </c>
      <c r="L379" s="3">
        <v>102</v>
      </c>
      <c r="M379" s="3">
        <v>96.8</v>
      </c>
      <c r="N379" s="3">
        <v>160.08490368000002</v>
      </c>
      <c r="O379" s="4">
        <v>224.16820272000001</v>
      </c>
      <c r="P379" s="3">
        <v>213.16820272000001</v>
      </c>
      <c r="Q379" s="3">
        <v>-53.083299039999986</v>
      </c>
      <c r="R379" s="3">
        <f t="shared" si="45"/>
        <v>11</v>
      </c>
      <c r="S379" s="3">
        <v>110</v>
      </c>
      <c r="T379" s="3">
        <f t="shared" si="46"/>
        <v>121.36820272000001</v>
      </c>
      <c r="U379" s="3">
        <v>91.8</v>
      </c>
      <c r="V379" s="7">
        <f t="shared" ref="V379:V410" si="50">U379/O379</f>
        <v>0.40951392251943908</v>
      </c>
      <c r="W379" s="1">
        <f>VLOOKUP(B379,SiteMetadata!$B$3:$P$37,3,FALSE)</f>
        <v>0</v>
      </c>
      <c r="X379" s="1" t="str">
        <f>VLOOKUP(B379,SiteMetadata!$B$3:$P$37,10,FALSE)</f>
        <v>UpperEastForkLMR</v>
      </c>
      <c r="Y379" s="1">
        <f>VLOOKUP(B379,SiteMetadata!$B$3:$P$37,5,FALSE)</f>
        <v>2.1670039999999999</v>
      </c>
      <c r="Z379" s="1" t="s">
        <v>204</v>
      </c>
    </row>
    <row r="380" spans="1:26" x14ac:dyDescent="0.3">
      <c r="A380" s="2">
        <v>44965</v>
      </c>
      <c r="B380" s="1" t="s">
        <v>191</v>
      </c>
      <c r="C380" s="1">
        <v>5</v>
      </c>
      <c r="D380" s="3">
        <v>1256.2485031999997</v>
      </c>
      <c r="E380" s="1" t="s">
        <v>191</v>
      </c>
      <c r="F380" s="3">
        <v>1256.2485031999997</v>
      </c>
      <c r="G380" s="3">
        <v>1205.9761810499997</v>
      </c>
      <c r="H380" s="3">
        <v>50.272322150000036</v>
      </c>
      <c r="I380" s="3">
        <f t="shared" si="49"/>
        <v>584.04850319999969</v>
      </c>
      <c r="J380" s="3">
        <v>602</v>
      </c>
      <c r="K380" s="3">
        <v>573</v>
      </c>
      <c r="L380" s="3">
        <v>103</v>
      </c>
      <c r="M380" s="3">
        <v>99.2</v>
      </c>
      <c r="N380" s="3">
        <v>222.29261151999998</v>
      </c>
      <c r="O380" s="4">
        <v>239.77553232000002</v>
      </c>
      <c r="P380" s="3">
        <v>225.77553232000002</v>
      </c>
      <c r="Q380" s="3">
        <v>-3.4829208000000449</v>
      </c>
      <c r="R380" s="3">
        <f t="shared" si="45"/>
        <v>14</v>
      </c>
      <c r="S380" s="3">
        <v>110</v>
      </c>
      <c r="T380" s="3">
        <f t="shared" si="46"/>
        <v>135.17553232000003</v>
      </c>
      <c r="U380" s="3">
        <v>90.6</v>
      </c>
      <c r="V380" s="7">
        <f t="shared" si="50"/>
        <v>0.37785339948317537</v>
      </c>
      <c r="W380" s="1">
        <f>VLOOKUP(B380,SiteMetadata!$B$3:$P$37,3,FALSE)</f>
        <v>0</v>
      </c>
      <c r="X380" s="1" t="str">
        <f>VLOOKUP(B380,SiteMetadata!$B$3:$P$37,10,FALSE)</f>
        <v>UpperEastForkLMR</v>
      </c>
      <c r="Y380" s="1">
        <f>VLOOKUP(B380,SiteMetadata!$B$3:$P$37,5,FALSE)</f>
        <v>2.1670039999999999</v>
      </c>
      <c r="Z380" s="1" t="s">
        <v>204</v>
      </c>
    </row>
    <row r="381" spans="1:26" x14ac:dyDescent="0.3">
      <c r="A381" s="2">
        <v>44965</v>
      </c>
      <c r="B381" s="1" t="s">
        <v>191</v>
      </c>
      <c r="C381" s="1">
        <v>10</v>
      </c>
      <c r="D381" s="3">
        <v>1282.1639454499998</v>
      </c>
      <c r="E381" s="1" t="s">
        <v>191</v>
      </c>
      <c r="F381" s="3">
        <v>1282.1639454499998</v>
      </c>
      <c r="G381" s="3">
        <v>1181.6269890499998</v>
      </c>
      <c r="H381" s="3">
        <v>100.53695640000001</v>
      </c>
      <c r="I381" s="3">
        <f t="shared" si="49"/>
        <v>597.06394544999978</v>
      </c>
      <c r="J381" s="3">
        <v>607</v>
      </c>
      <c r="K381" s="3">
        <v>586</v>
      </c>
      <c r="L381" s="3">
        <v>101</v>
      </c>
      <c r="M381" s="3">
        <v>99.1</v>
      </c>
      <c r="N381" s="3">
        <v>234.07454991999998</v>
      </c>
      <c r="O381" s="3">
        <v>234.07454991999998</v>
      </c>
      <c r="P381" s="3">
        <v>188.10843232000002</v>
      </c>
      <c r="Q381" s="3">
        <v>45.966117599999961</v>
      </c>
      <c r="R381" s="3">
        <f t="shared" si="45"/>
        <v>45.966117599999961</v>
      </c>
      <c r="S381" s="3">
        <v>110</v>
      </c>
      <c r="T381" s="3">
        <f t="shared" si="46"/>
        <v>94.508432320000026</v>
      </c>
      <c r="U381" s="3">
        <v>93.6</v>
      </c>
      <c r="V381" s="7">
        <f t="shared" si="50"/>
        <v>0.39987260482606851</v>
      </c>
      <c r="W381" s="1">
        <f>VLOOKUP(B381,SiteMetadata!$B$3:$P$37,3,FALSE)</f>
        <v>0</v>
      </c>
      <c r="X381" s="1" t="str">
        <f>VLOOKUP(B381,SiteMetadata!$B$3:$P$37,10,FALSE)</f>
        <v>UpperEastForkLMR</v>
      </c>
      <c r="Y381" s="1">
        <f>VLOOKUP(B381,SiteMetadata!$B$3:$P$37,5,FALSE)</f>
        <v>2.1670039999999999</v>
      </c>
      <c r="Z381" s="1" t="s">
        <v>204</v>
      </c>
    </row>
    <row r="382" spans="1:26" x14ac:dyDescent="0.3">
      <c r="A382" s="2">
        <v>44965</v>
      </c>
      <c r="B382" s="1" t="s">
        <v>191</v>
      </c>
      <c r="C382" s="1">
        <v>20</v>
      </c>
      <c r="D382" s="3">
        <v>1306.2978762499997</v>
      </c>
      <c r="E382" s="1" t="s">
        <v>191</v>
      </c>
      <c r="F382" s="3">
        <v>1306.2978762499997</v>
      </c>
      <c r="G382" s="3">
        <v>1155.4809098000001</v>
      </c>
      <c r="H382" s="3">
        <v>150.81696644999965</v>
      </c>
      <c r="I382" s="3">
        <f t="shared" si="49"/>
        <v>621.99787624999976</v>
      </c>
      <c r="J382" s="3">
        <v>628</v>
      </c>
      <c r="K382" s="3">
        <v>585</v>
      </c>
      <c r="L382" s="3">
        <v>104</v>
      </c>
      <c r="M382" s="3">
        <v>99.3</v>
      </c>
      <c r="N382" s="3">
        <v>162.32816592</v>
      </c>
      <c r="O382" s="4">
        <v>240.47035199999999</v>
      </c>
      <c r="P382" s="3">
        <v>226.47035199999999</v>
      </c>
      <c r="Q382" s="3">
        <v>-64.142186079999988</v>
      </c>
      <c r="R382" s="3">
        <f t="shared" si="45"/>
        <v>14</v>
      </c>
      <c r="S382" s="3">
        <v>108</v>
      </c>
      <c r="T382" s="3">
        <f t="shared" si="46"/>
        <v>139.770352</v>
      </c>
      <c r="U382" s="3">
        <v>86.7</v>
      </c>
      <c r="V382" s="7">
        <f t="shared" si="50"/>
        <v>0.36054340703090088</v>
      </c>
      <c r="W382" s="1">
        <f>VLOOKUP(B382,SiteMetadata!$B$3:$P$37,3,FALSE)</f>
        <v>0</v>
      </c>
      <c r="X382" s="1" t="str">
        <f>VLOOKUP(B382,SiteMetadata!$B$3:$P$37,10,FALSE)</f>
        <v>UpperEastForkLMR</v>
      </c>
      <c r="Y382" s="1">
        <f>VLOOKUP(B382,SiteMetadata!$B$3:$P$37,5,FALSE)</f>
        <v>2.1670039999999999</v>
      </c>
      <c r="Z382" s="1" t="s">
        <v>204</v>
      </c>
    </row>
    <row r="383" spans="1:26" x14ac:dyDescent="0.3">
      <c r="A383" s="2">
        <v>44965</v>
      </c>
      <c r="B383" s="1" t="s">
        <v>191</v>
      </c>
      <c r="C383" s="1">
        <v>23</v>
      </c>
      <c r="D383" s="3">
        <v>1280.4381049999997</v>
      </c>
      <c r="E383" s="1" t="s">
        <v>191</v>
      </c>
      <c r="F383" s="3">
        <v>1280.4381049999997</v>
      </c>
      <c r="G383" s="3">
        <v>1148.4985481999997</v>
      </c>
      <c r="H383" s="3">
        <v>131.93955679999999</v>
      </c>
      <c r="I383" s="3">
        <f t="shared" si="49"/>
        <v>559.43810499999972</v>
      </c>
      <c r="J383" s="3">
        <v>652</v>
      </c>
      <c r="K383" s="3">
        <v>624</v>
      </c>
      <c r="L383" s="3">
        <v>102</v>
      </c>
      <c r="M383" s="3">
        <v>97</v>
      </c>
      <c r="N383" s="3">
        <v>226.47035199999999</v>
      </c>
      <c r="O383" s="3">
        <v>226.47035199999999</v>
      </c>
      <c r="P383" s="3">
        <v>187.38185199999998</v>
      </c>
      <c r="Q383" s="3">
        <v>39.08850000000001</v>
      </c>
      <c r="R383" s="3">
        <f t="shared" si="45"/>
        <v>39.08850000000001</v>
      </c>
      <c r="S383" s="3">
        <v>103</v>
      </c>
      <c r="T383" s="3">
        <f t="shared" si="46"/>
        <v>101.18185199999998</v>
      </c>
      <c r="U383" s="3">
        <v>86.2</v>
      </c>
      <c r="V383" s="7">
        <f t="shared" si="50"/>
        <v>0.38062377365846106</v>
      </c>
      <c r="W383" s="1">
        <f>VLOOKUP(B383,SiteMetadata!$B$3:$P$37,3,FALSE)</f>
        <v>0</v>
      </c>
      <c r="X383" s="1" t="str">
        <f>VLOOKUP(B383,SiteMetadata!$B$3:$P$37,10,FALSE)</f>
        <v>UpperEastForkLMR</v>
      </c>
      <c r="Y383" s="1">
        <f>VLOOKUP(B383,SiteMetadata!$B$3:$P$37,5,FALSE)</f>
        <v>2.1670039999999999</v>
      </c>
      <c r="Z383" s="1" t="s">
        <v>204</v>
      </c>
    </row>
    <row r="384" spans="1:26" x14ac:dyDescent="0.3">
      <c r="A384" s="2">
        <v>44965</v>
      </c>
      <c r="B384" s="1" t="s">
        <v>185</v>
      </c>
      <c r="C384" s="1">
        <v>0</v>
      </c>
      <c r="D384" s="3">
        <v>809.71212480000008</v>
      </c>
      <c r="E384" s="1" t="s">
        <v>185</v>
      </c>
      <c r="F384" s="4">
        <v>846.20500870000001</v>
      </c>
      <c r="G384" s="3">
        <v>822.20500870000001</v>
      </c>
      <c r="H384" s="3">
        <v>-12.492883899999924</v>
      </c>
      <c r="I384" s="3"/>
      <c r="J384" s="3">
        <v>1310</v>
      </c>
      <c r="K384" s="3">
        <v>1400</v>
      </c>
      <c r="L384" s="3">
        <v>1.35</v>
      </c>
      <c r="M384" s="3">
        <v>7.8</v>
      </c>
      <c r="N384" s="3">
        <v>289.37731124999993</v>
      </c>
      <c r="O384" s="3">
        <v>289.37731124999993</v>
      </c>
      <c r="P384" s="3">
        <v>178.68185366000003</v>
      </c>
      <c r="Q384" s="3">
        <v>110.6954575899999</v>
      </c>
      <c r="R384" s="3">
        <f t="shared" si="45"/>
        <v>110.6954575899999</v>
      </c>
      <c r="S384" s="3">
        <v>36.799999999999997</v>
      </c>
      <c r="T384" s="3">
        <f t="shared" si="46"/>
        <v>134.58185366000004</v>
      </c>
      <c r="U384" s="3">
        <v>44.1</v>
      </c>
      <c r="V384" s="7">
        <f t="shared" si="50"/>
        <v>0.15239619101271198</v>
      </c>
      <c r="W384" s="1">
        <f>VLOOKUP(B384,SiteMetadata!$B$3:$P$37,3,FALSE)</f>
        <v>0</v>
      </c>
      <c r="X384" s="1" t="str">
        <f>VLOOKUP(B384,SiteMetadata!$B$3:$P$37,10,FALSE)</f>
        <v>LowerEastForkLMR</v>
      </c>
      <c r="Y384" s="1">
        <f>VLOOKUP(B384,SiteMetadata!$B$3:$P$37,5,FALSE)</f>
        <v>0.54310199999999997</v>
      </c>
      <c r="Z384" s="1"/>
    </row>
    <row r="385" spans="1:26" x14ac:dyDescent="0.3">
      <c r="A385" s="2">
        <v>44970</v>
      </c>
      <c r="B385" s="1">
        <v>506</v>
      </c>
      <c r="C385" s="1">
        <v>0</v>
      </c>
      <c r="D385" s="3">
        <v>1050</v>
      </c>
      <c r="E385" s="1">
        <v>506</v>
      </c>
      <c r="F385" s="3">
        <v>1050</v>
      </c>
      <c r="G385" s="3">
        <v>1034.5345548</v>
      </c>
      <c r="H385" s="3">
        <v>15.465445199999976</v>
      </c>
      <c r="I385" s="3"/>
      <c r="J385" s="3">
        <v>1600</v>
      </c>
      <c r="K385" s="3">
        <v>2080</v>
      </c>
      <c r="L385" s="3">
        <v>0.97899999999999998</v>
      </c>
      <c r="M385" s="3">
        <v>1.24</v>
      </c>
      <c r="N385" s="3">
        <v>45.584213902399995</v>
      </c>
      <c r="O385" s="4">
        <v>130.96881983999998</v>
      </c>
      <c r="P385" s="3">
        <v>117.96881983999999</v>
      </c>
      <c r="Q385" s="3">
        <v>-72.3846059376</v>
      </c>
      <c r="R385" s="3">
        <f t="shared" si="45"/>
        <v>12.999999999999986</v>
      </c>
      <c r="S385" s="3">
        <v>10.1</v>
      </c>
      <c r="T385" s="3">
        <f t="shared" si="46"/>
        <v>108.62881983999999</v>
      </c>
      <c r="U385" s="3">
        <v>9.34</v>
      </c>
      <c r="V385" s="7">
        <f t="shared" si="50"/>
        <v>7.1314683994330483E-2</v>
      </c>
      <c r="W385" s="1">
        <f>VLOOKUP(B385,SiteMetadata!$B$3:$P$37,3,FALSE)</f>
        <v>72.8</v>
      </c>
      <c r="X385" s="1" t="str">
        <f>VLOOKUP(B385,SiteMetadata!$B$3:$P$37,10,FALSE)</f>
        <v>UpperEastForkLMR</v>
      </c>
      <c r="Y385" s="1">
        <f>VLOOKUP(B385,SiteMetadata!$B$3:$P$37,5,FALSE)</f>
        <v>48.268528000000003</v>
      </c>
      <c r="Z385" s="1">
        <v>4</v>
      </c>
    </row>
    <row r="386" spans="1:26" x14ac:dyDescent="0.3">
      <c r="A386" s="2">
        <v>44970</v>
      </c>
      <c r="B386" s="1">
        <v>890</v>
      </c>
      <c r="C386" s="1">
        <v>0</v>
      </c>
      <c r="D386" s="3">
        <v>453</v>
      </c>
      <c r="E386" s="1">
        <v>890</v>
      </c>
      <c r="F386" s="3">
        <v>453</v>
      </c>
      <c r="G386" s="3">
        <v>401</v>
      </c>
      <c r="H386" s="3">
        <v>52</v>
      </c>
      <c r="I386" s="3">
        <f>F386-(K386+M386)</f>
        <v>251.62</v>
      </c>
      <c r="J386" s="3">
        <v>216</v>
      </c>
      <c r="K386" s="3">
        <v>200</v>
      </c>
      <c r="L386" s="3">
        <v>0.69</v>
      </c>
      <c r="M386" s="3">
        <v>1.38</v>
      </c>
      <c r="N386" s="3">
        <v>119.42339599999998</v>
      </c>
      <c r="O386" s="3">
        <v>119.42339599999998</v>
      </c>
      <c r="P386" s="3">
        <v>89.092100000000002</v>
      </c>
      <c r="Q386" s="3">
        <v>30.33129599999998</v>
      </c>
      <c r="R386" s="3">
        <f t="shared" si="45"/>
        <v>30.33129599999998</v>
      </c>
      <c r="S386" s="3">
        <v>13.2</v>
      </c>
      <c r="T386" s="3">
        <f t="shared" si="46"/>
        <v>77.292100000000005</v>
      </c>
      <c r="U386" s="3">
        <v>11.8</v>
      </c>
      <c r="V386" s="7">
        <f t="shared" si="50"/>
        <v>9.8808109593533935E-2</v>
      </c>
      <c r="W386" s="1">
        <f>VLOOKUP(B386,SiteMetadata!$B$3:$P$37,3,FALSE)</f>
        <v>0.6</v>
      </c>
      <c r="X386" s="1" t="str">
        <f>VLOOKUP(B386,SiteMetadata!$B$3:$P$37,10,FALSE)</f>
        <v>UpperEastForkLMR</v>
      </c>
      <c r="Y386" s="1">
        <f>VLOOKUP(B386,SiteMetadata!$B$3:$P$37,5,FALSE)</f>
        <v>4.8608979999999997</v>
      </c>
      <c r="Z386" s="1">
        <v>4</v>
      </c>
    </row>
    <row r="387" spans="1:26" x14ac:dyDescent="0.3">
      <c r="A387" s="2">
        <v>44970</v>
      </c>
      <c r="B387" s="1" t="s">
        <v>91</v>
      </c>
      <c r="C387" s="1">
        <v>0</v>
      </c>
      <c r="D387" s="3">
        <v>597.28361829999994</v>
      </c>
      <c r="E387" s="1" t="s">
        <v>91</v>
      </c>
      <c r="F387" s="3">
        <v>597.28361829999994</v>
      </c>
      <c r="G387" s="3">
        <v>584.78491319999989</v>
      </c>
      <c r="H387" s="3">
        <v>12.498705100000052</v>
      </c>
      <c r="I387" s="3"/>
      <c r="J387" s="3">
        <v>796</v>
      </c>
      <c r="K387" s="3">
        <v>695</v>
      </c>
      <c r="L387" s="3">
        <v>1.22</v>
      </c>
      <c r="M387" s="3">
        <v>0.93100000000000005</v>
      </c>
      <c r="N387" s="3">
        <v>64.630783999999991</v>
      </c>
      <c r="O387" s="3">
        <v>64.630783999999991</v>
      </c>
      <c r="P387" s="3"/>
      <c r="Q387" s="3">
        <v>64.630783999999991</v>
      </c>
      <c r="R387" s="3">
        <f t="shared" si="45"/>
        <v>64.630783999999991</v>
      </c>
      <c r="S387" s="3">
        <v>16.8</v>
      </c>
      <c r="T387" s="3" t="str">
        <f t="shared" si="46"/>
        <v/>
      </c>
      <c r="U387" s="3">
        <v>15</v>
      </c>
      <c r="V387" s="7">
        <f t="shared" si="50"/>
        <v>0.23208754515495281</v>
      </c>
      <c r="W387" s="1">
        <f>VLOOKUP(B387,SiteMetadata!$B$3:$P$37,3,FALSE)</f>
        <v>0</v>
      </c>
      <c r="X387" s="1" t="str">
        <f>VLOOKUP(B387,SiteMetadata!$B$3:$P$37,10,FALSE)</f>
        <v>UpperEastForkLMR</v>
      </c>
      <c r="Y387" s="1">
        <f>VLOOKUP(B387,SiteMetadata!$B$3:$P$37,5,FALSE)</f>
        <v>233.42192000000003</v>
      </c>
      <c r="Z387" s="1">
        <v>4</v>
      </c>
    </row>
    <row r="388" spans="1:26" x14ac:dyDescent="0.3">
      <c r="A388" s="2">
        <v>44970</v>
      </c>
      <c r="B388" s="1" t="s">
        <v>119</v>
      </c>
      <c r="C388" s="1">
        <v>0</v>
      </c>
      <c r="D388" s="3">
        <v>633</v>
      </c>
      <c r="E388" s="1" t="s">
        <v>119</v>
      </c>
      <c r="F388" s="3">
        <v>633</v>
      </c>
      <c r="G388" s="3">
        <v>589</v>
      </c>
      <c r="H388" s="3">
        <v>44</v>
      </c>
      <c r="I388" s="3"/>
      <c r="J388" s="3">
        <v>801</v>
      </c>
      <c r="K388" s="3">
        <v>764</v>
      </c>
      <c r="L388" s="3">
        <v>1.1299999999999999</v>
      </c>
      <c r="M388" s="3">
        <v>0.80700000000000005</v>
      </c>
      <c r="N388" s="3">
        <v>107.60408335999999</v>
      </c>
      <c r="O388" s="4">
        <v>120.35502500000003</v>
      </c>
      <c r="P388" s="3">
        <v>108.35502500000003</v>
      </c>
      <c r="Q388" s="3">
        <v>-0.75094164000003616</v>
      </c>
      <c r="R388" s="3">
        <f t="shared" si="45"/>
        <v>12</v>
      </c>
      <c r="S388" s="3">
        <v>15</v>
      </c>
      <c r="T388" s="3">
        <f t="shared" si="46"/>
        <v>95.655025000000023</v>
      </c>
      <c r="U388" s="3">
        <v>12.7</v>
      </c>
      <c r="V388" s="7">
        <f t="shared" si="50"/>
        <v>0.10552114463023041</v>
      </c>
      <c r="W388" s="1">
        <f>VLOOKUP(B388,SiteMetadata!$B$3:$P$37,3,FALSE)</f>
        <v>66</v>
      </c>
      <c r="X388" s="1" t="str">
        <f>VLOOKUP(B388,SiteMetadata!$B$3:$P$37,10,FALSE)</f>
        <v>UpperEastForkLMR</v>
      </c>
      <c r="Y388" s="1">
        <f>VLOOKUP(B388,SiteMetadata!$B$3:$P$37,5,FALSE)</f>
        <v>131.63719399999999</v>
      </c>
      <c r="Z388" s="1">
        <v>4</v>
      </c>
    </row>
    <row r="389" spans="1:26" x14ac:dyDescent="0.3">
      <c r="A389" s="2">
        <v>44970</v>
      </c>
      <c r="B389" s="1" t="s">
        <v>181</v>
      </c>
      <c r="C389" s="1">
        <v>0</v>
      </c>
      <c r="D389" s="3">
        <v>1225.3729175000001</v>
      </c>
      <c r="E389" s="1" t="s">
        <v>181</v>
      </c>
      <c r="F389" s="4">
        <v>1283.0352574999999</v>
      </c>
      <c r="G389" s="3">
        <v>1261.0352574999999</v>
      </c>
      <c r="H389" s="3">
        <v>-35.662339999999858</v>
      </c>
      <c r="I389" s="3"/>
      <c r="J389" s="3">
        <v>1510</v>
      </c>
      <c r="K389" s="3">
        <v>1660</v>
      </c>
      <c r="L389" s="3">
        <v>55.9</v>
      </c>
      <c r="M389" s="3">
        <v>75.3</v>
      </c>
      <c r="N389" s="3">
        <v>260.89280864</v>
      </c>
      <c r="O389" s="3">
        <v>260.89280864</v>
      </c>
      <c r="P389" s="3">
        <v>246.03396086000006</v>
      </c>
      <c r="Q389" s="3">
        <v>14.858847779999934</v>
      </c>
      <c r="R389" s="3">
        <f t="shared" si="45"/>
        <v>14.858847779999934</v>
      </c>
      <c r="S389" s="3">
        <v>172</v>
      </c>
      <c r="T389" s="3">
        <f t="shared" si="46"/>
        <v>72.033960860000064</v>
      </c>
      <c r="U389" s="3">
        <v>174</v>
      </c>
      <c r="V389" s="7">
        <f t="shared" si="50"/>
        <v>0.66694057573698251</v>
      </c>
      <c r="W389" s="1">
        <f>VLOOKUP(B389,SiteMetadata!$B$3:$P$37,3,FALSE)</f>
        <v>4.3</v>
      </c>
      <c r="X389" s="1" t="str">
        <f>VLOOKUP(B389,SiteMetadata!$B$3:$P$37,10,FALSE)</f>
        <v>LowerEastForkLMR</v>
      </c>
      <c r="Y389" s="1">
        <f>VLOOKUP(B389,SiteMetadata!$B$3:$P$37,5,FALSE)</f>
        <v>493.24199399999998</v>
      </c>
      <c r="Z389" s="1">
        <v>4</v>
      </c>
    </row>
    <row r="390" spans="1:26" x14ac:dyDescent="0.3">
      <c r="A390" s="2">
        <v>44970</v>
      </c>
      <c r="B390" s="1" t="s">
        <v>121</v>
      </c>
      <c r="C390" s="1">
        <v>0</v>
      </c>
      <c r="D390" s="3">
        <v>633</v>
      </c>
      <c r="E390" s="1" t="s">
        <v>121</v>
      </c>
      <c r="F390" s="3">
        <v>633</v>
      </c>
      <c r="G390" s="3">
        <v>581.21379520000005</v>
      </c>
      <c r="H390" s="3">
        <v>51.78620479999995</v>
      </c>
      <c r="I390" s="3"/>
      <c r="J390" s="3">
        <v>696</v>
      </c>
      <c r="K390" s="3">
        <v>633</v>
      </c>
      <c r="L390" s="3">
        <v>1.51</v>
      </c>
      <c r="M390" s="3">
        <v>1.07</v>
      </c>
      <c r="N390" s="3">
        <v>96.919616000000033</v>
      </c>
      <c r="O390" s="3">
        <v>96.919616000000033</v>
      </c>
      <c r="P390" s="3">
        <v>88.300376360000016</v>
      </c>
      <c r="Q390" s="3">
        <v>8.6192396400000177</v>
      </c>
      <c r="R390" s="3">
        <f t="shared" si="45"/>
        <v>8.6192396400000177</v>
      </c>
      <c r="S390" s="3">
        <v>14.5</v>
      </c>
      <c r="T390" s="3">
        <f t="shared" si="46"/>
        <v>72.100376360000013</v>
      </c>
      <c r="U390" s="3">
        <v>16.2</v>
      </c>
      <c r="V390" s="7">
        <f t="shared" si="50"/>
        <v>0.16714882568251194</v>
      </c>
      <c r="W390" s="1">
        <f>VLOOKUP(B390,SiteMetadata!$B$3:$P$37,3,FALSE)</f>
        <v>46.92</v>
      </c>
      <c r="X390" s="1" t="str">
        <f>VLOOKUP(B390,SiteMetadata!$B$3:$P$37,10,FALSE)</f>
        <v>UpperEastForkLMR</v>
      </c>
      <c r="Y390" s="1">
        <f>VLOOKUP(B390,SiteMetadata!$B$3:$P$37,5,FALSE)</f>
        <v>178.97662</v>
      </c>
      <c r="Z390" s="1">
        <v>4</v>
      </c>
    </row>
    <row r="391" spans="1:26" x14ac:dyDescent="0.3">
      <c r="A391" s="2">
        <v>44970</v>
      </c>
      <c r="B391" s="1" t="s">
        <v>139</v>
      </c>
      <c r="C391" s="1">
        <v>0</v>
      </c>
      <c r="D391" s="3">
        <v>721.36035855</v>
      </c>
      <c r="E391" s="1" t="s">
        <v>139</v>
      </c>
      <c r="F391" s="4">
        <v>1995.100858</v>
      </c>
      <c r="G391" s="3">
        <v>1978.100858</v>
      </c>
      <c r="H391" s="3">
        <v>-1256.74049945</v>
      </c>
      <c r="I391" s="3">
        <f>F391-(K391+M391)</f>
        <v>1417.7753579999999</v>
      </c>
      <c r="J391" s="3">
        <v>618</v>
      </c>
      <c r="K391" s="3">
        <v>576.5</v>
      </c>
      <c r="L391" s="3">
        <v>1.5449999999999999</v>
      </c>
      <c r="M391" s="3">
        <v>0.82550000000000001</v>
      </c>
      <c r="N391" s="3">
        <v>133.60946035999999</v>
      </c>
      <c r="O391" s="3">
        <v>133.60946035999999</v>
      </c>
      <c r="P391" s="3">
        <v>48.812637620000004</v>
      </c>
      <c r="Q391" s="3">
        <v>84.796822739999982</v>
      </c>
      <c r="R391" s="3">
        <f t="shared" si="45"/>
        <v>84.796822739999982</v>
      </c>
      <c r="S391" s="3">
        <v>21.05</v>
      </c>
      <c r="T391" s="3">
        <f t="shared" si="46"/>
        <v>28.362637620000005</v>
      </c>
      <c r="U391" s="3">
        <v>20.45</v>
      </c>
      <c r="V391" s="7">
        <f t="shared" si="50"/>
        <v>0.15305802407179186</v>
      </c>
      <c r="W391" s="1">
        <f>VLOOKUP(B391,SiteMetadata!$B$3:$P$37,3,FALSE)</f>
        <v>34.909999999999997</v>
      </c>
      <c r="X391" s="1" t="str">
        <f>VLOOKUP(B391,SiteMetadata!$B$3:$P$37,10,FALSE)</f>
        <v>UpperEastForkLMR</v>
      </c>
      <c r="Y391" s="1">
        <f>VLOOKUP(B391,SiteMetadata!$B$3:$P$37,5,FALSE)</f>
        <v>236.477496</v>
      </c>
      <c r="Z391" s="1">
        <v>4</v>
      </c>
    </row>
    <row r="392" spans="1:26" x14ac:dyDescent="0.3">
      <c r="A392" s="2">
        <v>44970</v>
      </c>
      <c r="B392" s="1" t="s">
        <v>84</v>
      </c>
      <c r="C392" s="1">
        <v>0</v>
      </c>
      <c r="D392" s="3">
        <v>1622.8586207999999</v>
      </c>
      <c r="E392" s="1" t="s">
        <v>84</v>
      </c>
      <c r="F392" s="3">
        <v>1622.8586207999999</v>
      </c>
      <c r="G392" s="3">
        <v>1550</v>
      </c>
      <c r="H392" s="3">
        <v>72.858620799999926</v>
      </c>
      <c r="I392" s="3">
        <f>F392-(K392+M392)</f>
        <v>666.35862079999993</v>
      </c>
      <c r="J392" s="3">
        <v>925</v>
      </c>
      <c r="K392" s="3">
        <v>887</v>
      </c>
      <c r="L392" s="3">
        <v>66.3</v>
      </c>
      <c r="M392" s="3">
        <v>69.5</v>
      </c>
      <c r="N392" s="3">
        <v>270.38913974000008</v>
      </c>
      <c r="O392" s="3">
        <v>270.38913974000008</v>
      </c>
      <c r="P392" s="3">
        <v>265.34351126000001</v>
      </c>
      <c r="Q392" s="3">
        <v>5.0456284800000617</v>
      </c>
      <c r="R392" s="3">
        <f t="shared" si="45"/>
        <v>5.0456284800000617</v>
      </c>
      <c r="S392" s="3">
        <v>230</v>
      </c>
      <c r="T392" s="3">
        <f t="shared" si="46"/>
        <v>8.3435112600000139</v>
      </c>
      <c r="U392" s="3">
        <v>257</v>
      </c>
      <c r="V392" s="7">
        <f t="shared" si="50"/>
        <v>0.95048196183887135</v>
      </c>
      <c r="W392" s="1">
        <f>VLOOKUP(B392,SiteMetadata!$B$3:$P$37,3,FALSE)</f>
        <v>0</v>
      </c>
      <c r="X392" s="1" t="str">
        <f>VLOOKUP(B392,SiteMetadata!$B$3:$P$37,10,FALSE)</f>
        <v>LowerEastForkLMR</v>
      </c>
      <c r="Y392" s="1">
        <f>VLOOKUP(B392,SiteMetadata!$B$3:$P$37,5,FALSE)</f>
        <v>493.24199399999998</v>
      </c>
      <c r="Z392" s="1">
        <v>4</v>
      </c>
    </row>
    <row r="393" spans="1:26" x14ac:dyDescent="0.3">
      <c r="A393" s="2">
        <v>44970</v>
      </c>
      <c r="B393" s="1" t="s">
        <v>130</v>
      </c>
      <c r="C393" s="1">
        <v>0</v>
      </c>
      <c r="D393" s="3">
        <v>587.76075356666661</v>
      </c>
      <c r="E393" s="1" t="s">
        <v>130</v>
      </c>
      <c r="F393" s="3">
        <v>587.76075356666661</v>
      </c>
      <c r="G393" s="3">
        <v>567.04765333333319</v>
      </c>
      <c r="H393" s="3">
        <v>20.713100233333421</v>
      </c>
      <c r="I393" s="3">
        <f>F393-(K393+M393)</f>
        <v>498.07075356666661</v>
      </c>
      <c r="J393" s="3">
        <v>88.3</v>
      </c>
      <c r="K393" s="3">
        <v>83.5</v>
      </c>
      <c r="L393" s="3">
        <v>6.36</v>
      </c>
      <c r="M393" s="3">
        <v>6.19</v>
      </c>
      <c r="N393" s="3">
        <v>191.16986548</v>
      </c>
      <c r="O393" s="3">
        <v>191.16986548</v>
      </c>
      <c r="P393" s="3">
        <v>187.74318778</v>
      </c>
      <c r="Q393" s="3">
        <v>3.426677699999999</v>
      </c>
      <c r="R393" s="3">
        <f t="shared" si="45"/>
        <v>3.426677699999999</v>
      </c>
      <c r="S393" s="3">
        <v>67.166666666666671</v>
      </c>
      <c r="T393" s="3">
        <f t="shared" si="46"/>
        <v>123.17652111333334</v>
      </c>
      <c r="U393" s="3">
        <v>64.566666666666663</v>
      </c>
      <c r="V393" s="7">
        <f t="shared" si="50"/>
        <v>0.33774500235457644</v>
      </c>
      <c r="W393" s="1">
        <f>VLOOKUP(B393,SiteMetadata!$B$3:$P$37,3,FALSE)</f>
        <v>0</v>
      </c>
      <c r="X393" s="1" t="str">
        <f>VLOOKUP(B393,SiteMetadata!$B$3:$P$37,10,FALSE)</f>
        <v>UpperEastForkLMR</v>
      </c>
      <c r="Y393" s="1">
        <f>VLOOKUP(B393,SiteMetadata!$B$3:$P$37,5,FALSE)</f>
        <v>3.2663319999999998</v>
      </c>
      <c r="Z393" s="1">
        <v>4</v>
      </c>
    </row>
    <row r="394" spans="1:26" x14ac:dyDescent="0.3">
      <c r="A394" s="2">
        <v>44970</v>
      </c>
      <c r="B394" s="1" t="s">
        <v>185</v>
      </c>
      <c r="C394" s="1">
        <v>0</v>
      </c>
      <c r="D394" s="3">
        <v>617</v>
      </c>
      <c r="E394" s="1" t="s">
        <v>185</v>
      </c>
      <c r="F394" s="3">
        <v>617</v>
      </c>
      <c r="G394" s="3">
        <v>615.13835030000018</v>
      </c>
      <c r="H394" s="3">
        <v>1.8616496999998162</v>
      </c>
      <c r="I394" s="3"/>
      <c r="J394" s="3">
        <v>933</v>
      </c>
      <c r="K394" s="3">
        <v>1010</v>
      </c>
      <c r="L394" s="3">
        <v>1.44</v>
      </c>
      <c r="M394" s="3">
        <v>10.4</v>
      </c>
      <c r="N394" s="3">
        <v>103.06417663999999</v>
      </c>
      <c r="O394" s="3">
        <v>103.06417663999999</v>
      </c>
      <c r="P394" s="3">
        <v>62.103904040000003</v>
      </c>
      <c r="Q394" s="3">
        <v>40.960272599999982</v>
      </c>
      <c r="R394" s="3">
        <f t="shared" si="45"/>
        <v>40.960272599999982</v>
      </c>
      <c r="S394" s="3">
        <v>39.700000000000003</v>
      </c>
      <c r="T394" s="3">
        <f t="shared" si="46"/>
        <v>28.90390404</v>
      </c>
      <c r="U394" s="3">
        <v>33.200000000000003</v>
      </c>
      <c r="V394" s="7">
        <f t="shared" si="50"/>
        <v>0.32212938658566675</v>
      </c>
      <c r="W394" s="1">
        <f>VLOOKUP(B394,SiteMetadata!$B$3:$P$37,3,FALSE)</f>
        <v>0</v>
      </c>
      <c r="X394" s="1" t="str">
        <f>VLOOKUP(B394,SiteMetadata!$B$3:$P$37,10,FALSE)</f>
        <v>LowerEastForkLMR</v>
      </c>
      <c r="Y394" s="1">
        <f>VLOOKUP(B394,SiteMetadata!$B$3:$P$37,5,FALSE)</f>
        <v>0.54310199999999997</v>
      </c>
      <c r="Z394" s="1"/>
    </row>
    <row r="395" spans="1:26" x14ac:dyDescent="0.3">
      <c r="A395" s="2">
        <v>44970</v>
      </c>
      <c r="B395" s="1" t="s">
        <v>128</v>
      </c>
      <c r="C395" s="1">
        <v>0</v>
      </c>
      <c r="D395" s="3">
        <v>306.15842999999995</v>
      </c>
      <c r="E395" s="1" t="s">
        <v>128</v>
      </c>
      <c r="F395" s="3">
        <v>306.15842999999995</v>
      </c>
      <c r="G395" s="3">
        <v>271.45162300000004</v>
      </c>
      <c r="H395" s="3">
        <v>34.706806999999912</v>
      </c>
      <c r="I395" s="3">
        <f>F395-(K395+M395)</f>
        <v>274.88842999999997</v>
      </c>
      <c r="J395" s="3">
        <v>36.6</v>
      </c>
      <c r="K395" s="3">
        <v>29.6</v>
      </c>
      <c r="L395" s="3">
        <v>1.97</v>
      </c>
      <c r="M395" s="3">
        <v>1.67</v>
      </c>
      <c r="N395" s="3">
        <v>83.515777639999996</v>
      </c>
      <c r="O395" s="4">
        <v>158.05818976000006</v>
      </c>
      <c r="P395" s="3">
        <v>144.05818976000006</v>
      </c>
      <c r="Q395" s="3">
        <v>-60.542412120000066</v>
      </c>
      <c r="R395" s="3">
        <f t="shared" si="45"/>
        <v>14</v>
      </c>
      <c r="S395" s="3">
        <v>23.2</v>
      </c>
      <c r="T395" s="3">
        <f t="shared" si="46"/>
        <v>121.85818976000006</v>
      </c>
      <c r="U395" s="3">
        <v>22.2</v>
      </c>
      <c r="V395" s="7">
        <f t="shared" si="50"/>
        <v>0.14045460114220651</v>
      </c>
      <c r="W395" s="1">
        <f>VLOOKUP(B395,SiteMetadata!$B$3:$P$37,3,FALSE)</f>
        <v>0.35</v>
      </c>
      <c r="X395" s="1" t="str">
        <f>VLOOKUP(B395,SiteMetadata!$B$3:$P$37,10,FALSE)</f>
        <v>UpperEastForkLMR</v>
      </c>
      <c r="Y395" s="1">
        <f>VLOOKUP(B395,SiteMetadata!$B$3:$P$37,5,FALSE)</f>
        <v>5.5004999999999997</v>
      </c>
      <c r="Z395" s="1">
        <v>4</v>
      </c>
    </row>
    <row r="396" spans="1:26" x14ac:dyDescent="0.3">
      <c r="A396" s="2">
        <v>44970</v>
      </c>
      <c r="B396" s="1" t="s">
        <v>97</v>
      </c>
      <c r="C396" s="1">
        <v>0</v>
      </c>
      <c r="D396" s="3">
        <v>1171.8744575000001</v>
      </c>
      <c r="E396" s="1" t="s">
        <v>97</v>
      </c>
      <c r="F396" s="4">
        <v>1258.4212972</v>
      </c>
      <c r="G396" s="3">
        <v>1241.4212972</v>
      </c>
      <c r="H396" s="3">
        <v>-69.546839699999964</v>
      </c>
      <c r="I396" s="3">
        <f>F396-(K396+M396)</f>
        <v>541.25129720000007</v>
      </c>
      <c r="J396" s="3">
        <v>2120</v>
      </c>
      <c r="K396" s="3">
        <v>711</v>
      </c>
      <c r="L396" s="3">
        <v>0.73299999999999998</v>
      </c>
      <c r="M396" s="3">
        <v>6.17</v>
      </c>
      <c r="N396" s="3">
        <v>131.52384164</v>
      </c>
      <c r="O396" s="4">
        <v>166.75542006000003</v>
      </c>
      <c r="P396" s="3">
        <v>156.75542006000003</v>
      </c>
      <c r="Q396" s="3">
        <v>-25.231578420000034</v>
      </c>
      <c r="R396" s="3">
        <f t="shared" si="45"/>
        <v>10</v>
      </c>
      <c r="S396" s="3">
        <v>47.4</v>
      </c>
      <c r="T396" s="3">
        <f t="shared" si="46"/>
        <v>116.55542006000003</v>
      </c>
      <c r="U396" s="3">
        <v>40.200000000000003</v>
      </c>
      <c r="V396" s="7">
        <f t="shared" si="50"/>
        <v>0.24107162445176114</v>
      </c>
      <c r="W396" s="1">
        <f>VLOOKUP(B396,SiteMetadata!$B$3:$P$37,3,FALSE)</f>
        <v>0</v>
      </c>
      <c r="X396" s="1" t="str">
        <f>VLOOKUP(B396,SiteMetadata!$B$3:$P$37,10,FALSE)</f>
        <v>UpperEastForkLMR</v>
      </c>
      <c r="Y396" s="1">
        <f>VLOOKUP(B396,SiteMetadata!$B$3:$P$37,5,FALSE)</f>
        <v>48.268528000000003</v>
      </c>
      <c r="Z396" s="1">
        <v>4</v>
      </c>
    </row>
    <row r="397" spans="1:26" x14ac:dyDescent="0.3">
      <c r="A397" s="2">
        <v>44970</v>
      </c>
      <c r="B397" s="1" t="s">
        <v>103</v>
      </c>
      <c r="C397" s="1">
        <v>0</v>
      </c>
      <c r="D397" s="3">
        <v>2020</v>
      </c>
      <c r="E397" s="1" t="s">
        <v>103</v>
      </c>
      <c r="F397" s="3">
        <v>2020</v>
      </c>
      <c r="G397" s="3">
        <v>2000.43308</v>
      </c>
      <c r="H397" s="3">
        <v>19.566919999999982</v>
      </c>
      <c r="I397" s="3">
        <f>F397-(K397+M397)</f>
        <v>474.90000000000009</v>
      </c>
      <c r="J397" s="3">
        <v>1230</v>
      </c>
      <c r="K397" s="3">
        <v>1540</v>
      </c>
      <c r="L397" s="3">
        <v>3.28</v>
      </c>
      <c r="M397" s="3">
        <v>5.0999999999999996</v>
      </c>
      <c r="N397" s="3">
        <v>124.46302724000002</v>
      </c>
      <c r="O397" s="3">
        <v>124.46302724000002</v>
      </c>
      <c r="P397" s="3">
        <v>55.293781160000009</v>
      </c>
      <c r="Q397" s="3">
        <v>69.169246080000008</v>
      </c>
      <c r="R397" s="3">
        <f t="shared" si="45"/>
        <v>69.169246080000008</v>
      </c>
      <c r="S397" s="3">
        <v>27.3</v>
      </c>
      <c r="T397" s="3">
        <f t="shared" si="46"/>
        <v>33.493781160000012</v>
      </c>
      <c r="U397" s="3">
        <v>21.8</v>
      </c>
      <c r="V397" s="7">
        <f t="shared" si="50"/>
        <v>0.17515241661255287</v>
      </c>
      <c r="W397" s="1">
        <f>VLOOKUP(B397,SiteMetadata!$B$3:$P$37,3,FALSE)</f>
        <v>0.46</v>
      </c>
      <c r="X397" s="1" t="str">
        <f>VLOOKUP(B397,SiteMetadata!$B$3:$P$37,10,FALSE)</f>
        <v>UpperEastForkLMR</v>
      </c>
      <c r="Y397" s="1">
        <f>VLOOKUP(B397,SiteMetadata!$B$3:$P$37,5,FALSE)</f>
        <v>4.3336220000000001</v>
      </c>
      <c r="Z397" s="1">
        <v>4</v>
      </c>
    </row>
    <row r="398" spans="1:26" x14ac:dyDescent="0.3">
      <c r="A398" s="2">
        <v>44970</v>
      </c>
      <c r="B398" s="1" t="s">
        <v>116</v>
      </c>
      <c r="C398" s="1">
        <v>0</v>
      </c>
      <c r="D398" s="3">
        <v>1180</v>
      </c>
      <c r="E398" s="1" t="s">
        <v>116</v>
      </c>
      <c r="F398" s="3">
        <v>1180</v>
      </c>
      <c r="G398" s="3">
        <v>1082.6971575</v>
      </c>
      <c r="H398" s="3">
        <v>97.302842499999997</v>
      </c>
      <c r="I398" s="3"/>
      <c r="J398" s="3">
        <v>1370</v>
      </c>
      <c r="K398" s="3">
        <v>1480</v>
      </c>
      <c r="L398" s="3">
        <v>5.49</v>
      </c>
      <c r="M398" s="3">
        <v>6.39</v>
      </c>
      <c r="N398" s="3">
        <v>178.68185366000003</v>
      </c>
      <c r="O398" s="3">
        <v>178.68185366000003</v>
      </c>
      <c r="P398" s="3">
        <v>110.59806224</v>
      </c>
      <c r="Q398" s="3">
        <v>68.083791420000026</v>
      </c>
      <c r="R398" s="3">
        <f t="shared" si="45"/>
        <v>68.083791420000026</v>
      </c>
      <c r="S398" s="3">
        <v>43.3</v>
      </c>
      <c r="T398" s="3">
        <f t="shared" si="46"/>
        <v>68.898062240000002</v>
      </c>
      <c r="U398" s="3">
        <v>41.7</v>
      </c>
      <c r="V398" s="7">
        <f t="shared" si="50"/>
        <v>0.23337568502813794</v>
      </c>
      <c r="W398" s="1">
        <f>VLOOKUP(B398,SiteMetadata!$B$3:$P$37,3,FALSE)</f>
        <v>0.12</v>
      </c>
      <c r="X398" s="1" t="str">
        <f>VLOOKUP(B398,SiteMetadata!$B$3:$P$37,10,FALSE)</f>
        <v>UpperEastForkLMR</v>
      </c>
      <c r="Y398" s="1">
        <f>VLOOKUP(B398,SiteMetadata!$B$3:$P$37,5,FALSE)</f>
        <v>29.212480000000003</v>
      </c>
      <c r="Z398" s="1">
        <v>4</v>
      </c>
    </row>
    <row r="399" spans="1:26" x14ac:dyDescent="0.3">
      <c r="A399" s="2">
        <v>44970</v>
      </c>
      <c r="B399" s="1" t="s">
        <v>112</v>
      </c>
      <c r="C399" s="1">
        <v>0</v>
      </c>
      <c r="D399" s="3">
        <v>281.79352768000001</v>
      </c>
      <c r="E399" s="1" t="s">
        <v>112</v>
      </c>
      <c r="F399" s="3">
        <v>281.79352768000001</v>
      </c>
      <c r="G399" s="3">
        <v>264.55754107999996</v>
      </c>
      <c r="H399" s="3">
        <v>17.235986600000047</v>
      </c>
      <c r="I399" s="3">
        <f t="shared" ref="I399:I424" si="51">F399-(K399+M399)</f>
        <v>109.71352768</v>
      </c>
      <c r="J399" s="3">
        <v>179</v>
      </c>
      <c r="K399" s="3">
        <v>171</v>
      </c>
      <c r="L399" s="3">
        <v>1.75</v>
      </c>
      <c r="M399" s="3">
        <v>1.08</v>
      </c>
      <c r="N399" s="3">
        <v>133.610276</v>
      </c>
      <c r="O399" s="6">
        <v>133.610276</v>
      </c>
      <c r="P399" s="3">
        <v>90.670653440000009</v>
      </c>
      <c r="Q399" s="3">
        <v>42.939622559999989</v>
      </c>
      <c r="R399" s="3">
        <f t="shared" si="45"/>
        <v>42.939622559999989</v>
      </c>
      <c r="S399" s="3">
        <v>13.1</v>
      </c>
      <c r="T399" s="3">
        <f t="shared" si="46"/>
        <v>80.070653440000015</v>
      </c>
      <c r="U399" s="3">
        <v>10.6</v>
      </c>
      <c r="V399" s="7">
        <f t="shared" si="50"/>
        <v>7.9335215204555068E-2</v>
      </c>
      <c r="W399" s="1">
        <f>VLOOKUP(B399,SiteMetadata!$B$3:$P$37,3,FALSE)</f>
        <v>0.05</v>
      </c>
      <c r="X399" s="1" t="str">
        <f>VLOOKUP(B399,SiteMetadata!$B$3:$P$37,10,FALSE)</f>
        <v>UpperEastForkLMR</v>
      </c>
      <c r="Y399" s="1">
        <f>VLOOKUP(B399,SiteMetadata!$B$3:$P$37,5,FALSE)</f>
        <v>26.992980000000003</v>
      </c>
      <c r="Z399" s="1">
        <v>4</v>
      </c>
    </row>
    <row r="400" spans="1:26" x14ac:dyDescent="0.3">
      <c r="A400" s="2">
        <v>44978</v>
      </c>
      <c r="B400" s="1" t="s">
        <v>181</v>
      </c>
      <c r="C400" s="1">
        <v>0</v>
      </c>
      <c r="D400" s="3">
        <v>1600</v>
      </c>
      <c r="E400" s="1" t="s">
        <v>181</v>
      </c>
      <c r="F400" s="3">
        <v>1600</v>
      </c>
      <c r="G400" s="3">
        <v>1260</v>
      </c>
      <c r="H400" s="3">
        <v>340</v>
      </c>
      <c r="I400" s="3">
        <f t="shared" si="51"/>
        <v>819.5</v>
      </c>
      <c r="J400" s="3">
        <v>759</v>
      </c>
      <c r="K400" s="3">
        <v>742</v>
      </c>
      <c r="L400" s="3">
        <v>28.1</v>
      </c>
      <c r="M400" s="3">
        <v>38.5</v>
      </c>
      <c r="N400" s="3">
        <v>161.38821718999998</v>
      </c>
      <c r="O400" s="3">
        <v>161.38821718999998</v>
      </c>
      <c r="P400" s="3">
        <v>157.43662524000001</v>
      </c>
      <c r="Q400" s="3">
        <v>3.9515919499999654</v>
      </c>
      <c r="R400" s="3">
        <f t="shared" si="45"/>
        <v>3.9515919499999654</v>
      </c>
      <c r="S400" s="3">
        <v>87.2</v>
      </c>
      <c r="T400" s="3">
        <f t="shared" si="46"/>
        <v>69.736625240000009</v>
      </c>
      <c r="U400" s="3">
        <v>87.7</v>
      </c>
      <c r="V400" s="7">
        <f t="shared" si="50"/>
        <v>0.54341017905137445</v>
      </c>
      <c r="W400" s="1">
        <f>VLOOKUP(B400,SiteMetadata!$B$3:$P$37,3,FALSE)</f>
        <v>4.3</v>
      </c>
      <c r="X400" s="1" t="str">
        <f>VLOOKUP(B400,SiteMetadata!$B$3:$P$37,10,FALSE)</f>
        <v>LowerEastForkLMR</v>
      </c>
      <c r="Y400" s="1">
        <f>VLOOKUP(B400,SiteMetadata!$B$3:$P$37,5,FALSE)</f>
        <v>493.24199399999998</v>
      </c>
      <c r="Z400" s="71">
        <v>4</v>
      </c>
    </row>
    <row r="401" spans="1:26" x14ac:dyDescent="0.3">
      <c r="A401" s="2">
        <v>44978</v>
      </c>
      <c r="B401" s="1" t="s">
        <v>198</v>
      </c>
      <c r="C401" s="1">
        <v>0</v>
      </c>
      <c r="D401" s="3">
        <v>1330</v>
      </c>
      <c r="E401" s="1" t="s">
        <v>198</v>
      </c>
      <c r="F401" s="3">
        <v>1330</v>
      </c>
      <c r="G401" s="3">
        <v>1270</v>
      </c>
      <c r="H401" s="3">
        <v>60</v>
      </c>
      <c r="I401" s="3">
        <f t="shared" si="51"/>
        <v>643.29999999999995</v>
      </c>
      <c r="J401" s="3">
        <v>652</v>
      </c>
      <c r="K401" s="3">
        <v>627</v>
      </c>
      <c r="L401" s="3">
        <v>62.9</v>
      </c>
      <c r="M401" s="3">
        <v>59.7</v>
      </c>
      <c r="N401" s="3">
        <v>204.60260815999999</v>
      </c>
      <c r="O401" s="3">
        <v>204.60260815999999</v>
      </c>
      <c r="P401" s="3">
        <v>167.65679975</v>
      </c>
      <c r="Q401" s="3">
        <v>36.945808409999984</v>
      </c>
      <c r="R401" s="3">
        <f t="shared" si="45"/>
        <v>36.945808409999984</v>
      </c>
      <c r="S401" s="3">
        <v>101</v>
      </c>
      <c r="T401" s="3">
        <f t="shared" si="46"/>
        <v>77.256799749999999</v>
      </c>
      <c r="U401" s="3">
        <v>90.4</v>
      </c>
      <c r="V401" s="7">
        <f t="shared" si="50"/>
        <v>0.44183209985919081</v>
      </c>
      <c r="W401" s="1">
        <f>VLOOKUP(B401,SiteMetadata!$B$3:$P$37,3,FALSE)</f>
        <v>0</v>
      </c>
      <c r="X401" s="1" t="str">
        <f>VLOOKUP(B401,SiteMetadata!$B$3:$P$37,10,FALSE)</f>
        <v>UpperEastForkLMR</v>
      </c>
      <c r="Y401" s="1">
        <f>VLOOKUP(B401,SiteMetadata!$B$3:$P$37,5,FALSE)</f>
        <v>331.51764400000002</v>
      </c>
      <c r="Z401" s="1" t="s">
        <v>204</v>
      </c>
    </row>
    <row r="402" spans="1:26" x14ac:dyDescent="0.3">
      <c r="A402" s="2">
        <v>44978</v>
      </c>
      <c r="B402" s="1" t="s">
        <v>198</v>
      </c>
      <c r="C402" s="1">
        <v>5</v>
      </c>
      <c r="D402" s="3">
        <v>1230</v>
      </c>
      <c r="E402" s="1" t="s">
        <v>198</v>
      </c>
      <c r="F402" s="3">
        <v>1230</v>
      </c>
      <c r="G402" s="3">
        <v>1190</v>
      </c>
      <c r="H402" s="3">
        <v>40</v>
      </c>
      <c r="I402" s="3">
        <f t="shared" si="51"/>
        <v>552.70000000000005</v>
      </c>
      <c r="J402" s="3">
        <v>652</v>
      </c>
      <c r="K402" s="3">
        <v>624</v>
      </c>
      <c r="L402" s="3">
        <v>64</v>
      </c>
      <c r="M402" s="3">
        <v>53.3</v>
      </c>
      <c r="N402" s="3">
        <v>204.60260815999999</v>
      </c>
      <c r="O402" s="3">
        <v>204.60260815999999</v>
      </c>
      <c r="P402" s="3">
        <v>130.82937179999999</v>
      </c>
      <c r="Q402" s="3">
        <v>73.773236359999999</v>
      </c>
      <c r="R402" s="3">
        <f t="shared" si="45"/>
        <v>73.773236359999999</v>
      </c>
      <c r="S402" s="3">
        <v>109</v>
      </c>
      <c r="T402" s="3">
        <f t="shared" si="46"/>
        <v>40.729371799999996</v>
      </c>
      <c r="U402" s="3">
        <v>90.1</v>
      </c>
      <c r="V402" s="7">
        <f t="shared" si="50"/>
        <v>0.44036584289063152</v>
      </c>
      <c r="W402" s="1">
        <f>VLOOKUP(B402,SiteMetadata!$B$3:$P$37,3,FALSE)</f>
        <v>0</v>
      </c>
      <c r="X402" s="1" t="str">
        <f>VLOOKUP(B402,SiteMetadata!$B$3:$P$37,10,FALSE)</f>
        <v>UpperEastForkLMR</v>
      </c>
      <c r="Y402" s="1">
        <f>VLOOKUP(B402,SiteMetadata!$B$3:$P$37,5,FALSE)</f>
        <v>331.51764400000002</v>
      </c>
      <c r="Z402" s="1" t="s">
        <v>204</v>
      </c>
    </row>
    <row r="403" spans="1:26" x14ac:dyDescent="0.3">
      <c r="A403" s="2">
        <v>44978</v>
      </c>
      <c r="B403" s="1" t="s">
        <v>198</v>
      </c>
      <c r="C403" s="1">
        <v>10</v>
      </c>
      <c r="D403" s="3">
        <v>1220</v>
      </c>
      <c r="E403" s="1" t="s">
        <v>198</v>
      </c>
      <c r="F403" s="3">
        <v>1220</v>
      </c>
      <c r="G403" s="3">
        <v>1130</v>
      </c>
      <c r="H403" s="3">
        <v>90</v>
      </c>
      <c r="I403" s="3">
        <f t="shared" si="51"/>
        <v>536.6</v>
      </c>
      <c r="J403" s="3">
        <v>651</v>
      </c>
      <c r="K403" s="3">
        <v>630</v>
      </c>
      <c r="L403" s="3">
        <v>54</v>
      </c>
      <c r="M403" s="3">
        <v>53.4</v>
      </c>
      <c r="N403" s="3">
        <v>217.54875644000003</v>
      </c>
      <c r="O403" s="3">
        <v>217.54875644000003</v>
      </c>
      <c r="P403" s="3">
        <v>197.26501436000001</v>
      </c>
      <c r="Q403" s="3">
        <v>20.283742080000025</v>
      </c>
      <c r="R403" s="3">
        <f t="shared" si="45"/>
        <v>20.283742080000025</v>
      </c>
      <c r="S403" s="3">
        <v>103</v>
      </c>
      <c r="T403" s="3">
        <f t="shared" si="46"/>
        <v>107.76501436000001</v>
      </c>
      <c r="U403" s="3">
        <v>89.5</v>
      </c>
      <c r="V403" s="7">
        <f t="shared" si="50"/>
        <v>0.4114020298924766</v>
      </c>
      <c r="W403" s="1">
        <f>VLOOKUP(B403,SiteMetadata!$B$3:$P$37,3,FALSE)</f>
        <v>0</v>
      </c>
      <c r="X403" s="1" t="str">
        <f>VLOOKUP(B403,SiteMetadata!$B$3:$P$37,10,FALSE)</f>
        <v>UpperEastForkLMR</v>
      </c>
      <c r="Y403" s="1">
        <f>VLOOKUP(B403,SiteMetadata!$B$3:$P$37,5,FALSE)</f>
        <v>331.51764400000002</v>
      </c>
      <c r="Z403" s="1" t="s">
        <v>204</v>
      </c>
    </row>
    <row r="404" spans="1:26" x14ac:dyDescent="0.3">
      <c r="A404" s="2">
        <v>44978</v>
      </c>
      <c r="B404" s="1" t="s">
        <v>198</v>
      </c>
      <c r="C404" s="1">
        <v>20</v>
      </c>
      <c r="D404" s="3">
        <v>1245</v>
      </c>
      <c r="E404" s="1" t="s">
        <v>198</v>
      </c>
      <c r="F404" s="3">
        <v>1245</v>
      </c>
      <c r="G404" s="3">
        <v>1140</v>
      </c>
      <c r="H404" s="3">
        <v>105</v>
      </c>
      <c r="I404" s="3">
        <f t="shared" si="51"/>
        <v>568.45000000000005</v>
      </c>
      <c r="J404" s="3">
        <v>646.5</v>
      </c>
      <c r="K404" s="3">
        <v>621.5</v>
      </c>
      <c r="L404" s="3">
        <v>57.6</v>
      </c>
      <c r="M404" s="3">
        <v>55.05</v>
      </c>
      <c r="N404" s="3">
        <v>214.23464531499999</v>
      </c>
      <c r="O404" s="3">
        <v>214.23464531499999</v>
      </c>
      <c r="P404" s="3">
        <v>125.97892939999998</v>
      </c>
      <c r="Q404" s="3">
        <v>88.25571591500001</v>
      </c>
      <c r="R404" s="3">
        <f t="shared" si="45"/>
        <v>88.25571591500001</v>
      </c>
      <c r="S404" s="3">
        <v>106.5</v>
      </c>
      <c r="T404" s="3">
        <f t="shared" si="46"/>
        <v>36.228929399999984</v>
      </c>
      <c r="U404" s="3">
        <v>89.75</v>
      </c>
      <c r="V404" s="7">
        <f t="shared" si="50"/>
        <v>0.41893317426803706</v>
      </c>
      <c r="W404" s="1">
        <f>VLOOKUP(B404,SiteMetadata!$B$3:$P$37,3,FALSE)</f>
        <v>0</v>
      </c>
      <c r="X404" s="1" t="str">
        <f>VLOOKUP(B404,SiteMetadata!$B$3:$P$37,10,FALSE)</f>
        <v>UpperEastForkLMR</v>
      </c>
      <c r="Y404" s="1">
        <f>VLOOKUP(B404,SiteMetadata!$B$3:$P$37,5,FALSE)</f>
        <v>331.51764400000002</v>
      </c>
      <c r="Z404" s="1" t="s">
        <v>204</v>
      </c>
    </row>
    <row r="405" spans="1:26" x14ac:dyDescent="0.3">
      <c r="A405" s="2">
        <v>44978</v>
      </c>
      <c r="B405" s="1" t="s">
        <v>198</v>
      </c>
      <c r="C405" s="1">
        <v>45</v>
      </c>
      <c r="D405" s="3">
        <v>1180</v>
      </c>
      <c r="E405" s="1" t="s">
        <v>198</v>
      </c>
      <c r="F405" s="3">
        <v>1180</v>
      </c>
      <c r="G405" s="3">
        <v>1140</v>
      </c>
      <c r="H405" s="3">
        <v>40</v>
      </c>
      <c r="I405" s="3">
        <f t="shared" si="51"/>
        <v>469.35</v>
      </c>
      <c r="J405" s="3">
        <v>673.5</v>
      </c>
      <c r="K405" s="3">
        <v>659.5</v>
      </c>
      <c r="L405" s="3">
        <v>49.35</v>
      </c>
      <c r="M405" s="3">
        <v>51.150000000000006</v>
      </c>
      <c r="N405" s="3">
        <v>183.03715886000001</v>
      </c>
      <c r="O405" s="3">
        <v>183.03715886000001</v>
      </c>
      <c r="P405" s="3">
        <v>141.777387215</v>
      </c>
      <c r="Q405" s="3">
        <v>41.259771645000001</v>
      </c>
      <c r="R405" s="3">
        <f t="shared" si="45"/>
        <v>41.259771645000001</v>
      </c>
      <c r="S405" s="3">
        <v>100.1</v>
      </c>
      <c r="T405" s="3">
        <f t="shared" si="46"/>
        <v>55.877387214999999</v>
      </c>
      <c r="U405" s="3">
        <v>85.9</v>
      </c>
      <c r="V405" s="7">
        <f t="shared" si="50"/>
        <v>0.46930361318437264</v>
      </c>
      <c r="W405" s="1">
        <f>VLOOKUP(B405,SiteMetadata!$B$3:$P$37,3,FALSE)</f>
        <v>0</v>
      </c>
      <c r="X405" s="1" t="str">
        <f>VLOOKUP(B405,SiteMetadata!$B$3:$P$37,10,FALSE)</f>
        <v>UpperEastForkLMR</v>
      </c>
      <c r="Y405" s="1">
        <f>VLOOKUP(B405,SiteMetadata!$B$3:$P$37,5,FALSE)</f>
        <v>331.51764400000002</v>
      </c>
      <c r="Z405" s="1" t="s">
        <v>204</v>
      </c>
    </row>
    <row r="406" spans="1:26" x14ac:dyDescent="0.3">
      <c r="A406" s="2">
        <v>44978</v>
      </c>
      <c r="B406" s="1" t="s">
        <v>195</v>
      </c>
      <c r="C406" s="1">
        <v>0</v>
      </c>
      <c r="D406" s="3">
        <v>1315</v>
      </c>
      <c r="E406" s="1" t="s">
        <v>195</v>
      </c>
      <c r="F406" s="3">
        <v>1315</v>
      </c>
      <c r="G406" s="3">
        <v>1150</v>
      </c>
      <c r="H406" s="3">
        <v>165</v>
      </c>
      <c r="I406" s="3">
        <f t="shared" si="51"/>
        <v>607.15</v>
      </c>
      <c r="J406" s="3">
        <v>681</v>
      </c>
      <c r="K406" s="3">
        <v>656.5</v>
      </c>
      <c r="L406" s="3">
        <v>53.05</v>
      </c>
      <c r="M406" s="3">
        <v>51.35</v>
      </c>
      <c r="N406" s="3">
        <v>279.54623760000004</v>
      </c>
      <c r="O406" s="3">
        <v>279.54623760000004</v>
      </c>
      <c r="P406" s="3">
        <v>122.72112359999998</v>
      </c>
      <c r="Q406" s="3">
        <v>156.82511400000004</v>
      </c>
      <c r="R406" s="3">
        <f t="shared" si="45"/>
        <v>156.82511400000004</v>
      </c>
      <c r="S406" s="3">
        <v>98.65</v>
      </c>
      <c r="T406" s="3">
        <f t="shared" si="46"/>
        <v>35.521123599999981</v>
      </c>
      <c r="U406" s="3">
        <v>87.2</v>
      </c>
      <c r="V406" s="7">
        <f t="shared" si="50"/>
        <v>0.31193408556896274</v>
      </c>
      <c r="W406" s="1">
        <f>VLOOKUP(B406,SiteMetadata!$B$3:$P$37,3,FALSE)</f>
        <v>0</v>
      </c>
      <c r="X406" s="1" t="str">
        <f>VLOOKUP(B406,SiteMetadata!$B$3:$P$37,10,FALSE)</f>
        <v>UpperEastForkLMR</v>
      </c>
      <c r="Y406" s="1">
        <f>VLOOKUP(B406,SiteMetadata!$B$3:$P$37,5,FALSE)</f>
        <v>331.51764400000002</v>
      </c>
      <c r="Z406" s="1" t="s">
        <v>204</v>
      </c>
    </row>
    <row r="407" spans="1:26" x14ac:dyDescent="0.3">
      <c r="A407" s="2">
        <v>44978</v>
      </c>
      <c r="B407" s="1" t="s">
        <v>195</v>
      </c>
      <c r="C407" s="1">
        <v>5</v>
      </c>
      <c r="D407" s="3">
        <v>1220</v>
      </c>
      <c r="E407" s="1" t="s">
        <v>195</v>
      </c>
      <c r="F407" s="4">
        <v>1273</v>
      </c>
      <c r="G407" s="3">
        <v>1250</v>
      </c>
      <c r="H407" s="3">
        <v>-30</v>
      </c>
      <c r="I407" s="3">
        <f t="shared" si="51"/>
        <v>568.20000000000005</v>
      </c>
      <c r="J407" s="3">
        <v>675</v>
      </c>
      <c r="K407" s="3">
        <v>651</v>
      </c>
      <c r="L407" s="3">
        <v>46.7</v>
      </c>
      <c r="M407" s="3">
        <v>53.8</v>
      </c>
      <c r="N407" s="3">
        <v>270.80540815999996</v>
      </c>
      <c r="O407" s="3">
        <v>270.80540815999996</v>
      </c>
      <c r="P407" s="3">
        <v>122.7218278</v>
      </c>
      <c r="Q407" s="3">
        <v>148.08358035999996</v>
      </c>
      <c r="R407" s="3">
        <f t="shared" si="45"/>
        <v>148.08358035999996</v>
      </c>
      <c r="S407" s="3">
        <v>97.6</v>
      </c>
      <c r="T407" s="3">
        <f t="shared" si="46"/>
        <v>38.421827800000003</v>
      </c>
      <c r="U407" s="3">
        <v>84.3</v>
      </c>
      <c r="V407" s="7">
        <f t="shared" si="50"/>
        <v>0.31129363542914562</v>
      </c>
      <c r="W407" s="1">
        <f>VLOOKUP(B407,SiteMetadata!$B$3:$P$37,3,FALSE)</f>
        <v>0</v>
      </c>
      <c r="X407" s="1" t="str">
        <f>VLOOKUP(B407,SiteMetadata!$B$3:$P$37,10,FALSE)</f>
        <v>UpperEastForkLMR</v>
      </c>
      <c r="Y407" s="1">
        <f>VLOOKUP(B407,SiteMetadata!$B$3:$P$37,5,FALSE)</f>
        <v>331.51764400000002</v>
      </c>
      <c r="Z407" s="1" t="s">
        <v>204</v>
      </c>
    </row>
    <row r="408" spans="1:26" x14ac:dyDescent="0.3">
      <c r="A408" s="2">
        <v>44978</v>
      </c>
      <c r="B408" s="1" t="s">
        <v>195</v>
      </c>
      <c r="C408" s="1">
        <v>10</v>
      </c>
      <c r="D408" s="3">
        <v>1230</v>
      </c>
      <c r="E408" s="1" t="s">
        <v>195</v>
      </c>
      <c r="F408" s="3">
        <v>1230</v>
      </c>
      <c r="G408" s="3">
        <v>1150</v>
      </c>
      <c r="H408" s="3">
        <v>80</v>
      </c>
      <c r="I408" s="3">
        <f t="shared" si="51"/>
        <v>514.5</v>
      </c>
      <c r="J408" s="3">
        <v>686</v>
      </c>
      <c r="K408" s="3">
        <v>668</v>
      </c>
      <c r="L408" s="3">
        <v>47</v>
      </c>
      <c r="M408" s="3">
        <v>47.5</v>
      </c>
      <c r="N408" s="3">
        <v>261.27418255999999</v>
      </c>
      <c r="O408" s="3">
        <v>261.27418255999999</v>
      </c>
      <c r="P408" s="3">
        <v>122.7218278</v>
      </c>
      <c r="Q408" s="3">
        <v>138.55235475999999</v>
      </c>
      <c r="R408" s="3">
        <f t="shared" si="45"/>
        <v>138.55235475999999</v>
      </c>
      <c r="S408" s="3">
        <v>98.7</v>
      </c>
      <c r="T408" s="3">
        <f t="shared" si="46"/>
        <v>33.521827799999997</v>
      </c>
      <c r="U408" s="3">
        <v>89.2</v>
      </c>
      <c r="V408" s="7">
        <f t="shared" si="50"/>
        <v>0.34140380471582099</v>
      </c>
      <c r="W408" s="1">
        <f>VLOOKUP(B408,SiteMetadata!$B$3:$P$37,3,FALSE)</f>
        <v>0</v>
      </c>
      <c r="X408" s="1" t="str">
        <f>VLOOKUP(B408,SiteMetadata!$B$3:$P$37,10,FALSE)</f>
        <v>UpperEastForkLMR</v>
      </c>
      <c r="Y408" s="1">
        <f>VLOOKUP(B408,SiteMetadata!$B$3:$P$37,5,FALSE)</f>
        <v>331.51764400000002</v>
      </c>
      <c r="Z408" s="1" t="s">
        <v>204</v>
      </c>
    </row>
    <row r="409" spans="1:26" x14ac:dyDescent="0.3">
      <c r="A409" s="2">
        <v>44978</v>
      </c>
      <c r="B409" s="1" t="s">
        <v>195</v>
      </c>
      <c r="C409" s="1">
        <v>20</v>
      </c>
      <c r="D409" s="3">
        <v>1280</v>
      </c>
      <c r="E409" s="1" t="s">
        <v>195</v>
      </c>
      <c r="F409" s="3">
        <v>1280</v>
      </c>
      <c r="G409" s="3">
        <v>1260</v>
      </c>
      <c r="H409" s="3">
        <v>20</v>
      </c>
      <c r="I409" s="3">
        <f t="shared" si="51"/>
        <v>561.5</v>
      </c>
      <c r="J409" s="3">
        <v>692</v>
      </c>
      <c r="K409" s="3">
        <v>674</v>
      </c>
      <c r="L409" s="3">
        <v>43.4</v>
      </c>
      <c r="M409" s="3">
        <v>44.5</v>
      </c>
      <c r="N409" s="3">
        <v>225.29476559</v>
      </c>
      <c r="O409" s="3">
        <v>225.29476559</v>
      </c>
      <c r="P409" s="3">
        <v>126.79320480000001</v>
      </c>
      <c r="Q409" s="3">
        <v>98.501560789999985</v>
      </c>
      <c r="R409" s="3">
        <f t="shared" si="45"/>
        <v>98.501560789999985</v>
      </c>
      <c r="S409" s="3">
        <v>96.5</v>
      </c>
      <c r="T409" s="3">
        <f t="shared" si="46"/>
        <v>36.493204800000015</v>
      </c>
      <c r="U409" s="3">
        <v>90.3</v>
      </c>
      <c r="V409" s="7">
        <f t="shared" si="50"/>
        <v>0.40080824675852161</v>
      </c>
      <c r="W409" s="1">
        <f>VLOOKUP(B409,SiteMetadata!$B$3:$P$37,3,FALSE)</f>
        <v>0</v>
      </c>
      <c r="X409" s="1" t="str">
        <f>VLOOKUP(B409,SiteMetadata!$B$3:$P$37,10,FALSE)</f>
        <v>UpperEastForkLMR</v>
      </c>
      <c r="Y409" s="1">
        <f>VLOOKUP(B409,SiteMetadata!$B$3:$P$37,5,FALSE)</f>
        <v>331.51764400000002</v>
      </c>
      <c r="Z409" s="1" t="s">
        <v>204</v>
      </c>
    </row>
    <row r="410" spans="1:26" x14ac:dyDescent="0.3">
      <c r="A410" s="2">
        <v>44978</v>
      </c>
      <c r="B410" s="1" t="s">
        <v>195</v>
      </c>
      <c r="C410" s="1">
        <v>60</v>
      </c>
      <c r="D410" s="3">
        <v>1240</v>
      </c>
      <c r="E410" s="1" t="s">
        <v>195</v>
      </c>
      <c r="F410" s="3">
        <v>1240</v>
      </c>
      <c r="G410" s="3">
        <v>1200</v>
      </c>
      <c r="H410" s="3">
        <v>40</v>
      </c>
      <c r="I410" s="3">
        <f t="shared" si="51"/>
        <v>499.79999999999995</v>
      </c>
      <c r="J410" s="3">
        <v>723</v>
      </c>
      <c r="K410" s="3">
        <v>690</v>
      </c>
      <c r="L410" s="3">
        <v>43.1</v>
      </c>
      <c r="M410" s="3">
        <v>50.2</v>
      </c>
      <c r="N410" s="3">
        <v>241.08519455999999</v>
      </c>
      <c r="O410" s="3">
        <v>241.08519455999999</v>
      </c>
      <c r="P410" s="3">
        <v>120.26210080000001</v>
      </c>
      <c r="Q410" s="3">
        <v>120.82309375999998</v>
      </c>
      <c r="R410" s="3">
        <f t="shared" si="45"/>
        <v>120.82309375999998</v>
      </c>
      <c r="S410" s="3">
        <v>92.1</v>
      </c>
      <c r="T410" s="3">
        <f t="shared" si="46"/>
        <v>34.862100800000007</v>
      </c>
      <c r="U410" s="3">
        <v>85.4</v>
      </c>
      <c r="V410" s="7">
        <f t="shared" si="50"/>
        <v>0.35423162403590119</v>
      </c>
      <c r="W410" s="1">
        <f>VLOOKUP(B410,SiteMetadata!$B$3:$P$37,3,FALSE)</f>
        <v>0</v>
      </c>
      <c r="X410" s="1" t="str">
        <f>VLOOKUP(B410,SiteMetadata!$B$3:$P$37,10,FALSE)</f>
        <v>UpperEastForkLMR</v>
      </c>
      <c r="Y410" s="1">
        <f>VLOOKUP(B410,SiteMetadata!$B$3:$P$37,5,FALSE)</f>
        <v>331.51764400000002</v>
      </c>
      <c r="Z410" s="1" t="s">
        <v>204</v>
      </c>
    </row>
    <row r="411" spans="1:26" x14ac:dyDescent="0.3">
      <c r="A411" s="2">
        <v>44978</v>
      </c>
      <c r="B411" s="1" t="s">
        <v>191</v>
      </c>
      <c r="C411" s="1">
        <v>0</v>
      </c>
      <c r="D411" s="3">
        <v>1330</v>
      </c>
      <c r="E411" s="1" t="s">
        <v>191</v>
      </c>
      <c r="F411" s="3">
        <v>1330</v>
      </c>
      <c r="G411" s="3">
        <v>982</v>
      </c>
      <c r="H411" s="3">
        <v>348</v>
      </c>
      <c r="I411" s="3">
        <f t="shared" si="51"/>
        <v>773.8</v>
      </c>
      <c r="J411" s="3">
        <v>490</v>
      </c>
      <c r="K411" s="3">
        <v>472</v>
      </c>
      <c r="L411" s="3">
        <v>107</v>
      </c>
      <c r="M411" s="3">
        <v>84.2</v>
      </c>
      <c r="N411" s="3">
        <v>360.57124335999993</v>
      </c>
      <c r="O411" s="3">
        <v>360.57124335999993</v>
      </c>
      <c r="P411" s="3">
        <v>136.47012175999998</v>
      </c>
      <c r="Q411" s="3">
        <v>224.10112159999994</v>
      </c>
      <c r="R411" s="3">
        <f t="shared" ref="R411:R474" si="52">O411-P411</f>
        <v>224.10112159999994</v>
      </c>
      <c r="S411" s="3">
        <v>124</v>
      </c>
      <c r="T411" s="3">
        <f t="shared" ref="T411:T474" si="53">IF(P411-U411&lt;0,"", P411-U411)</f>
        <v>39.470121759999984</v>
      </c>
      <c r="U411" s="3">
        <v>97</v>
      </c>
      <c r="V411" s="7">
        <f t="shared" ref="V411:V442" si="54">U411/O411</f>
        <v>0.26901757083038841</v>
      </c>
      <c r="W411" s="1">
        <f>VLOOKUP(B411,SiteMetadata!$B$3:$P$37,3,FALSE)</f>
        <v>0</v>
      </c>
      <c r="X411" s="1" t="str">
        <f>VLOOKUP(B411,SiteMetadata!$B$3:$P$37,10,FALSE)</f>
        <v>UpperEastForkLMR</v>
      </c>
      <c r="Y411" s="1">
        <f>VLOOKUP(B411,SiteMetadata!$B$3:$P$37,5,FALSE)</f>
        <v>2.1670039999999999</v>
      </c>
      <c r="Z411" s="1" t="s">
        <v>204</v>
      </c>
    </row>
    <row r="412" spans="1:26" x14ac:dyDescent="0.3">
      <c r="A412" s="2">
        <v>44978</v>
      </c>
      <c r="B412" s="1" t="s">
        <v>191</v>
      </c>
      <c r="C412" s="1">
        <v>5</v>
      </c>
      <c r="D412" s="3">
        <v>1300</v>
      </c>
      <c r="E412" s="1" t="s">
        <v>191</v>
      </c>
      <c r="F412" s="3">
        <v>1300</v>
      </c>
      <c r="G412" s="3">
        <v>981</v>
      </c>
      <c r="H412" s="3">
        <v>319</v>
      </c>
      <c r="I412" s="3">
        <f t="shared" si="51"/>
        <v>746.9</v>
      </c>
      <c r="J412" s="3">
        <v>488</v>
      </c>
      <c r="K412" s="3">
        <v>469</v>
      </c>
      <c r="L412" s="3">
        <v>101</v>
      </c>
      <c r="M412" s="3">
        <v>84.1</v>
      </c>
      <c r="N412" s="3">
        <v>386.91846399999997</v>
      </c>
      <c r="O412" s="3">
        <v>386.91846399999997</v>
      </c>
      <c r="P412" s="3">
        <v>130.82937179999999</v>
      </c>
      <c r="Q412" s="3">
        <v>256.08909219999998</v>
      </c>
      <c r="R412" s="3">
        <f t="shared" si="52"/>
        <v>256.08909219999998</v>
      </c>
      <c r="S412" s="3">
        <v>118</v>
      </c>
      <c r="T412" s="3">
        <f t="shared" si="53"/>
        <v>33.929371799999984</v>
      </c>
      <c r="U412" s="3">
        <v>96.9</v>
      </c>
      <c r="V412" s="7">
        <f t="shared" si="54"/>
        <v>0.2504403615124452</v>
      </c>
      <c r="W412" s="1">
        <f>VLOOKUP(B412,SiteMetadata!$B$3:$P$37,3,FALSE)</f>
        <v>0</v>
      </c>
      <c r="X412" s="1" t="str">
        <f>VLOOKUP(B412,SiteMetadata!$B$3:$P$37,10,FALSE)</f>
        <v>UpperEastForkLMR</v>
      </c>
      <c r="Y412" s="1">
        <f>VLOOKUP(B412,SiteMetadata!$B$3:$P$37,5,FALSE)</f>
        <v>2.1670039999999999</v>
      </c>
      <c r="Z412" s="1" t="s">
        <v>204</v>
      </c>
    </row>
    <row r="413" spans="1:26" x14ac:dyDescent="0.3">
      <c r="A413" s="2">
        <v>44978</v>
      </c>
      <c r="B413" s="1" t="s">
        <v>191</v>
      </c>
      <c r="C413" s="1">
        <v>10</v>
      </c>
      <c r="D413" s="3">
        <v>1380</v>
      </c>
      <c r="E413" s="1" t="s">
        <v>191</v>
      </c>
      <c r="F413" s="3">
        <v>1380</v>
      </c>
      <c r="G413" s="3">
        <v>970</v>
      </c>
      <c r="H413" s="3">
        <v>410</v>
      </c>
      <c r="I413" s="3">
        <f t="shared" si="51"/>
        <v>823.3</v>
      </c>
      <c r="J413" s="3">
        <v>489</v>
      </c>
      <c r="K413" s="3">
        <v>472</v>
      </c>
      <c r="L413" s="3">
        <v>98.5</v>
      </c>
      <c r="M413" s="3">
        <v>84.7</v>
      </c>
      <c r="N413" s="3">
        <v>348.90735295999997</v>
      </c>
      <c r="O413" s="3">
        <v>348.90735295999997</v>
      </c>
      <c r="P413" s="3">
        <v>134.03295419999998</v>
      </c>
      <c r="Q413" s="3">
        <v>214.87439875999999</v>
      </c>
      <c r="R413" s="3">
        <f t="shared" si="52"/>
        <v>214.87439875999999</v>
      </c>
      <c r="S413" s="3">
        <v>118</v>
      </c>
      <c r="T413" s="3">
        <f t="shared" si="53"/>
        <v>34.632954199999972</v>
      </c>
      <c r="U413" s="3">
        <v>99.4</v>
      </c>
      <c r="V413" s="7">
        <f t="shared" si="54"/>
        <v>0.2848893815413388</v>
      </c>
      <c r="W413" s="1">
        <f>VLOOKUP(B413,SiteMetadata!$B$3:$P$37,3,FALSE)</f>
        <v>0</v>
      </c>
      <c r="X413" s="1" t="str">
        <f>VLOOKUP(B413,SiteMetadata!$B$3:$P$37,10,FALSE)</f>
        <v>UpperEastForkLMR</v>
      </c>
      <c r="Y413" s="1">
        <f>VLOOKUP(B413,SiteMetadata!$B$3:$P$37,5,FALSE)</f>
        <v>2.1670039999999999</v>
      </c>
      <c r="Z413" s="1" t="s">
        <v>204</v>
      </c>
    </row>
    <row r="414" spans="1:26" x14ac:dyDescent="0.3">
      <c r="A414" s="2">
        <v>44978</v>
      </c>
      <c r="B414" s="1" t="s">
        <v>191</v>
      </c>
      <c r="C414" s="1">
        <v>20</v>
      </c>
      <c r="D414" s="3">
        <v>1320</v>
      </c>
      <c r="E414" s="1" t="s">
        <v>191</v>
      </c>
      <c r="F414" s="3">
        <v>1320</v>
      </c>
      <c r="G414" s="3">
        <v>1060</v>
      </c>
      <c r="H414" s="3">
        <v>260</v>
      </c>
      <c r="I414" s="3">
        <f t="shared" si="51"/>
        <v>754.4</v>
      </c>
      <c r="J414" s="3">
        <v>494</v>
      </c>
      <c r="K414" s="3">
        <v>476</v>
      </c>
      <c r="L414" s="3">
        <v>100</v>
      </c>
      <c r="M414" s="3">
        <v>89.6</v>
      </c>
      <c r="N414" s="3">
        <v>372.80265376</v>
      </c>
      <c r="O414" s="3">
        <v>372.80265376</v>
      </c>
      <c r="P414" s="3">
        <v>151.86080974999999</v>
      </c>
      <c r="Q414" s="3">
        <v>220.94184401000001</v>
      </c>
      <c r="R414" s="3">
        <f t="shared" si="52"/>
        <v>220.94184401000001</v>
      </c>
      <c r="S414" s="3">
        <v>119</v>
      </c>
      <c r="T414" s="3">
        <f t="shared" si="53"/>
        <v>50.860809749999987</v>
      </c>
      <c r="U414" s="3">
        <v>101</v>
      </c>
      <c r="V414" s="7">
        <f t="shared" si="54"/>
        <v>0.27092081824348008</v>
      </c>
      <c r="W414" s="1">
        <f>VLOOKUP(B414,SiteMetadata!$B$3:$P$37,3,FALSE)</f>
        <v>0</v>
      </c>
      <c r="X414" s="1" t="str">
        <f>VLOOKUP(B414,SiteMetadata!$B$3:$P$37,10,FALSE)</f>
        <v>UpperEastForkLMR</v>
      </c>
      <c r="Y414" s="1">
        <f>VLOOKUP(B414,SiteMetadata!$B$3:$P$37,5,FALSE)</f>
        <v>2.1670039999999999</v>
      </c>
      <c r="Z414" s="1" t="s">
        <v>204</v>
      </c>
    </row>
    <row r="415" spans="1:26" x14ac:dyDescent="0.3">
      <c r="A415" s="2">
        <v>44978</v>
      </c>
      <c r="B415" s="1" t="s">
        <v>191</v>
      </c>
      <c r="C415" s="1">
        <v>24</v>
      </c>
      <c r="D415" s="3">
        <v>1350</v>
      </c>
      <c r="E415" s="1" t="s">
        <v>191</v>
      </c>
      <c r="F415" s="3">
        <v>1350</v>
      </c>
      <c r="G415" s="3">
        <v>1100</v>
      </c>
      <c r="H415" s="3">
        <v>250</v>
      </c>
      <c r="I415" s="3">
        <f t="shared" si="51"/>
        <v>776.4</v>
      </c>
      <c r="J415" s="3">
        <v>512</v>
      </c>
      <c r="K415" s="3">
        <v>486</v>
      </c>
      <c r="L415" s="3">
        <v>97.6</v>
      </c>
      <c r="M415" s="3">
        <v>87.6</v>
      </c>
      <c r="N415" s="3">
        <v>383.57261599999998</v>
      </c>
      <c r="O415" s="3">
        <v>383.57261599999998</v>
      </c>
      <c r="P415" s="3">
        <v>138.10783643999997</v>
      </c>
      <c r="Q415" s="3">
        <v>245.46477956000001</v>
      </c>
      <c r="R415" s="3">
        <f t="shared" si="52"/>
        <v>245.46477956000001</v>
      </c>
      <c r="S415" s="3">
        <v>118</v>
      </c>
      <c r="T415" s="3">
        <f t="shared" si="53"/>
        <v>39.507836439999977</v>
      </c>
      <c r="U415" s="3">
        <v>98.6</v>
      </c>
      <c r="V415" s="7">
        <f t="shared" si="54"/>
        <v>0.2570569323436791</v>
      </c>
      <c r="W415" s="1">
        <f>VLOOKUP(B415,SiteMetadata!$B$3:$P$37,3,FALSE)</f>
        <v>0</v>
      </c>
      <c r="X415" s="1" t="str">
        <f>VLOOKUP(B415,SiteMetadata!$B$3:$P$37,10,FALSE)</f>
        <v>UpperEastForkLMR</v>
      </c>
      <c r="Y415" s="1">
        <f>VLOOKUP(B415,SiteMetadata!$B$3:$P$37,5,FALSE)</f>
        <v>2.1670039999999999</v>
      </c>
      <c r="Z415" s="1" t="s">
        <v>204</v>
      </c>
    </row>
    <row r="416" spans="1:26" x14ac:dyDescent="0.3">
      <c r="A416" s="2">
        <v>44978</v>
      </c>
      <c r="B416" s="1" t="s">
        <v>185</v>
      </c>
      <c r="C416" s="1">
        <v>0</v>
      </c>
      <c r="D416" s="3">
        <v>826.5</v>
      </c>
      <c r="E416" s="1" t="s">
        <v>185</v>
      </c>
      <c r="F416" s="3">
        <v>826.5</v>
      </c>
      <c r="G416" s="3">
        <v>798</v>
      </c>
      <c r="H416" s="3">
        <v>28.5</v>
      </c>
      <c r="I416" s="3">
        <f t="shared" si="51"/>
        <v>133.59500000000003</v>
      </c>
      <c r="J416" s="3">
        <v>713.5</v>
      </c>
      <c r="K416" s="3">
        <v>690.5</v>
      </c>
      <c r="L416" s="3">
        <v>2.37</v>
      </c>
      <c r="M416" s="3">
        <v>2.4050000000000002</v>
      </c>
      <c r="N416" s="3">
        <v>97.55415579999999</v>
      </c>
      <c r="O416" s="3">
        <v>97.55415579999999</v>
      </c>
      <c r="P416" s="3">
        <v>74.716858200000019</v>
      </c>
      <c r="Q416" s="3">
        <v>22.837297599999971</v>
      </c>
      <c r="R416" s="3">
        <f t="shared" si="52"/>
        <v>22.837297599999971</v>
      </c>
      <c r="S416" s="3">
        <v>54.6</v>
      </c>
      <c r="T416" s="3">
        <f t="shared" si="53"/>
        <v>20.81685820000002</v>
      </c>
      <c r="U416" s="3">
        <v>53.9</v>
      </c>
      <c r="V416" s="7">
        <f t="shared" si="54"/>
        <v>0.55251362238737145</v>
      </c>
      <c r="W416" s="1">
        <f>VLOOKUP(B416,SiteMetadata!$B$3:$P$37,3,FALSE)</f>
        <v>0</v>
      </c>
      <c r="X416" s="1" t="str">
        <f>VLOOKUP(B416,SiteMetadata!$B$3:$P$37,10,FALSE)</f>
        <v>LowerEastForkLMR</v>
      </c>
      <c r="Y416" s="1">
        <f>VLOOKUP(B416,SiteMetadata!$B$3:$P$37,5,FALSE)</f>
        <v>0.54310199999999997</v>
      </c>
      <c r="Z416" s="1"/>
    </row>
    <row r="417" spans="1:26" x14ac:dyDescent="0.3">
      <c r="A417" s="2">
        <v>44979</v>
      </c>
      <c r="B417" s="1" t="s">
        <v>144</v>
      </c>
      <c r="C417" s="1">
        <v>0</v>
      </c>
      <c r="D417" s="3">
        <v>887.98567847999993</v>
      </c>
      <c r="E417" s="1" t="s">
        <v>144</v>
      </c>
      <c r="F417" s="3">
        <v>887.98567847999993</v>
      </c>
      <c r="G417" s="3">
        <v>797.59111058000008</v>
      </c>
      <c r="H417" s="3">
        <v>90.394567899999856</v>
      </c>
      <c r="I417" s="3">
        <f t="shared" si="51"/>
        <v>566.08567847999996</v>
      </c>
      <c r="J417" s="3">
        <v>366</v>
      </c>
      <c r="K417" s="3">
        <v>311</v>
      </c>
      <c r="L417" s="3">
        <v>4.5199999999999996</v>
      </c>
      <c r="M417" s="3">
        <v>10.9</v>
      </c>
      <c r="N417" s="3">
        <v>225.79922400000004</v>
      </c>
      <c r="O417" s="3">
        <v>225.79922400000004</v>
      </c>
      <c r="P417" s="3">
        <v>82.941195020000009</v>
      </c>
      <c r="Q417" s="3">
        <v>142.85802898000003</v>
      </c>
      <c r="R417" s="3">
        <f t="shared" si="52"/>
        <v>142.85802898000003</v>
      </c>
      <c r="S417" s="3">
        <v>62.2</v>
      </c>
      <c r="T417" s="3">
        <f t="shared" si="53"/>
        <v>37.441195020000009</v>
      </c>
      <c r="U417" s="3">
        <v>45.5</v>
      </c>
      <c r="V417" s="7">
        <f t="shared" si="54"/>
        <v>0.20150644981844576</v>
      </c>
      <c r="W417" s="1">
        <f>VLOOKUP(B417,SiteMetadata!$B$3:$P$37,3,FALSE)</f>
        <v>5.2</v>
      </c>
      <c r="X417" s="1" t="str">
        <f>VLOOKUP(B417,SiteMetadata!$B$3:$P$37,10,FALSE)</f>
        <v>UpperEastForkLMR</v>
      </c>
      <c r="Y417" s="1">
        <f>VLOOKUP(B417,SiteMetadata!$B$3:$P$37,5,FALSE)</f>
        <v>24.856856000000001</v>
      </c>
      <c r="Z417" s="1">
        <v>4</v>
      </c>
    </row>
    <row r="418" spans="1:26" x14ac:dyDescent="0.3">
      <c r="A418" s="2">
        <v>44979</v>
      </c>
      <c r="B418" s="1" t="s">
        <v>153</v>
      </c>
      <c r="C418" s="1">
        <v>0</v>
      </c>
      <c r="D418" s="3">
        <v>1202.1773734733333</v>
      </c>
      <c r="E418" s="1" t="s">
        <v>153</v>
      </c>
      <c r="F418" s="3">
        <v>1202.1773734733333</v>
      </c>
      <c r="G418" s="3">
        <v>1156.0395415133332</v>
      </c>
      <c r="H418" s="3">
        <v>46.137831960000085</v>
      </c>
      <c r="I418" s="3">
        <f t="shared" si="51"/>
        <v>388.61070680666671</v>
      </c>
      <c r="J418" s="3">
        <v>857</v>
      </c>
      <c r="K418" s="3">
        <v>790.66666666666663</v>
      </c>
      <c r="L418" s="3">
        <v>28.166666666666668</v>
      </c>
      <c r="M418" s="3">
        <v>22.899999999999995</v>
      </c>
      <c r="N418" s="3">
        <v>214.54962371333332</v>
      </c>
      <c r="O418" s="3">
        <v>214.54962371333332</v>
      </c>
      <c r="P418" s="3">
        <v>170.42879077333336</v>
      </c>
      <c r="Q418" s="3">
        <v>44.120832939999957</v>
      </c>
      <c r="R418" s="3">
        <f t="shared" si="52"/>
        <v>44.120832939999957</v>
      </c>
      <c r="S418" s="3">
        <v>99.7</v>
      </c>
      <c r="T418" s="3">
        <f t="shared" si="53"/>
        <v>78.962124106666707</v>
      </c>
      <c r="U418" s="3">
        <v>91.466666666666654</v>
      </c>
      <c r="V418" s="7">
        <f t="shared" si="54"/>
        <v>0.42631939913760103</v>
      </c>
      <c r="W418" s="1">
        <f>VLOOKUP(B418,SiteMetadata!$B$3:$P$37,3,FALSE)</f>
        <v>19.649999999999999</v>
      </c>
      <c r="X418" s="1" t="str">
        <f>VLOOKUP(B418,SiteMetadata!$B$3:$P$37,10,FALSE)</f>
        <v>LowerEastForkLMR</v>
      </c>
      <c r="Y418" s="1">
        <f>VLOOKUP(B418,SiteMetadata!$B$3:$P$37,5,FALSE)</f>
        <v>344.97746400000005</v>
      </c>
      <c r="Z418" s="1">
        <v>4</v>
      </c>
    </row>
    <row r="419" spans="1:26" x14ac:dyDescent="0.3">
      <c r="A419" s="2">
        <v>44979</v>
      </c>
      <c r="B419" s="1" t="s">
        <v>202</v>
      </c>
      <c r="C419" s="1">
        <v>0</v>
      </c>
      <c r="D419" s="3">
        <v>1169.6841136799999</v>
      </c>
      <c r="E419" s="1" t="s">
        <v>202</v>
      </c>
      <c r="F419" s="4">
        <v>1198.33361952</v>
      </c>
      <c r="G419" s="3">
        <v>1180.33361952</v>
      </c>
      <c r="H419" s="3">
        <v>-10.649505840000074</v>
      </c>
      <c r="I419" s="3">
        <f t="shared" si="51"/>
        <v>271.16361952</v>
      </c>
      <c r="J419" s="3">
        <v>761</v>
      </c>
      <c r="K419" s="3">
        <v>925</v>
      </c>
      <c r="L419" s="3">
        <v>8.09</v>
      </c>
      <c r="M419" s="3">
        <v>2.17</v>
      </c>
      <c r="N419" s="3">
        <v>136.31442599999997</v>
      </c>
      <c r="O419" s="4">
        <v>178.63152543999996</v>
      </c>
      <c r="P419" s="3">
        <v>168.63152543999996</v>
      </c>
      <c r="Q419" s="3">
        <v>-32.317099439999993</v>
      </c>
      <c r="R419" s="3">
        <f t="shared" si="52"/>
        <v>10</v>
      </c>
      <c r="S419" s="3">
        <v>67.7</v>
      </c>
      <c r="T419" s="3">
        <f t="shared" si="53"/>
        <v>67.631525439999962</v>
      </c>
      <c r="U419" s="3">
        <v>101</v>
      </c>
      <c r="V419" s="7">
        <f t="shared" si="54"/>
        <v>0.5654097156211354</v>
      </c>
      <c r="W419" s="1" t="str">
        <f>VLOOKUP(B419,SiteMetadata!$B$3:$P$37,3,FALSE)</f>
        <v>NA</v>
      </c>
      <c r="X419" s="1" t="str">
        <f>VLOOKUP(B419,SiteMetadata!$B$3:$P$37,10,FALSE)</f>
        <v>UpperEastForkLMR</v>
      </c>
      <c r="Y419" s="1">
        <f>VLOOKUP(B419,SiteMetadata!$B$3:$P$37,5,FALSE)</f>
        <v>331.51764400000002</v>
      </c>
      <c r="Z419" s="1" t="s">
        <v>204</v>
      </c>
    </row>
    <row r="420" spans="1:26" x14ac:dyDescent="0.3">
      <c r="A420" s="2">
        <v>44979</v>
      </c>
      <c r="B420" s="1" t="s">
        <v>91</v>
      </c>
      <c r="C420" s="1">
        <v>0</v>
      </c>
      <c r="D420" s="3">
        <v>1454.12367442</v>
      </c>
      <c r="E420" s="1" t="s">
        <v>91</v>
      </c>
      <c r="F420" s="3">
        <v>1454.12367442</v>
      </c>
      <c r="G420" s="3">
        <v>1289.5758711199999</v>
      </c>
      <c r="H420" s="3">
        <v>164.54780330000017</v>
      </c>
      <c r="I420" s="3">
        <f t="shared" si="51"/>
        <v>51.383674420000034</v>
      </c>
      <c r="J420" s="3">
        <v>1550</v>
      </c>
      <c r="K420" s="3">
        <v>1400</v>
      </c>
      <c r="L420" s="3">
        <v>2.5099999999999998</v>
      </c>
      <c r="M420" s="3">
        <v>2.74</v>
      </c>
      <c r="N420" s="3">
        <v>210.38335486</v>
      </c>
      <c r="O420" s="3">
        <v>210.38335486</v>
      </c>
      <c r="P420" s="3">
        <v>149.04545375999999</v>
      </c>
      <c r="Q420" s="3">
        <v>61.337901100000011</v>
      </c>
      <c r="R420" s="3">
        <f t="shared" si="52"/>
        <v>61.337901100000011</v>
      </c>
      <c r="S420" s="3">
        <v>71.3</v>
      </c>
      <c r="T420" s="3">
        <f t="shared" si="53"/>
        <v>89.345453759999984</v>
      </c>
      <c r="U420" s="3">
        <v>59.7</v>
      </c>
      <c r="V420" s="7">
        <f t="shared" si="54"/>
        <v>0.28376769654485012</v>
      </c>
      <c r="W420" s="1">
        <f>VLOOKUP(B420,SiteMetadata!$B$3:$P$37,3,FALSE)</f>
        <v>0</v>
      </c>
      <c r="X420" s="1" t="str">
        <f>VLOOKUP(B420,SiteMetadata!$B$3:$P$37,10,FALSE)</f>
        <v>UpperEastForkLMR</v>
      </c>
      <c r="Y420" s="1">
        <f>VLOOKUP(B420,SiteMetadata!$B$3:$P$37,5,FALSE)</f>
        <v>233.42192000000003</v>
      </c>
      <c r="Z420" s="1">
        <v>4</v>
      </c>
    </row>
    <row r="421" spans="1:26" x14ac:dyDescent="0.3">
      <c r="A421" s="2">
        <v>44979</v>
      </c>
      <c r="B421" s="1" t="s">
        <v>181</v>
      </c>
      <c r="C421" s="1">
        <v>0</v>
      </c>
      <c r="D421" s="3">
        <v>1258.0111596799998</v>
      </c>
      <c r="E421" s="1" t="s">
        <v>181</v>
      </c>
      <c r="F421" s="3">
        <v>1258.0111596799998</v>
      </c>
      <c r="G421" s="3">
        <v>1146.5631604999999</v>
      </c>
      <c r="H421" s="3">
        <v>111.4479991799999</v>
      </c>
      <c r="I421" s="3">
        <f t="shared" si="51"/>
        <v>26.011159679999764</v>
      </c>
      <c r="J421" s="3">
        <v>985</v>
      </c>
      <c r="K421" s="3">
        <v>1210</v>
      </c>
      <c r="L421" s="3">
        <v>23.7</v>
      </c>
      <c r="M421" s="3">
        <v>22</v>
      </c>
      <c r="N421" s="3">
        <v>255.44338349999998</v>
      </c>
      <c r="O421" s="3">
        <v>255.44338349999998</v>
      </c>
      <c r="P421" s="3">
        <v>201.59091744</v>
      </c>
      <c r="Q421" s="3">
        <v>53.852466059999983</v>
      </c>
      <c r="R421" s="3">
        <f t="shared" si="52"/>
        <v>53.852466059999983</v>
      </c>
      <c r="S421" s="3">
        <v>109</v>
      </c>
      <c r="T421" s="3">
        <f t="shared" si="53"/>
        <v>71.590917439999998</v>
      </c>
      <c r="U421" s="3">
        <v>130</v>
      </c>
      <c r="V421" s="7">
        <f t="shared" si="54"/>
        <v>0.50891903410761086</v>
      </c>
      <c r="W421" s="1">
        <f>VLOOKUP(B421,SiteMetadata!$B$3:$P$37,3,FALSE)</f>
        <v>4.3</v>
      </c>
      <c r="X421" s="1" t="str">
        <f>VLOOKUP(B421,SiteMetadata!$B$3:$P$37,10,FALSE)</f>
        <v>LowerEastForkLMR</v>
      </c>
      <c r="Y421" s="1">
        <f>VLOOKUP(B421,SiteMetadata!$B$3:$P$37,5,FALSE)</f>
        <v>493.24199399999998</v>
      </c>
      <c r="Z421" s="1">
        <v>4</v>
      </c>
    </row>
    <row r="422" spans="1:26" x14ac:dyDescent="0.3">
      <c r="A422" s="2">
        <v>44979</v>
      </c>
      <c r="B422" s="1" t="s">
        <v>139</v>
      </c>
      <c r="C422" s="1">
        <v>0</v>
      </c>
      <c r="D422" s="3">
        <v>1431.8095516799999</v>
      </c>
      <c r="E422" s="1" t="s">
        <v>139</v>
      </c>
      <c r="F422" s="3">
        <v>1431.8095516799999</v>
      </c>
      <c r="G422" s="3">
        <v>1307.0585155199999</v>
      </c>
      <c r="H422" s="3">
        <v>124.75103616000001</v>
      </c>
      <c r="I422" s="3">
        <f t="shared" si="51"/>
        <v>139.66955167999981</v>
      </c>
      <c r="J422" s="3">
        <v>1500</v>
      </c>
      <c r="K422" s="3">
        <v>1290</v>
      </c>
      <c r="L422" s="3">
        <v>1.36</v>
      </c>
      <c r="M422" s="3">
        <v>2.14</v>
      </c>
      <c r="N422" s="3">
        <v>228.46198623999999</v>
      </c>
      <c r="O422" s="3">
        <v>228.46198623999999</v>
      </c>
      <c r="P422" s="3">
        <v>173.48662366000002</v>
      </c>
      <c r="Q422" s="3">
        <v>54.975362579999967</v>
      </c>
      <c r="R422" s="3">
        <f t="shared" si="52"/>
        <v>54.975362579999967</v>
      </c>
      <c r="S422" s="3">
        <v>76.2</v>
      </c>
      <c r="T422" s="3">
        <f t="shared" si="53"/>
        <v>120.78662366000002</v>
      </c>
      <c r="U422" s="3">
        <v>52.7</v>
      </c>
      <c r="V422" s="7">
        <f t="shared" si="54"/>
        <v>0.23067294856063494</v>
      </c>
      <c r="W422" s="1">
        <f>VLOOKUP(B422,SiteMetadata!$B$3:$P$37,3,FALSE)</f>
        <v>34.909999999999997</v>
      </c>
      <c r="X422" s="1" t="str">
        <f>VLOOKUP(B422,SiteMetadata!$B$3:$P$37,10,FALSE)</f>
        <v>UpperEastForkLMR</v>
      </c>
      <c r="Y422" s="1">
        <f>VLOOKUP(B422,SiteMetadata!$B$3:$P$37,5,FALSE)</f>
        <v>236.477496</v>
      </c>
      <c r="Z422" s="1">
        <v>4</v>
      </c>
    </row>
    <row r="423" spans="1:26" x14ac:dyDescent="0.3">
      <c r="A423" s="2">
        <v>44979</v>
      </c>
      <c r="B423" s="1" t="s">
        <v>84</v>
      </c>
      <c r="C423" s="1">
        <v>0</v>
      </c>
      <c r="D423" s="3">
        <v>1284.3236529799999</v>
      </c>
      <c r="E423" s="1" t="s">
        <v>84</v>
      </c>
      <c r="F423" s="3">
        <v>1284.3236529799999</v>
      </c>
      <c r="G423" s="3">
        <v>1273.80893618</v>
      </c>
      <c r="H423" s="3">
        <v>10.51471679999986</v>
      </c>
      <c r="I423" s="3">
        <f t="shared" si="51"/>
        <v>472.72365297999988</v>
      </c>
      <c r="J423" s="3">
        <v>1250</v>
      </c>
      <c r="K423" s="3">
        <v>797</v>
      </c>
      <c r="L423" s="3">
        <v>22.7</v>
      </c>
      <c r="M423" s="3">
        <v>14.6</v>
      </c>
      <c r="N423" s="3">
        <v>175.56230823999999</v>
      </c>
      <c r="O423" s="4">
        <v>256.01047624</v>
      </c>
      <c r="P423" s="3">
        <v>243.01047624</v>
      </c>
      <c r="Q423" s="3">
        <v>-67.44816800000001</v>
      </c>
      <c r="R423" s="3">
        <f t="shared" si="52"/>
        <v>13</v>
      </c>
      <c r="S423" s="3">
        <v>151</v>
      </c>
      <c r="T423" s="3">
        <f t="shared" si="53"/>
        <v>142.01047624</v>
      </c>
      <c r="U423" s="3">
        <v>101</v>
      </c>
      <c r="V423" s="7">
        <f t="shared" si="54"/>
        <v>0.39451510533231604</v>
      </c>
      <c r="W423" s="1">
        <f>VLOOKUP(B423,SiteMetadata!$B$3:$P$37,3,FALSE)</f>
        <v>0</v>
      </c>
      <c r="X423" s="1" t="str">
        <f>VLOOKUP(B423,SiteMetadata!$B$3:$P$37,10,FALSE)</f>
        <v>LowerEastForkLMR</v>
      </c>
      <c r="Y423" s="1">
        <f>VLOOKUP(B423,SiteMetadata!$B$3:$P$37,5,FALSE)</f>
        <v>493.24199399999998</v>
      </c>
      <c r="Z423" s="1">
        <v>4</v>
      </c>
    </row>
    <row r="424" spans="1:26" x14ac:dyDescent="0.3">
      <c r="A424" s="2">
        <v>44979</v>
      </c>
      <c r="B424" s="1" t="s">
        <v>195</v>
      </c>
      <c r="C424" s="1">
        <v>0</v>
      </c>
      <c r="D424" s="3">
        <v>1296.5734979999997</v>
      </c>
      <c r="E424" s="1" t="s">
        <v>195</v>
      </c>
      <c r="F424" s="3">
        <v>1296.5734979999997</v>
      </c>
      <c r="G424" s="3">
        <v>1078.6098793800002</v>
      </c>
      <c r="H424" s="3">
        <v>217.96361861999958</v>
      </c>
      <c r="I424" s="3">
        <f t="shared" si="51"/>
        <v>485.8734979999997</v>
      </c>
      <c r="J424" s="3">
        <v>826</v>
      </c>
      <c r="K424" s="3">
        <v>767</v>
      </c>
      <c r="L424" s="3">
        <v>48.6</v>
      </c>
      <c r="M424" s="3">
        <v>43.7</v>
      </c>
      <c r="N424" s="3">
        <v>204.30236895999997</v>
      </c>
      <c r="O424" s="3">
        <v>204.30236895999997</v>
      </c>
      <c r="P424" s="3">
        <v>113.02321671999999</v>
      </c>
      <c r="Q424" s="3">
        <v>91.279152239999974</v>
      </c>
      <c r="R424" s="3">
        <f t="shared" si="52"/>
        <v>91.279152239999974</v>
      </c>
      <c r="S424" s="3">
        <v>114</v>
      </c>
      <c r="T424" s="3">
        <f t="shared" si="53"/>
        <v>8.0232167199999935</v>
      </c>
      <c r="U424" s="3">
        <v>105</v>
      </c>
      <c r="V424" s="7">
        <f t="shared" si="54"/>
        <v>0.51394411398410056</v>
      </c>
      <c r="W424" s="1">
        <f>VLOOKUP(B424,SiteMetadata!$B$3:$P$37,3,FALSE)</f>
        <v>0</v>
      </c>
      <c r="X424" s="1" t="str">
        <f>VLOOKUP(B424,SiteMetadata!$B$3:$P$37,10,FALSE)</f>
        <v>UpperEastForkLMR</v>
      </c>
      <c r="Y424" s="1">
        <f>VLOOKUP(B424,SiteMetadata!$B$3:$P$37,5,FALSE)</f>
        <v>331.51764400000002</v>
      </c>
      <c r="Z424" s="1" t="s">
        <v>204</v>
      </c>
    </row>
    <row r="425" spans="1:26" x14ac:dyDescent="0.3">
      <c r="A425" s="2">
        <v>44979</v>
      </c>
      <c r="B425" s="1" t="s">
        <v>185</v>
      </c>
      <c r="C425" s="1">
        <v>0</v>
      </c>
      <c r="D425" s="3">
        <v>739.93056808000006</v>
      </c>
      <c r="E425" s="1" t="s">
        <v>185</v>
      </c>
      <c r="F425" s="3">
        <v>739.93056808000006</v>
      </c>
      <c r="G425" s="3">
        <v>717.51212199999998</v>
      </c>
      <c r="H425" s="3">
        <v>22.418446080000081</v>
      </c>
      <c r="I425" s="3"/>
      <c r="J425" s="3">
        <v>783</v>
      </c>
      <c r="K425" s="3">
        <v>873</v>
      </c>
      <c r="L425" s="3">
        <v>2.98</v>
      </c>
      <c r="M425" s="3">
        <v>1.93</v>
      </c>
      <c r="N425" s="3">
        <v>100.06448750000001</v>
      </c>
      <c r="O425" s="4">
        <v>170.36988606</v>
      </c>
      <c r="P425" s="3">
        <v>155.36988606</v>
      </c>
      <c r="Q425" s="3">
        <v>-55.305398559999986</v>
      </c>
      <c r="R425" s="3">
        <f t="shared" si="52"/>
        <v>15</v>
      </c>
      <c r="S425" s="3">
        <v>55.5</v>
      </c>
      <c r="T425" s="3">
        <f t="shared" si="53"/>
        <v>106.16988606</v>
      </c>
      <c r="U425" s="3">
        <v>49.2</v>
      </c>
      <c r="V425" s="7">
        <f t="shared" si="54"/>
        <v>0.28878342961779641</v>
      </c>
      <c r="W425" s="1">
        <f>VLOOKUP(B425,SiteMetadata!$B$3:$P$37,3,FALSE)</f>
        <v>0</v>
      </c>
      <c r="X425" s="1" t="str">
        <f>VLOOKUP(B425,SiteMetadata!$B$3:$P$37,10,FALSE)</f>
        <v>LowerEastForkLMR</v>
      </c>
      <c r="Y425" s="1">
        <f>VLOOKUP(B425,SiteMetadata!$B$3:$P$37,5,FALSE)</f>
        <v>0.54310199999999997</v>
      </c>
      <c r="Z425" s="1">
        <v>4</v>
      </c>
    </row>
    <row r="426" spans="1:26" x14ac:dyDescent="0.3">
      <c r="A426" s="2">
        <v>44979</v>
      </c>
      <c r="B426" s="1" t="s">
        <v>160</v>
      </c>
      <c r="C426" s="1">
        <v>0</v>
      </c>
      <c r="D426" s="3">
        <v>505.62929447999994</v>
      </c>
      <c r="E426" s="1" t="s">
        <v>160</v>
      </c>
      <c r="F426" s="3">
        <v>505.62929447999994</v>
      </c>
      <c r="G426" s="3">
        <v>465.36953297999997</v>
      </c>
      <c r="H426" s="3">
        <v>40.259761499999968</v>
      </c>
      <c r="I426" s="3">
        <f t="shared" ref="I426:I432" si="55">F426-(K426+M426)</f>
        <v>153.41929447999996</v>
      </c>
      <c r="J426" s="3">
        <v>434</v>
      </c>
      <c r="K426" s="3">
        <v>349</v>
      </c>
      <c r="L426" s="3">
        <v>1.64</v>
      </c>
      <c r="M426" s="3">
        <v>3.21</v>
      </c>
      <c r="N426" s="3">
        <v>113.69063550000001</v>
      </c>
      <c r="O426" s="3">
        <v>113.69063550000001</v>
      </c>
      <c r="P426" s="3">
        <v>113.69063550000001</v>
      </c>
      <c r="Q426" s="3">
        <v>0</v>
      </c>
      <c r="R426" s="3">
        <f t="shared" si="52"/>
        <v>0</v>
      </c>
      <c r="S426" s="3">
        <v>19.7</v>
      </c>
      <c r="T426" s="3">
        <f t="shared" si="53"/>
        <v>97.99063550000001</v>
      </c>
      <c r="U426" s="3">
        <v>15.7</v>
      </c>
      <c r="V426" s="7">
        <f t="shared" si="54"/>
        <v>0.13809404733250874</v>
      </c>
      <c r="W426" s="1">
        <f>VLOOKUP(B426,SiteMetadata!$B$3:$P$37,3,FALSE)</f>
        <v>0.1</v>
      </c>
      <c r="X426" s="1" t="str">
        <f>VLOOKUP(B426,SiteMetadata!$B$3:$P$37,10,FALSE)</f>
        <v>LowerEastForkLMR</v>
      </c>
      <c r="Y426" s="1">
        <f>VLOOKUP(B426,SiteMetadata!$B$3:$P$37,5,FALSE)</f>
        <v>7.156054000000001</v>
      </c>
      <c r="Z426" s="1">
        <v>4</v>
      </c>
    </row>
    <row r="427" spans="1:26" x14ac:dyDescent="0.3">
      <c r="A427" s="2">
        <v>44979</v>
      </c>
      <c r="B427" s="1" t="s">
        <v>147</v>
      </c>
      <c r="C427" s="1">
        <v>0</v>
      </c>
      <c r="D427" s="3">
        <v>724.99102951999998</v>
      </c>
      <c r="E427" s="1" t="s">
        <v>147</v>
      </c>
      <c r="F427" s="3">
        <v>724.99102951999998</v>
      </c>
      <c r="G427" s="3">
        <v>595.1260205000001</v>
      </c>
      <c r="H427" s="3">
        <v>129.86500901999989</v>
      </c>
      <c r="I427" s="3">
        <f t="shared" si="55"/>
        <v>405.58102951999996</v>
      </c>
      <c r="J427" s="3">
        <v>287</v>
      </c>
      <c r="K427" s="3">
        <v>315</v>
      </c>
      <c r="L427" s="3">
        <v>6.65</v>
      </c>
      <c r="M427" s="3">
        <v>4.41</v>
      </c>
      <c r="N427" s="3">
        <v>200.23316296000002</v>
      </c>
      <c r="O427" s="3">
        <v>200.23316296000002</v>
      </c>
      <c r="P427" s="3">
        <v>136.31442599999997</v>
      </c>
      <c r="Q427" s="3">
        <v>63.918736960000047</v>
      </c>
      <c r="R427" s="3">
        <f t="shared" si="52"/>
        <v>63.918736960000047</v>
      </c>
      <c r="S427" s="3">
        <v>50.1</v>
      </c>
      <c r="T427" s="3">
        <f t="shared" si="53"/>
        <v>92.314425999999969</v>
      </c>
      <c r="U427" s="3">
        <v>44</v>
      </c>
      <c r="V427" s="7">
        <f t="shared" si="54"/>
        <v>0.21974381940313129</v>
      </c>
      <c r="W427" s="1">
        <f>VLOOKUP(B427,SiteMetadata!$B$3:$P$37,3,FALSE)</f>
        <v>0</v>
      </c>
      <c r="X427" s="1" t="str">
        <f>VLOOKUP(B427,SiteMetadata!$B$3:$P$37,10,FALSE)</f>
        <v>UpperEastForkLMR</v>
      </c>
      <c r="Y427" s="1">
        <f>VLOOKUP(B427,SiteMetadata!$B$3:$P$37,5,FALSE)</f>
        <v>1.014022</v>
      </c>
      <c r="Z427" s="1">
        <v>4</v>
      </c>
    </row>
    <row r="428" spans="1:26" x14ac:dyDescent="0.3">
      <c r="A428" s="2">
        <v>44979</v>
      </c>
      <c r="B428" s="1" t="s">
        <v>167</v>
      </c>
      <c r="C428" s="1">
        <v>0</v>
      </c>
      <c r="D428" s="3">
        <v>747.39119912000001</v>
      </c>
      <c r="E428" s="1" t="s">
        <v>167</v>
      </c>
      <c r="F428" s="3">
        <v>747.39119912000001</v>
      </c>
      <c r="G428" s="3">
        <v>680.02620200000001</v>
      </c>
      <c r="H428" s="3">
        <v>67.364997119999998</v>
      </c>
      <c r="I428" s="3">
        <f t="shared" si="55"/>
        <v>331.90119912</v>
      </c>
      <c r="J428" s="3">
        <v>531</v>
      </c>
      <c r="K428" s="3">
        <v>412</v>
      </c>
      <c r="L428" s="3">
        <v>1.98</v>
      </c>
      <c r="M428" s="3">
        <v>3.49</v>
      </c>
      <c r="N428" s="3">
        <v>210.38335486</v>
      </c>
      <c r="O428" s="3">
        <v>210.38335486</v>
      </c>
      <c r="P428" s="3">
        <v>129.27009821999999</v>
      </c>
      <c r="Q428" s="3">
        <v>81.113256640000003</v>
      </c>
      <c r="R428" s="3">
        <f t="shared" si="52"/>
        <v>81.113256640000003</v>
      </c>
      <c r="S428" s="3">
        <v>63.7</v>
      </c>
      <c r="T428" s="3">
        <f t="shared" si="53"/>
        <v>79.67009822</v>
      </c>
      <c r="U428" s="3">
        <v>49.6</v>
      </c>
      <c r="V428" s="7">
        <f t="shared" si="54"/>
        <v>0.23576009629186878</v>
      </c>
      <c r="W428" s="1">
        <f>VLOOKUP(B428,SiteMetadata!$B$3:$P$37,3,FALSE)</f>
        <v>1</v>
      </c>
      <c r="X428" s="1" t="str">
        <f>VLOOKUP(B428,SiteMetadata!$B$3:$P$37,10,FALSE)</f>
        <v>LowerEastForkLMR</v>
      </c>
      <c r="Y428" s="1">
        <f>VLOOKUP(B428,SiteMetadata!$B$3:$P$37,5,FALSE)</f>
        <v>76.224578000000008</v>
      </c>
      <c r="Z428" s="1">
        <v>4</v>
      </c>
    </row>
    <row r="429" spans="1:26" x14ac:dyDescent="0.3">
      <c r="A429" s="2">
        <v>44979</v>
      </c>
      <c r="B429" s="1" t="s">
        <v>150</v>
      </c>
      <c r="C429" s="1">
        <v>0</v>
      </c>
      <c r="D429" s="3">
        <v>511.36698161999988</v>
      </c>
      <c r="E429" s="1" t="s">
        <v>150</v>
      </c>
      <c r="F429" s="3">
        <v>511.36698161999988</v>
      </c>
      <c r="G429" s="3">
        <v>451.91229800000002</v>
      </c>
      <c r="H429" s="3">
        <f>D429-G429</f>
        <v>59.454683619999855</v>
      </c>
      <c r="I429" s="3">
        <f t="shared" si="55"/>
        <v>481.68698161999987</v>
      </c>
      <c r="J429" s="3">
        <v>24.2</v>
      </c>
      <c r="K429" s="3">
        <v>24.9</v>
      </c>
      <c r="L429" s="3">
        <v>3.61</v>
      </c>
      <c r="M429" s="3">
        <v>4.78</v>
      </c>
      <c r="N429" s="3">
        <v>111.68399328000001</v>
      </c>
      <c r="O429" s="3">
        <v>111.68399328000001</v>
      </c>
      <c r="P429" s="3">
        <v>111.68399328000001</v>
      </c>
      <c r="Q429" s="3">
        <f>N429-P429</f>
        <v>0</v>
      </c>
      <c r="R429" s="3">
        <f t="shared" si="52"/>
        <v>0</v>
      </c>
      <c r="S429" s="3">
        <v>20.5</v>
      </c>
      <c r="T429" s="3">
        <f t="shared" si="53"/>
        <v>91.583993280000016</v>
      </c>
      <c r="U429" s="3">
        <v>20.100000000000001</v>
      </c>
      <c r="V429" s="7">
        <f t="shared" si="54"/>
        <v>0.17997207486669839</v>
      </c>
      <c r="W429" s="1">
        <f>VLOOKUP(B429,SiteMetadata!$B$3:$P$37,3,FALSE)</f>
        <v>0</v>
      </c>
      <c r="X429" s="1" t="str">
        <f>VLOOKUP(B429,SiteMetadata!$B$3:$P$37,10,FALSE)</f>
        <v>UpperEastForkLMR</v>
      </c>
      <c r="Y429" s="1">
        <f>VLOOKUP(B429,SiteMetadata!$B$3:$P$37,5,FALSE)</f>
        <v>0.370946</v>
      </c>
      <c r="Z429" s="1">
        <v>4</v>
      </c>
    </row>
    <row r="430" spans="1:26" x14ac:dyDescent="0.3">
      <c r="A430" s="2">
        <v>44984</v>
      </c>
      <c r="B430" s="1" t="s">
        <v>123</v>
      </c>
      <c r="C430" s="1">
        <v>0</v>
      </c>
      <c r="D430" s="3">
        <v>1503.6694499999999</v>
      </c>
      <c r="E430" s="1" t="s">
        <v>123</v>
      </c>
      <c r="F430" s="3">
        <v>1503.6694499999999</v>
      </c>
      <c r="G430" s="3">
        <v>1092.0640707299999</v>
      </c>
      <c r="H430" s="3">
        <v>411.60537926999996</v>
      </c>
      <c r="I430" s="3">
        <f t="shared" si="55"/>
        <v>1259.7694499999998</v>
      </c>
      <c r="J430" s="3">
        <v>225</v>
      </c>
      <c r="K430" s="3">
        <v>148.5</v>
      </c>
      <c r="L430" s="3">
        <v>114</v>
      </c>
      <c r="M430" s="3">
        <v>95.4</v>
      </c>
      <c r="N430" s="3">
        <v>590</v>
      </c>
      <c r="O430" s="3">
        <v>590</v>
      </c>
      <c r="P430" s="3">
        <v>270.00832299000001</v>
      </c>
      <c r="Q430" s="3">
        <v>319.99167700999999</v>
      </c>
      <c r="R430" s="3">
        <f t="shared" si="52"/>
        <v>319.99167700999999</v>
      </c>
      <c r="S430" s="3">
        <v>199</v>
      </c>
      <c r="T430" s="3">
        <f t="shared" si="53"/>
        <v>115.50832299000001</v>
      </c>
      <c r="U430" s="3">
        <v>154.5</v>
      </c>
      <c r="V430" s="7">
        <f t="shared" si="54"/>
        <v>0.261864406779661</v>
      </c>
      <c r="W430" s="1">
        <f>VLOOKUP(B430,SiteMetadata!$B$3:$P$37,3,FALSE)</f>
        <v>0</v>
      </c>
      <c r="X430" s="1" t="str">
        <f>VLOOKUP(B430,SiteMetadata!$B$3:$P$37,10,FALSE)</f>
        <v>UpperEastForkLMR</v>
      </c>
      <c r="Y430" s="1">
        <f>VLOOKUP(B430,SiteMetadata!$B$3:$P$37,5,FALSE)</f>
        <v>0.30185200000000001</v>
      </c>
      <c r="Z430" s="1">
        <v>4</v>
      </c>
    </row>
    <row r="431" spans="1:26" x14ac:dyDescent="0.3">
      <c r="A431" s="2">
        <v>44984</v>
      </c>
      <c r="B431" s="1" t="s">
        <v>91</v>
      </c>
      <c r="C431" s="1">
        <v>0</v>
      </c>
      <c r="D431" s="3">
        <v>648.04342097999995</v>
      </c>
      <c r="E431" s="1" t="s">
        <v>91</v>
      </c>
      <c r="F431" s="3">
        <v>648.04342097999995</v>
      </c>
      <c r="G431" s="3">
        <v>606.49059362000003</v>
      </c>
      <c r="H431" s="3">
        <v>41.552827359999924</v>
      </c>
      <c r="I431" s="3">
        <f t="shared" si="55"/>
        <v>308.64342097999997</v>
      </c>
      <c r="J431" s="3">
        <v>479</v>
      </c>
      <c r="K431" s="3">
        <v>337</v>
      </c>
      <c r="L431" s="3">
        <v>3</v>
      </c>
      <c r="M431" s="3">
        <v>2.4</v>
      </c>
      <c r="N431" s="3">
        <v>102.14568968</v>
      </c>
      <c r="O431" s="3">
        <v>102.14568968</v>
      </c>
      <c r="P431" s="3">
        <v>58.021694480000001</v>
      </c>
      <c r="Q431" s="3">
        <v>44.123995200000003</v>
      </c>
      <c r="R431" s="3">
        <f t="shared" si="52"/>
        <v>44.123995200000003</v>
      </c>
      <c r="S431" s="3">
        <v>19.399999999999999</v>
      </c>
      <c r="T431" s="3">
        <f t="shared" si="53"/>
        <v>45.421694479999999</v>
      </c>
      <c r="U431" s="3">
        <v>12.6</v>
      </c>
      <c r="V431" s="7">
        <f t="shared" si="54"/>
        <v>0.12335322263203695</v>
      </c>
      <c r="W431" s="1">
        <f>VLOOKUP(B431,SiteMetadata!$B$3:$P$37,3,FALSE)</f>
        <v>0</v>
      </c>
      <c r="X431" s="1" t="str">
        <f>VLOOKUP(B431,SiteMetadata!$B$3:$P$37,10,FALSE)</f>
        <v>UpperEastForkLMR</v>
      </c>
      <c r="Y431" s="1">
        <f>VLOOKUP(B431,SiteMetadata!$B$3:$P$37,5,FALSE)</f>
        <v>233.42192000000003</v>
      </c>
      <c r="Z431" s="1">
        <v>4</v>
      </c>
    </row>
    <row r="432" spans="1:26" x14ac:dyDescent="0.3">
      <c r="A432" s="2">
        <v>44984</v>
      </c>
      <c r="B432" s="1" t="s">
        <v>135</v>
      </c>
      <c r="C432" s="1">
        <v>0</v>
      </c>
      <c r="D432" s="3">
        <v>623.511752</v>
      </c>
      <c r="E432" s="1" t="s">
        <v>135</v>
      </c>
      <c r="F432" s="3">
        <v>623.511752</v>
      </c>
      <c r="G432" s="3">
        <v>621.62203522000004</v>
      </c>
      <c r="H432" s="3">
        <v>1.8897167799999579</v>
      </c>
      <c r="I432" s="3">
        <f t="shared" si="55"/>
        <v>304.38175200000001</v>
      </c>
      <c r="J432" s="3">
        <v>372</v>
      </c>
      <c r="K432" s="3">
        <v>316</v>
      </c>
      <c r="L432" s="3">
        <v>1.89</v>
      </c>
      <c r="M432" s="3">
        <v>3.13</v>
      </c>
      <c r="N432" s="3">
        <v>102.14568968</v>
      </c>
      <c r="O432" s="4">
        <v>172.36491166000002</v>
      </c>
      <c r="P432" s="3">
        <v>162.36491166000002</v>
      </c>
      <c r="Q432" s="3">
        <v>-60.219221980000015</v>
      </c>
      <c r="R432" s="3">
        <f t="shared" si="52"/>
        <v>10</v>
      </c>
      <c r="S432" s="3">
        <v>13.7</v>
      </c>
      <c r="T432" s="3">
        <f t="shared" si="53"/>
        <v>150.36491166000002</v>
      </c>
      <c r="U432" s="3">
        <v>12</v>
      </c>
      <c r="V432" s="7">
        <f t="shared" si="54"/>
        <v>6.9619738057074568E-2</v>
      </c>
      <c r="W432" s="1">
        <f>VLOOKUP(B432,SiteMetadata!$B$3:$P$37,3,FALSE)</f>
        <v>44.150002000000001</v>
      </c>
      <c r="X432" s="1" t="str">
        <f>VLOOKUP(B432,SiteMetadata!$B$3:$P$37,10,FALSE)</f>
        <v>UpperEastForkLMR</v>
      </c>
      <c r="Y432" s="1">
        <f>VLOOKUP(B432,SiteMetadata!$B$3:$P$37,5,FALSE)</f>
        <v>195.15426600000001</v>
      </c>
      <c r="Z432" s="1">
        <v>4</v>
      </c>
    </row>
    <row r="433" spans="1:26" x14ac:dyDescent="0.3">
      <c r="A433" s="2">
        <v>44984</v>
      </c>
      <c r="B433" s="1" t="s">
        <v>188</v>
      </c>
      <c r="C433" s="1">
        <v>0</v>
      </c>
      <c r="D433" s="3">
        <v>1584.97260648</v>
      </c>
      <c r="E433" s="1" t="s">
        <v>188</v>
      </c>
      <c r="F433" s="3">
        <v>1584.97260648</v>
      </c>
      <c r="G433" s="3">
        <v>1561.3498067199998</v>
      </c>
      <c r="H433" s="3">
        <v>23.622799760000134</v>
      </c>
      <c r="I433" s="3"/>
      <c r="J433" s="3">
        <v>2100</v>
      </c>
      <c r="K433" s="3">
        <v>1620</v>
      </c>
      <c r="L433" s="3">
        <v>52</v>
      </c>
      <c r="M433" s="3">
        <v>47.2</v>
      </c>
      <c r="N433" s="3">
        <v>304.43389072000002</v>
      </c>
      <c r="O433" s="3">
        <v>304.43389072000002</v>
      </c>
      <c r="P433" s="3">
        <v>299.56793544000004</v>
      </c>
      <c r="Q433" s="3">
        <v>4.8659552799999801</v>
      </c>
      <c r="R433" s="3">
        <f t="shared" si="52"/>
        <v>4.8659552799999801</v>
      </c>
      <c r="S433" s="3">
        <v>234</v>
      </c>
      <c r="T433" s="3">
        <f t="shared" si="53"/>
        <v>89.567935440000042</v>
      </c>
      <c r="U433" s="3">
        <v>210</v>
      </c>
      <c r="V433" s="7">
        <f t="shared" si="54"/>
        <v>0.68980493434334933</v>
      </c>
      <c r="W433" s="1">
        <f>VLOOKUP(B433,SiteMetadata!$B$3:$P$37,3,FALSE)</f>
        <v>0.77</v>
      </c>
      <c r="X433" s="1" t="str">
        <f>VLOOKUP(B433,SiteMetadata!$B$3:$P$37,10,FALSE)</f>
        <v>LowerEastForkLMR</v>
      </c>
      <c r="Y433" s="1">
        <f>VLOOKUP(B433,SiteMetadata!$B$3:$P$37,5,FALSE)</f>
        <v>500.82303400000001</v>
      </c>
      <c r="Z433" s="1">
        <v>4</v>
      </c>
    </row>
    <row r="434" spans="1:26" x14ac:dyDescent="0.3">
      <c r="A434" s="2">
        <v>44984</v>
      </c>
      <c r="B434" s="1" t="s">
        <v>181</v>
      </c>
      <c r="C434" s="1">
        <v>0</v>
      </c>
      <c r="D434" s="3">
        <v>1250.9800259199999</v>
      </c>
      <c r="E434" s="1" t="s">
        <v>181</v>
      </c>
      <c r="F434" s="3">
        <v>1250.9800259199999</v>
      </c>
      <c r="G434" s="3">
        <v>1176.7853072800001</v>
      </c>
      <c r="H434" s="3">
        <v>74.194718639999792</v>
      </c>
      <c r="I434" s="3"/>
      <c r="J434" s="3">
        <v>1030</v>
      </c>
      <c r="K434" s="3">
        <v>1400</v>
      </c>
      <c r="L434" s="3">
        <v>26.2</v>
      </c>
      <c r="M434" s="3">
        <v>60.2</v>
      </c>
      <c r="N434" s="3">
        <v>254.14040446000001</v>
      </c>
      <c r="O434" s="3">
        <v>254.14040446000001</v>
      </c>
      <c r="P434" s="3">
        <v>115.68412008000001</v>
      </c>
      <c r="Q434" s="3">
        <v>138.45628438</v>
      </c>
      <c r="R434" s="3">
        <f t="shared" si="52"/>
        <v>138.45628438</v>
      </c>
      <c r="S434" s="3">
        <v>105</v>
      </c>
      <c r="T434" s="3">
        <f t="shared" si="53"/>
        <v>2.6841200800000138</v>
      </c>
      <c r="U434" s="3">
        <v>113</v>
      </c>
      <c r="V434" s="7">
        <f t="shared" si="54"/>
        <v>0.4446361067225949</v>
      </c>
      <c r="W434" s="1">
        <f>VLOOKUP(B434,SiteMetadata!$B$3:$P$37,3,FALSE)</f>
        <v>4.3</v>
      </c>
      <c r="X434" s="1" t="str">
        <f>VLOOKUP(B434,SiteMetadata!$B$3:$P$37,10,FALSE)</f>
        <v>LowerEastForkLMR</v>
      </c>
      <c r="Y434" s="1">
        <f>VLOOKUP(B434,SiteMetadata!$B$3:$P$37,5,FALSE)</f>
        <v>493.24199399999998</v>
      </c>
      <c r="Z434" s="1">
        <v>4</v>
      </c>
    </row>
    <row r="435" spans="1:26" x14ac:dyDescent="0.3">
      <c r="A435" s="2">
        <v>44984</v>
      </c>
      <c r="B435" s="1" t="s">
        <v>139</v>
      </c>
      <c r="C435" s="1">
        <v>0</v>
      </c>
      <c r="D435" s="3">
        <v>625.40108801999997</v>
      </c>
      <c r="E435" s="1" t="s">
        <v>139</v>
      </c>
      <c r="F435" s="4">
        <v>667.92780712000001</v>
      </c>
      <c r="G435" s="3">
        <v>649.92780712000001</v>
      </c>
      <c r="H435" s="3">
        <v>-24.526719100000037</v>
      </c>
      <c r="I435" s="3">
        <f>F435-(K435+M435)</f>
        <v>320.63780711999999</v>
      </c>
      <c r="J435" s="3">
        <v>593</v>
      </c>
      <c r="K435" s="3">
        <v>345</v>
      </c>
      <c r="L435" s="3">
        <v>2.98</v>
      </c>
      <c r="M435" s="3">
        <v>2.29</v>
      </c>
      <c r="N435" s="3">
        <v>141.98618535999998</v>
      </c>
      <c r="O435" s="3">
        <v>141.98618535999998</v>
      </c>
      <c r="P435" s="3">
        <v>88.742524620000012</v>
      </c>
      <c r="Q435" s="3">
        <v>53.243660739999967</v>
      </c>
      <c r="R435" s="3">
        <f t="shared" si="52"/>
        <v>53.243660739999967</v>
      </c>
      <c r="S435" s="3">
        <v>27.3</v>
      </c>
      <c r="T435" s="3">
        <f t="shared" si="53"/>
        <v>64.242524620000012</v>
      </c>
      <c r="U435" s="3">
        <v>24.5</v>
      </c>
      <c r="V435" s="7">
        <f t="shared" si="54"/>
        <v>0.17255199819532643</v>
      </c>
      <c r="W435" s="1">
        <f>VLOOKUP(B435,SiteMetadata!$B$3:$P$37,3,FALSE)</f>
        <v>34.909999999999997</v>
      </c>
      <c r="X435" s="1" t="str">
        <f>VLOOKUP(B435,SiteMetadata!$B$3:$P$37,10,FALSE)</f>
        <v>UpperEastForkLMR</v>
      </c>
      <c r="Y435" s="1">
        <f>VLOOKUP(B435,SiteMetadata!$B$3:$P$37,5,FALSE)</f>
        <v>236.477496</v>
      </c>
      <c r="Z435" s="1">
        <v>4</v>
      </c>
    </row>
    <row r="436" spans="1:26" x14ac:dyDescent="0.3">
      <c r="A436" s="2">
        <v>44984</v>
      </c>
      <c r="B436" s="1" t="s">
        <v>84</v>
      </c>
      <c r="C436" s="1">
        <v>0</v>
      </c>
      <c r="D436" s="3">
        <v>1472.9545948800001</v>
      </c>
      <c r="E436" s="1" t="s">
        <v>84</v>
      </c>
      <c r="F436" s="4">
        <v>1504.4988737799997</v>
      </c>
      <c r="G436" s="3">
        <v>1481.4988737799997</v>
      </c>
      <c r="H436" s="3">
        <v>-8.5442788999996537</v>
      </c>
      <c r="I436" s="3"/>
      <c r="J436" s="3">
        <v>1590</v>
      </c>
      <c r="K436" s="3">
        <v>1680</v>
      </c>
      <c r="L436" s="3">
        <v>37.9</v>
      </c>
      <c r="M436" s="3">
        <v>34.9</v>
      </c>
      <c r="N436" s="3">
        <v>264.52636734000004</v>
      </c>
      <c r="O436" s="3">
        <v>264.52636734000004</v>
      </c>
      <c r="P436" s="3">
        <v>220.45746975999998</v>
      </c>
      <c r="Q436" s="3">
        <v>44.068897580000055</v>
      </c>
      <c r="R436" s="3">
        <f t="shared" si="52"/>
        <v>44.068897580000055</v>
      </c>
      <c r="S436" s="3">
        <v>185</v>
      </c>
      <c r="T436" s="3">
        <f t="shared" si="53"/>
        <v>23.457469759999981</v>
      </c>
      <c r="U436" s="3">
        <v>197</v>
      </c>
      <c r="V436" s="7">
        <f t="shared" si="54"/>
        <v>0.74472727229793578</v>
      </c>
      <c r="W436" s="1">
        <f>VLOOKUP(B436,SiteMetadata!$B$3:$P$37,3,FALSE)</f>
        <v>0</v>
      </c>
      <c r="X436" s="1" t="str">
        <f>VLOOKUP(B436,SiteMetadata!$B$3:$P$37,10,FALSE)</f>
        <v>LowerEastForkLMR</v>
      </c>
      <c r="Y436" s="1">
        <f>VLOOKUP(B436,SiteMetadata!$B$3:$P$37,5,FALSE)</f>
        <v>493.24199399999998</v>
      </c>
      <c r="Z436" s="1">
        <v>4</v>
      </c>
    </row>
    <row r="437" spans="1:26" x14ac:dyDescent="0.3">
      <c r="A437" s="2">
        <v>44984</v>
      </c>
      <c r="B437" s="1" t="s">
        <v>132</v>
      </c>
      <c r="C437" s="1">
        <v>0</v>
      </c>
      <c r="D437" s="3">
        <v>590.0650724333334</v>
      </c>
      <c r="E437" s="1" t="s">
        <v>132</v>
      </c>
      <c r="F437" s="3">
        <v>590.0650724333334</v>
      </c>
      <c r="G437" s="3">
        <v>520.90847096000005</v>
      </c>
      <c r="H437" s="3">
        <v>69.156601473333353</v>
      </c>
      <c r="I437" s="3">
        <f>F437-(K437+M437)</f>
        <v>553.98507243333336</v>
      </c>
      <c r="J437" s="3">
        <v>33.833333333333336</v>
      </c>
      <c r="K437" s="3">
        <v>33.166666666666664</v>
      </c>
      <c r="L437" s="3">
        <v>3.5700000000000003</v>
      </c>
      <c r="M437" s="3">
        <v>2.9133333333333336</v>
      </c>
      <c r="N437" s="3">
        <v>185.58781278666666</v>
      </c>
      <c r="O437" s="3">
        <v>185.58781278666666</v>
      </c>
      <c r="P437" s="3">
        <v>119.38818863333334</v>
      </c>
      <c r="Q437" s="3">
        <v>66.199624153333318</v>
      </c>
      <c r="R437" s="3">
        <f t="shared" si="52"/>
        <v>66.199624153333318</v>
      </c>
      <c r="S437" s="3">
        <v>41.6</v>
      </c>
      <c r="T437" s="3">
        <f t="shared" si="53"/>
        <v>84.254855300000003</v>
      </c>
      <c r="U437" s="3">
        <v>35.133333333333333</v>
      </c>
      <c r="V437" s="7">
        <f t="shared" si="54"/>
        <v>0.18930840773321214</v>
      </c>
      <c r="W437" s="1">
        <f>VLOOKUP(B437,SiteMetadata!$B$3:$P$37,3,FALSE)</f>
        <v>0.5</v>
      </c>
      <c r="X437" s="1" t="str">
        <f>VLOOKUP(B437,SiteMetadata!$B$3:$P$37,10,FALSE)</f>
        <v>UpperEastForkLMR</v>
      </c>
      <c r="Y437" s="1">
        <f>VLOOKUP(B437,SiteMetadata!$B$3:$P$37,5,FALSE)</f>
        <v>10.649353999999999</v>
      </c>
      <c r="Z437" s="1">
        <v>4</v>
      </c>
    </row>
    <row r="438" spans="1:26" x14ac:dyDescent="0.3">
      <c r="A438" s="2">
        <v>44984</v>
      </c>
      <c r="B438" s="1" t="s">
        <v>125</v>
      </c>
      <c r="C438" s="1">
        <v>0</v>
      </c>
      <c r="D438" s="3">
        <v>473.05100481999995</v>
      </c>
      <c r="E438" s="1" t="s">
        <v>125</v>
      </c>
      <c r="F438" s="3">
        <v>473.05100481999995</v>
      </c>
      <c r="G438" s="3">
        <v>424.94185632</v>
      </c>
      <c r="H438" s="3">
        <v>48.109148499999947</v>
      </c>
      <c r="I438" s="3">
        <f>F438-(K438+M438)</f>
        <v>345.90100481999991</v>
      </c>
      <c r="J438" s="3">
        <v>164</v>
      </c>
      <c r="K438" s="3">
        <v>125</v>
      </c>
      <c r="L438" s="3">
        <v>2.29</v>
      </c>
      <c r="M438" s="3">
        <v>2.15</v>
      </c>
      <c r="N438" s="3">
        <v>137.02457934</v>
      </c>
      <c r="O438" s="3">
        <v>137.02457934</v>
      </c>
      <c r="P438" s="3">
        <v>91.608102379999991</v>
      </c>
      <c r="Q438" s="3">
        <v>45.416476960000011</v>
      </c>
      <c r="R438" s="3">
        <f t="shared" si="52"/>
        <v>45.416476960000011</v>
      </c>
      <c r="S438" s="3">
        <v>13.6</v>
      </c>
      <c r="T438" s="3">
        <f t="shared" si="53"/>
        <v>77.608102379999991</v>
      </c>
      <c r="U438" s="3">
        <v>14</v>
      </c>
      <c r="V438" s="7">
        <f t="shared" si="54"/>
        <v>0.10217145031521467</v>
      </c>
      <c r="W438" s="1">
        <f>VLOOKUP(B438,SiteMetadata!$B$3:$P$37,3,FALSE)</f>
        <v>0.18</v>
      </c>
      <c r="X438" s="1" t="str">
        <f>VLOOKUP(B438,SiteMetadata!$B$3:$P$37,10,FALSE)</f>
        <v>UpperEastForkLMR</v>
      </c>
      <c r="Y438" s="1">
        <f>VLOOKUP(B438,SiteMetadata!$B$3:$P$37,5,FALSE)</f>
        <v>6.2504980000000003</v>
      </c>
      <c r="Z438" s="1">
        <v>4</v>
      </c>
    </row>
    <row r="439" spans="1:26" x14ac:dyDescent="0.3">
      <c r="A439" s="2">
        <v>44984</v>
      </c>
      <c r="B439" s="1" t="s">
        <v>185</v>
      </c>
      <c r="C439" s="1">
        <v>0</v>
      </c>
      <c r="D439" s="3">
        <v>631.0668115200001</v>
      </c>
      <c r="E439" s="1" t="s">
        <v>185</v>
      </c>
      <c r="F439" s="4">
        <v>659.84205671999996</v>
      </c>
      <c r="G439" s="3">
        <v>634.84205671999996</v>
      </c>
      <c r="H439" s="3">
        <v>-3.7752451999998584</v>
      </c>
      <c r="I439" s="3"/>
      <c r="J439" s="3">
        <v>589</v>
      </c>
      <c r="K439" s="3">
        <v>704</v>
      </c>
      <c r="L439" s="3">
        <v>8.73</v>
      </c>
      <c r="M439" s="3">
        <v>14.7</v>
      </c>
      <c r="N439" s="3">
        <v>80.741574080000021</v>
      </c>
      <c r="O439" s="3">
        <v>80.741574080000021</v>
      </c>
      <c r="P439" s="3">
        <v>64.975813579999993</v>
      </c>
      <c r="Q439" s="3">
        <v>15.765760500000027</v>
      </c>
      <c r="R439" s="3">
        <f t="shared" si="52"/>
        <v>15.765760500000027</v>
      </c>
      <c r="S439" s="3">
        <v>47.4</v>
      </c>
      <c r="T439" s="3">
        <f t="shared" si="53"/>
        <v>17.575813579999995</v>
      </c>
      <c r="U439" s="3">
        <v>47.4</v>
      </c>
      <c r="V439" s="7">
        <f t="shared" si="54"/>
        <v>0.58705816105387454</v>
      </c>
      <c r="W439" s="1">
        <f>VLOOKUP(B439,SiteMetadata!$B$3:$P$37,3,FALSE)</f>
        <v>0</v>
      </c>
      <c r="X439" s="1" t="str">
        <f>VLOOKUP(B439,SiteMetadata!$B$3:$P$37,10,FALSE)</f>
        <v>LowerEastForkLMR</v>
      </c>
      <c r="Y439" s="1">
        <f>VLOOKUP(B439,SiteMetadata!$B$3:$P$37,5,FALSE)</f>
        <v>0.54310199999999997</v>
      </c>
      <c r="Z439" s="1"/>
    </row>
    <row r="440" spans="1:26" x14ac:dyDescent="0.3">
      <c r="A440" s="2">
        <v>44984</v>
      </c>
      <c r="B440" s="1" t="s">
        <v>177</v>
      </c>
      <c r="C440" s="1">
        <v>0</v>
      </c>
      <c r="D440" s="3">
        <v>196.62806801999994</v>
      </c>
      <c r="E440" s="1" t="s">
        <v>177</v>
      </c>
      <c r="F440" s="4">
        <v>296.31180008000001</v>
      </c>
      <c r="G440" s="3">
        <v>273.31180008000001</v>
      </c>
      <c r="H440" s="3">
        <v>-76.683732060000068</v>
      </c>
      <c r="I440" s="3">
        <f t="shared" ref="I440:I458" si="56">F440-(K440+M440)</f>
        <v>189.84180008000001</v>
      </c>
      <c r="J440" s="3">
        <v>111</v>
      </c>
      <c r="K440" s="3">
        <v>100</v>
      </c>
      <c r="L440" s="3">
        <v>1.74</v>
      </c>
      <c r="M440" s="3">
        <v>6.47</v>
      </c>
      <c r="N440" s="3">
        <v>109.66419342</v>
      </c>
      <c r="O440" s="3">
        <v>109.66419342</v>
      </c>
      <c r="P440" s="3">
        <v>88.022475280000009</v>
      </c>
      <c r="Q440" s="3">
        <v>21.641718139999995</v>
      </c>
      <c r="R440" s="3">
        <f t="shared" si="52"/>
        <v>21.641718139999995</v>
      </c>
      <c r="S440" s="3">
        <v>10.6</v>
      </c>
      <c r="T440" s="3">
        <f t="shared" si="53"/>
        <v>75.422475280000015</v>
      </c>
      <c r="U440" s="3">
        <v>12.6</v>
      </c>
      <c r="V440" s="7">
        <f t="shared" si="54"/>
        <v>0.11489620820666224</v>
      </c>
      <c r="W440" s="1">
        <f>VLOOKUP(B440,SiteMetadata!$B$3:$P$37,3,FALSE)</f>
        <v>0.4</v>
      </c>
      <c r="X440" s="1" t="str">
        <f>VLOOKUP(B440,SiteMetadata!$B$3:$P$37,10,FALSE)</f>
        <v>LowerEastForkLMR</v>
      </c>
      <c r="Y440" s="1">
        <f>VLOOKUP(B440,SiteMetadata!$B$3:$P$37,5,FALSE)</f>
        <v>6.6627460000000003</v>
      </c>
      <c r="Z440" s="1">
        <v>4</v>
      </c>
    </row>
    <row r="441" spans="1:26" x14ac:dyDescent="0.3">
      <c r="A441" s="2">
        <v>44984</v>
      </c>
      <c r="B441" s="1" t="s">
        <v>172</v>
      </c>
      <c r="C441" s="1">
        <v>0</v>
      </c>
      <c r="D441" s="3">
        <v>993.80183199999999</v>
      </c>
      <c r="E441" s="1" t="s">
        <v>172</v>
      </c>
      <c r="F441" s="3">
        <v>993.80183199999999</v>
      </c>
      <c r="G441" s="3">
        <v>944.70193617999996</v>
      </c>
      <c r="H441" s="3">
        <v>49.099895820000029</v>
      </c>
      <c r="I441" s="3">
        <f t="shared" si="56"/>
        <v>56.98183199999994</v>
      </c>
      <c r="J441" s="3">
        <v>1340</v>
      </c>
      <c r="K441" s="3">
        <v>934</v>
      </c>
      <c r="L441" s="3">
        <v>1.66</v>
      </c>
      <c r="M441" s="3">
        <v>2.82</v>
      </c>
      <c r="N441" s="3">
        <v>100.75968352000001</v>
      </c>
      <c r="O441" s="3">
        <v>100.75968352000001</v>
      </c>
      <c r="P441" s="3">
        <v>90.178237420000016</v>
      </c>
      <c r="Q441" s="3">
        <v>10.581446099999994</v>
      </c>
      <c r="R441" s="3">
        <f t="shared" si="52"/>
        <v>10.581446099999994</v>
      </c>
      <c r="S441" s="3">
        <v>10.4</v>
      </c>
      <c r="T441" s="3">
        <f t="shared" si="53"/>
        <v>81.888237420000024</v>
      </c>
      <c r="U441" s="3">
        <v>8.2899999999999991</v>
      </c>
      <c r="V441" s="7">
        <f t="shared" si="54"/>
        <v>8.2274970607212145E-2</v>
      </c>
      <c r="W441" s="1">
        <f>VLOOKUP(B441,SiteMetadata!$B$3:$P$37,3,FALSE)</f>
        <v>0</v>
      </c>
      <c r="X441" s="1" t="str">
        <f>VLOOKUP(B441,SiteMetadata!$B$3:$P$37,10,FALSE)</f>
        <v>LowerEastForkLMR</v>
      </c>
      <c r="Y441" s="1">
        <f>VLOOKUP(B441,SiteMetadata!$B$3:$P$37,5,FALSE)</f>
        <v>0.36476999999999998</v>
      </c>
      <c r="Z441" s="1">
        <v>4</v>
      </c>
    </row>
    <row r="442" spans="1:26" x14ac:dyDescent="0.3">
      <c r="A442" s="2">
        <v>44984</v>
      </c>
      <c r="B442" s="1" t="s">
        <v>157</v>
      </c>
      <c r="C442" s="1">
        <v>0</v>
      </c>
      <c r="D442" s="3">
        <v>560.95005698000011</v>
      </c>
      <c r="E442" s="1" t="s">
        <v>157</v>
      </c>
      <c r="F442" s="3">
        <v>560.95005698000011</v>
      </c>
      <c r="G442" s="3">
        <v>499.88818049999992</v>
      </c>
      <c r="H442" s="3">
        <v>61.061876480000194</v>
      </c>
      <c r="I442" s="3">
        <f t="shared" si="56"/>
        <v>209.45005698000011</v>
      </c>
      <c r="J442" s="3">
        <v>539</v>
      </c>
      <c r="K442" s="3">
        <v>341</v>
      </c>
      <c r="L442" s="3">
        <v>8.5500000000000007</v>
      </c>
      <c r="M442" s="3">
        <v>10.5</v>
      </c>
      <c r="N442" s="3">
        <v>83.671478080000014</v>
      </c>
      <c r="O442" s="4">
        <v>102.32084191999999</v>
      </c>
      <c r="P442" s="3">
        <v>92.320841919999992</v>
      </c>
      <c r="Q442" s="3">
        <v>-8.6493638399999782</v>
      </c>
      <c r="R442" s="3">
        <f t="shared" si="52"/>
        <v>10</v>
      </c>
      <c r="S442" s="3">
        <v>13</v>
      </c>
      <c r="T442" s="3">
        <f t="shared" si="53"/>
        <v>82.460841919999993</v>
      </c>
      <c r="U442" s="3">
        <v>9.86</v>
      </c>
      <c r="V442" s="7">
        <f t="shared" si="54"/>
        <v>9.6363554237650667E-2</v>
      </c>
      <c r="W442" s="1">
        <f>VLOOKUP(B442,SiteMetadata!$B$3:$P$37,3,FALSE)</f>
        <v>0</v>
      </c>
      <c r="X442" s="1" t="str">
        <f>VLOOKUP(B442,SiteMetadata!$B$3:$P$37,10,FALSE)</f>
        <v>LowerEastForkLMR</v>
      </c>
      <c r="Y442" s="1">
        <f>VLOOKUP(B442,SiteMetadata!$B$3:$P$37,5,FALSE)</f>
        <v>0.40337000000000001</v>
      </c>
      <c r="Z442" s="1">
        <v>4</v>
      </c>
    </row>
    <row r="443" spans="1:26" x14ac:dyDescent="0.3">
      <c r="A443" s="2">
        <v>44984</v>
      </c>
      <c r="B443" s="1" t="s">
        <v>174</v>
      </c>
      <c r="C443" s="1">
        <v>0</v>
      </c>
      <c r="D443" s="3">
        <v>251.74169217999992</v>
      </c>
      <c r="E443" s="1" t="s">
        <v>174</v>
      </c>
      <c r="F443" s="4">
        <v>305.92580177999997</v>
      </c>
      <c r="G443" s="3">
        <v>290.92580177999997</v>
      </c>
      <c r="H443" s="3">
        <v>-39.184109600000056</v>
      </c>
      <c r="I443" s="3">
        <f t="shared" si="56"/>
        <v>212.79580177999998</v>
      </c>
      <c r="J443" s="3">
        <v>134</v>
      </c>
      <c r="K443" s="3">
        <v>90</v>
      </c>
      <c r="L443" s="3">
        <v>2.14</v>
      </c>
      <c r="M443" s="3">
        <v>3.13</v>
      </c>
      <c r="N443" s="3">
        <v>108.31035038000002</v>
      </c>
      <c r="O443" s="3">
        <v>108.31035038000002</v>
      </c>
      <c r="P443" s="3">
        <v>100.75968352000001</v>
      </c>
      <c r="Q443" s="3">
        <v>7.5506668600000069</v>
      </c>
      <c r="R443" s="3">
        <f t="shared" si="52"/>
        <v>7.5506668600000069</v>
      </c>
      <c r="S443" s="3">
        <v>9.2100000000000009</v>
      </c>
      <c r="T443" s="3">
        <f t="shared" si="53"/>
        <v>89.859683520000004</v>
      </c>
      <c r="U443" s="3">
        <v>10.9</v>
      </c>
      <c r="V443" s="7">
        <f t="shared" ref="V443:V471" si="57">U443/O443</f>
        <v>0.10063673473271981</v>
      </c>
      <c r="W443" s="1">
        <f>VLOOKUP(B443,SiteMetadata!$B$3:$P$37,3,FALSE)</f>
        <v>0</v>
      </c>
      <c r="X443" s="1" t="str">
        <f>VLOOKUP(B443,SiteMetadata!$B$3:$P$37,10,FALSE)</f>
        <v>LowerEastForkLMR</v>
      </c>
      <c r="Y443" s="1">
        <f>VLOOKUP(B443,SiteMetadata!$B$3:$P$37,5,FALSE)</f>
        <v>3.0474700000000001</v>
      </c>
      <c r="Z443" s="1">
        <v>4</v>
      </c>
    </row>
    <row r="444" spans="1:26" x14ac:dyDescent="0.3">
      <c r="A444" s="2">
        <v>44991</v>
      </c>
      <c r="B444" s="1">
        <v>506</v>
      </c>
      <c r="C444" s="1">
        <v>0</v>
      </c>
      <c r="D444" s="3">
        <v>2640</v>
      </c>
      <c r="E444" s="1">
        <v>506</v>
      </c>
      <c r="F444" s="3">
        <v>2640</v>
      </c>
      <c r="G444" s="3">
        <v>2600</v>
      </c>
      <c r="H444" s="3">
        <v>40</v>
      </c>
      <c r="I444" s="3">
        <f t="shared" si="56"/>
        <v>1225.3</v>
      </c>
      <c r="J444" s="3">
        <v>2240</v>
      </c>
      <c r="K444" s="3">
        <v>1400</v>
      </c>
      <c r="L444" s="3">
        <v>12.4</v>
      </c>
      <c r="M444" s="3">
        <v>14.7</v>
      </c>
      <c r="N444" s="3">
        <v>156.97790757000001</v>
      </c>
      <c r="O444" s="3">
        <v>156.97790757000001</v>
      </c>
      <c r="P444" s="3">
        <v>65.403295999999983</v>
      </c>
      <c r="Q444" s="3">
        <v>91.57461157000003</v>
      </c>
      <c r="R444" s="3">
        <f t="shared" si="52"/>
        <v>91.57461157000003</v>
      </c>
      <c r="S444" s="3">
        <v>71.099999999999994</v>
      </c>
      <c r="T444" s="3">
        <f t="shared" si="53"/>
        <v>0.20329599999998038</v>
      </c>
      <c r="U444" s="3">
        <v>65.2</v>
      </c>
      <c r="V444" s="7">
        <f t="shared" si="57"/>
        <v>0.41534506994830367</v>
      </c>
      <c r="W444" s="1">
        <f>VLOOKUP(B444,SiteMetadata!$B$3:$P$37,3,FALSE)</f>
        <v>72.8</v>
      </c>
      <c r="X444" s="1" t="str">
        <f>VLOOKUP(B444,SiteMetadata!$B$3:$P$37,10,FALSE)</f>
        <v>UpperEastForkLMR</v>
      </c>
      <c r="Y444" s="1">
        <f>VLOOKUP(B444,SiteMetadata!$B$3:$P$37,5,FALSE)</f>
        <v>48.268528000000003</v>
      </c>
      <c r="Z444" s="1">
        <v>4</v>
      </c>
    </row>
    <row r="445" spans="1:26" x14ac:dyDescent="0.3">
      <c r="A445" s="2">
        <v>44991</v>
      </c>
      <c r="B445" s="1">
        <v>890</v>
      </c>
      <c r="C445" s="1">
        <v>0</v>
      </c>
      <c r="D445" s="3">
        <v>1090</v>
      </c>
      <c r="E445" s="1">
        <v>890</v>
      </c>
      <c r="F445" s="3">
        <v>1090</v>
      </c>
      <c r="G445" s="3">
        <v>929</v>
      </c>
      <c r="H445" s="3">
        <v>161</v>
      </c>
      <c r="I445" s="3">
        <f t="shared" si="56"/>
        <v>686.3</v>
      </c>
      <c r="J445" s="3">
        <v>423</v>
      </c>
      <c r="K445" s="3">
        <v>394</v>
      </c>
      <c r="L445" s="3">
        <v>14.6</v>
      </c>
      <c r="M445" s="3">
        <v>9.6999999999999993</v>
      </c>
      <c r="N445" s="3">
        <v>121.30386904</v>
      </c>
      <c r="O445" s="3">
        <v>121.30386904</v>
      </c>
      <c r="P445" s="3">
        <v>53.113573039999999</v>
      </c>
      <c r="Q445" s="3">
        <v>68.190295999999989</v>
      </c>
      <c r="R445" s="3">
        <f t="shared" si="52"/>
        <v>68.190295999999989</v>
      </c>
      <c r="S445" s="3">
        <v>39.1</v>
      </c>
      <c r="T445" s="3">
        <f t="shared" si="53"/>
        <v>21.513573039999997</v>
      </c>
      <c r="U445" s="3">
        <v>31.6</v>
      </c>
      <c r="V445" s="7">
        <f t="shared" si="57"/>
        <v>0.26050282031465866</v>
      </c>
      <c r="W445" s="1">
        <f>VLOOKUP(B445,SiteMetadata!$B$3:$P$37,3,FALSE)</f>
        <v>0.6</v>
      </c>
      <c r="X445" s="1" t="str">
        <f>VLOOKUP(B445,SiteMetadata!$B$3:$P$37,10,FALSE)</f>
        <v>UpperEastForkLMR</v>
      </c>
      <c r="Y445" s="1">
        <f>VLOOKUP(B445,SiteMetadata!$B$3:$P$37,5,FALSE)</f>
        <v>4.8608979999999997</v>
      </c>
      <c r="Z445" s="1">
        <v>4</v>
      </c>
    </row>
    <row r="446" spans="1:26" x14ac:dyDescent="0.3">
      <c r="A446" s="2">
        <v>44991</v>
      </c>
      <c r="B446" s="1" t="s">
        <v>91</v>
      </c>
      <c r="C446" s="1">
        <v>0</v>
      </c>
      <c r="D446" s="3">
        <v>1810</v>
      </c>
      <c r="E446" s="1" t="s">
        <v>91</v>
      </c>
      <c r="F446" s="3">
        <v>1810</v>
      </c>
      <c r="G446" s="3">
        <v>1380</v>
      </c>
      <c r="H446" s="3">
        <v>430</v>
      </c>
      <c r="I446" s="3">
        <f t="shared" si="56"/>
        <v>906.6</v>
      </c>
      <c r="J446" s="3">
        <v>1060</v>
      </c>
      <c r="K446" s="3">
        <v>891</v>
      </c>
      <c r="L446" s="3">
        <v>18.3</v>
      </c>
      <c r="M446" s="3">
        <v>12.4</v>
      </c>
      <c r="N446" s="3">
        <v>291.18619853000001</v>
      </c>
      <c r="O446" s="3">
        <v>291.18619853000001</v>
      </c>
      <c r="P446" s="3">
        <v>206.20092500000001</v>
      </c>
      <c r="Q446" s="3">
        <v>84.985273530000001</v>
      </c>
      <c r="R446" s="3">
        <f t="shared" si="52"/>
        <v>84.985273530000001</v>
      </c>
      <c r="S446" s="3">
        <v>108</v>
      </c>
      <c r="T446" s="3">
        <f t="shared" si="53"/>
        <v>116.20092500000001</v>
      </c>
      <c r="U446" s="3">
        <v>90</v>
      </c>
      <c r="V446" s="7">
        <f t="shared" si="57"/>
        <v>0.30908058298898938</v>
      </c>
      <c r="W446" s="1">
        <f>VLOOKUP(B446,SiteMetadata!$B$3:$P$37,3,FALSE)</f>
        <v>0</v>
      </c>
      <c r="X446" s="1" t="str">
        <f>VLOOKUP(B446,SiteMetadata!$B$3:$P$37,10,FALSE)</f>
        <v>UpperEastForkLMR</v>
      </c>
      <c r="Y446" s="1">
        <f>VLOOKUP(B446,SiteMetadata!$B$3:$P$37,5,FALSE)</f>
        <v>233.42192000000003</v>
      </c>
      <c r="Z446" s="1">
        <v>4</v>
      </c>
    </row>
    <row r="447" spans="1:26" x14ac:dyDescent="0.3">
      <c r="A447" s="2">
        <v>44991</v>
      </c>
      <c r="B447" s="1" t="s">
        <v>119</v>
      </c>
      <c r="C447" s="1">
        <v>0</v>
      </c>
      <c r="D447" s="3">
        <v>2020</v>
      </c>
      <c r="E447" s="1" t="s">
        <v>119</v>
      </c>
      <c r="F447" s="3">
        <v>2020</v>
      </c>
      <c r="G447" s="3">
        <v>1910</v>
      </c>
      <c r="H447" s="3">
        <v>110</v>
      </c>
      <c r="I447" s="3">
        <f t="shared" si="56"/>
        <v>623.59999999999991</v>
      </c>
      <c r="J447" s="3">
        <v>1680</v>
      </c>
      <c r="K447" s="3">
        <v>1380</v>
      </c>
      <c r="L447" s="3">
        <v>13.8</v>
      </c>
      <c r="M447" s="3">
        <v>16.399999999999999</v>
      </c>
      <c r="N447" s="3">
        <v>161.05445637000003</v>
      </c>
      <c r="O447" s="3">
        <v>161.05445637000003</v>
      </c>
      <c r="P447" s="3">
        <v>139.93286832000001</v>
      </c>
      <c r="Q447" s="3">
        <v>21.121588050000014</v>
      </c>
      <c r="R447" s="3">
        <f t="shared" si="52"/>
        <v>21.121588050000014</v>
      </c>
      <c r="S447" s="3">
        <v>75.599999999999994</v>
      </c>
      <c r="T447" s="3">
        <f t="shared" si="53"/>
        <v>73.632868320000014</v>
      </c>
      <c r="U447" s="3">
        <v>66.3</v>
      </c>
      <c r="V447" s="7">
        <f t="shared" si="57"/>
        <v>0.41166200237070777</v>
      </c>
      <c r="W447" s="1">
        <f>VLOOKUP(B447,SiteMetadata!$B$3:$P$37,3,FALSE)</f>
        <v>66</v>
      </c>
      <c r="X447" s="1" t="str">
        <f>VLOOKUP(B447,SiteMetadata!$B$3:$P$37,10,FALSE)</f>
        <v>UpperEastForkLMR</v>
      </c>
      <c r="Y447" s="1">
        <f>VLOOKUP(B447,SiteMetadata!$B$3:$P$37,5,FALSE)</f>
        <v>131.63719399999999</v>
      </c>
      <c r="Z447" s="1">
        <v>4</v>
      </c>
    </row>
    <row r="448" spans="1:26" x14ac:dyDescent="0.3">
      <c r="A448" s="2">
        <v>44991</v>
      </c>
      <c r="B448" s="1" t="s">
        <v>181</v>
      </c>
      <c r="C448" s="1">
        <v>0</v>
      </c>
      <c r="D448" s="3">
        <v>1340</v>
      </c>
      <c r="E448" s="1" t="s">
        <v>181</v>
      </c>
      <c r="F448" s="3">
        <v>1340</v>
      </c>
      <c r="G448" s="3">
        <v>1260</v>
      </c>
      <c r="H448" s="3">
        <v>80</v>
      </c>
      <c r="I448" s="3">
        <f t="shared" si="56"/>
        <v>482</v>
      </c>
      <c r="J448" s="3">
        <v>784</v>
      </c>
      <c r="K448" s="3">
        <v>823</v>
      </c>
      <c r="L448" s="3">
        <v>8.3000000000000007</v>
      </c>
      <c r="M448" s="3">
        <v>35</v>
      </c>
      <c r="N448" s="3">
        <v>253.94921971999997</v>
      </c>
      <c r="O448" s="3">
        <v>253.94921971999997</v>
      </c>
      <c r="P448" s="3">
        <v>163.09066068000001</v>
      </c>
      <c r="Q448" s="3">
        <v>90.85855903999996</v>
      </c>
      <c r="R448" s="3">
        <f t="shared" si="52"/>
        <v>90.85855903999996</v>
      </c>
      <c r="S448" s="3">
        <v>92.1</v>
      </c>
      <c r="T448" s="3">
        <f t="shared" si="53"/>
        <v>65.990660680000019</v>
      </c>
      <c r="U448" s="3">
        <v>97.1</v>
      </c>
      <c r="V448" s="7">
        <f t="shared" si="57"/>
        <v>0.38235990686272153</v>
      </c>
      <c r="W448" s="1">
        <f>VLOOKUP(B448,SiteMetadata!$B$3:$P$37,3,FALSE)</f>
        <v>4.3</v>
      </c>
      <c r="X448" s="1" t="str">
        <f>VLOOKUP(B448,SiteMetadata!$B$3:$P$37,10,FALSE)</f>
        <v>LowerEastForkLMR</v>
      </c>
      <c r="Y448" s="1">
        <f>VLOOKUP(B448,SiteMetadata!$B$3:$P$37,5,FALSE)</f>
        <v>493.24199399999998</v>
      </c>
      <c r="Z448" s="1">
        <v>4</v>
      </c>
    </row>
    <row r="449" spans="1:26" x14ac:dyDescent="0.3">
      <c r="A449" s="2">
        <v>44991</v>
      </c>
      <c r="B449" s="1" t="s">
        <v>121</v>
      </c>
      <c r="C449" s="1">
        <v>0</v>
      </c>
      <c r="D449" s="3">
        <v>1910</v>
      </c>
      <c r="E449" s="1" t="s">
        <v>121</v>
      </c>
      <c r="F449" s="3">
        <v>1910</v>
      </c>
      <c r="G449" s="3">
        <v>1560</v>
      </c>
      <c r="H449" s="3">
        <v>350</v>
      </c>
      <c r="I449" s="3">
        <f t="shared" si="56"/>
        <v>775.90000000000009</v>
      </c>
      <c r="J449" s="3">
        <v>1320</v>
      </c>
      <c r="K449" s="3">
        <v>1120</v>
      </c>
      <c r="L449" s="3">
        <v>20.8</v>
      </c>
      <c r="M449" s="3">
        <v>14.1</v>
      </c>
      <c r="N449" s="3">
        <v>309</v>
      </c>
      <c r="O449" s="3">
        <v>309</v>
      </c>
      <c r="P449" s="3">
        <v>181.35439676999999</v>
      </c>
      <c r="Q449" s="3">
        <v>127.64560323000001</v>
      </c>
      <c r="R449" s="3">
        <f t="shared" si="52"/>
        <v>127.64560323000001</v>
      </c>
      <c r="S449" s="3">
        <v>95</v>
      </c>
      <c r="T449" s="3">
        <f t="shared" si="53"/>
        <v>102.85439676999999</v>
      </c>
      <c r="U449" s="3">
        <v>78.5</v>
      </c>
      <c r="V449" s="7">
        <f t="shared" si="57"/>
        <v>0.25404530744336568</v>
      </c>
      <c r="W449" s="1">
        <f>VLOOKUP(B449,SiteMetadata!$B$3:$P$37,3,FALSE)</f>
        <v>46.92</v>
      </c>
      <c r="X449" s="1" t="str">
        <f>VLOOKUP(B449,SiteMetadata!$B$3:$P$37,10,FALSE)</f>
        <v>UpperEastForkLMR</v>
      </c>
      <c r="Y449" s="1">
        <f>VLOOKUP(B449,SiteMetadata!$B$3:$P$37,5,FALSE)</f>
        <v>178.97662</v>
      </c>
      <c r="Z449" s="1">
        <v>4</v>
      </c>
    </row>
    <row r="450" spans="1:26" x14ac:dyDescent="0.3">
      <c r="A450" s="2">
        <v>44991</v>
      </c>
      <c r="B450" s="1" t="s">
        <v>139</v>
      </c>
      <c r="C450" s="1">
        <v>0</v>
      </c>
      <c r="D450" s="3">
        <v>1845</v>
      </c>
      <c r="E450" s="1" t="s">
        <v>139</v>
      </c>
      <c r="F450" s="3">
        <v>1845</v>
      </c>
      <c r="G450" s="3">
        <v>1335</v>
      </c>
      <c r="H450" s="3">
        <v>510</v>
      </c>
      <c r="I450" s="3">
        <f t="shared" si="56"/>
        <v>1002.05</v>
      </c>
      <c r="J450" s="3">
        <v>854.5</v>
      </c>
      <c r="K450" s="3">
        <v>826.5</v>
      </c>
      <c r="L450" s="3">
        <v>16</v>
      </c>
      <c r="M450" s="3">
        <v>16.45</v>
      </c>
      <c r="N450" s="3">
        <v>308</v>
      </c>
      <c r="O450" s="3">
        <v>308</v>
      </c>
      <c r="P450" s="3">
        <v>116.85229856000001</v>
      </c>
      <c r="Q450" s="3">
        <v>191.14770143999999</v>
      </c>
      <c r="R450" s="3">
        <f t="shared" si="52"/>
        <v>191.14770143999999</v>
      </c>
      <c r="S450" s="3">
        <v>91</v>
      </c>
      <c r="T450" s="3">
        <f t="shared" si="53"/>
        <v>25.652298560000006</v>
      </c>
      <c r="U450" s="3">
        <v>91.2</v>
      </c>
      <c r="V450" s="7">
        <f t="shared" si="57"/>
        <v>0.29610389610389609</v>
      </c>
      <c r="W450" s="1">
        <f>VLOOKUP(B450,SiteMetadata!$B$3:$P$37,3,FALSE)</f>
        <v>34.909999999999997</v>
      </c>
      <c r="X450" s="1" t="str">
        <f>VLOOKUP(B450,SiteMetadata!$B$3:$P$37,10,FALSE)</f>
        <v>UpperEastForkLMR</v>
      </c>
      <c r="Y450" s="1">
        <f>VLOOKUP(B450,SiteMetadata!$B$3:$P$37,5,FALSE)</f>
        <v>236.477496</v>
      </c>
      <c r="Z450" s="1">
        <v>4</v>
      </c>
    </row>
    <row r="451" spans="1:26" x14ac:dyDescent="0.3">
      <c r="A451" s="2">
        <v>44991</v>
      </c>
      <c r="B451" s="1" t="s">
        <v>84</v>
      </c>
      <c r="C451" s="1">
        <v>0</v>
      </c>
      <c r="D451" s="3">
        <v>1370</v>
      </c>
      <c r="E451" s="1" t="s">
        <v>84</v>
      </c>
      <c r="F451" s="3">
        <v>1370</v>
      </c>
      <c r="G451" s="3">
        <v>1180</v>
      </c>
      <c r="H451" s="3">
        <v>190</v>
      </c>
      <c r="I451" s="3">
        <f t="shared" si="56"/>
        <v>616.70000000000005</v>
      </c>
      <c r="J451" s="3">
        <v>840</v>
      </c>
      <c r="K451" s="3">
        <v>748</v>
      </c>
      <c r="L451" s="3">
        <v>5.53</v>
      </c>
      <c r="M451" s="3">
        <v>5.3</v>
      </c>
      <c r="N451" s="3">
        <v>175.27890528</v>
      </c>
      <c r="O451" s="3">
        <v>175.27890528</v>
      </c>
      <c r="P451" s="3">
        <v>146.08012292999999</v>
      </c>
      <c r="Q451" s="3">
        <v>29.198782350000016</v>
      </c>
      <c r="R451" s="3">
        <f t="shared" si="52"/>
        <v>29.198782350000016</v>
      </c>
      <c r="S451" s="3">
        <v>101</v>
      </c>
      <c r="T451" s="3">
        <f t="shared" si="53"/>
        <v>57.880122929999985</v>
      </c>
      <c r="U451" s="3">
        <v>88.2</v>
      </c>
      <c r="V451" s="7">
        <f t="shared" si="57"/>
        <v>0.50319803092736437</v>
      </c>
      <c r="W451" s="1">
        <f>VLOOKUP(B451,SiteMetadata!$B$3:$P$37,3,FALSE)</f>
        <v>0</v>
      </c>
      <c r="X451" s="1" t="str">
        <f>VLOOKUP(B451,SiteMetadata!$B$3:$P$37,10,FALSE)</f>
        <v>LowerEastForkLMR</v>
      </c>
      <c r="Y451" s="1">
        <f>VLOOKUP(B451,SiteMetadata!$B$3:$P$37,5,FALSE)</f>
        <v>493.24199399999998</v>
      </c>
      <c r="Z451" s="1">
        <v>4</v>
      </c>
    </row>
    <row r="452" spans="1:26" x14ac:dyDescent="0.3">
      <c r="A452" s="2">
        <v>44991</v>
      </c>
      <c r="B452" s="1" t="s">
        <v>130</v>
      </c>
      <c r="C452" s="1">
        <v>0</v>
      </c>
      <c r="D452" s="3">
        <v>1120</v>
      </c>
      <c r="E452" s="1" t="s">
        <v>130</v>
      </c>
      <c r="F452" s="3">
        <v>1120</v>
      </c>
      <c r="G452" s="3">
        <v>921.33333333333337</v>
      </c>
      <c r="H452" s="3">
        <v>198.66666666666663</v>
      </c>
      <c r="I452" s="3">
        <f t="shared" si="56"/>
        <v>986.7</v>
      </c>
      <c r="J452" s="3">
        <v>128.66666666666666</v>
      </c>
      <c r="K452" s="3">
        <v>121</v>
      </c>
      <c r="L452" s="3">
        <v>18.2</v>
      </c>
      <c r="M452" s="3">
        <v>12.299999999999999</v>
      </c>
      <c r="N452" s="3">
        <v>340.33333333333331</v>
      </c>
      <c r="O452" s="3">
        <v>340.33333333333331</v>
      </c>
      <c r="P452" s="3">
        <v>209.64595125666668</v>
      </c>
      <c r="Q452" s="3">
        <v>130.68738207666664</v>
      </c>
      <c r="R452" s="3">
        <f t="shared" si="52"/>
        <v>130.68738207666664</v>
      </c>
      <c r="S452" s="3">
        <v>147.66666666666666</v>
      </c>
      <c r="T452" s="3">
        <f t="shared" si="53"/>
        <v>77.312617923333335</v>
      </c>
      <c r="U452" s="3">
        <v>132.33333333333334</v>
      </c>
      <c r="V452" s="7">
        <f t="shared" si="57"/>
        <v>0.38883447600391779</v>
      </c>
      <c r="W452" s="1">
        <f>VLOOKUP(B452,SiteMetadata!$B$3:$P$37,3,FALSE)</f>
        <v>0</v>
      </c>
      <c r="X452" s="1" t="str">
        <f>VLOOKUP(B452,SiteMetadata!$B$3:$P$37,10,FALSE)</f>
        <v>UpperEastForkLMR</v>
      </c>
      <c r="Y452" s="1">
        <f>VLOOKUP(B452,SiteMetadata!$B$3:$P$37,5,FALSE)</f>
        <v>3.2663319999999998</v>
      </c>
      <c r="Z452" s="1">
        <v>4</v>
      </c>
    </row>
    <row r="453" spans="1:26" x14ac:dyDescent="0.3">
      <c r="A453" s="2">
        <v>44991</v>
      </c>
      <c r="B453" s="1" t="s">
        <v>185</v>
      </c>
      <c r="C453" s="1">
        <v>0</v>
      </c>
      <c r="D453" s="3">
        <v>909</v>
      </c>
      <c r="E453" s="1" t="s">
        <v>185</v>
      </c>
      <c r="F453" s="3">
        <v>909</v>
      </c>
      <c r="G453" s="3">
        <v>866</v>
      </c>
      <c r="H453" s="3">
        <v>43</v>
      </c>
      <c r="I453" s="3">
        <f t="shared" si="56"/>
        <v>166.97000000000003</v>
      </c>
      <c r="J453" s="3">
        <v>739</v>
      </c>
      <c r="K453" s="3">
        <v>734</v>
      </c>
      <c r="L453" s="3">
        <v>2.93</v>
      </c>
      <c r="M453" s="3">
        <v>8.0299999999999994</v>
      </c>
      <c r="N453" s="3">
        <v>177.30544917</v>
      </c>
      <c r="O453" s="3">
        <v>177.30544917</v>
      </c>
      <c r="P453" s="3">
        <v>131.91317599999999</v>
      </c>
      <c r="Q453" s="3">
        <v>45.39227317000001</v>
      </c>
      <c r="R453" s="3">
        <f t="shared" si="52"/>
        <v>45.39227317000001</v>
      </c>
      <c r="S453" s="3">
        <v>60.2</v>
      </c>
      <c r="T453" s="3">
        <f t="shared" si="53"/>
        <v>78.613175999999996</v>
      </c>
      <c r="U453" s="3">
        <v>53.3</v>
      </c>
      <c r="V453" s="7">
        <f t="shared" si="57"/>
        <v>0.30061117833381473</v>
      </c>
      <c r="W453" s="1">
        <f>VLOOKUP(B453,SiteMetadata!$B$3:$P$37,3,FALSE)</f>
        <v>0</v>
      </c>
      <c r="X453" s="1" t="str">
        <f>VLOOKUP(B453,SiteMetadata!$B$3:$P$37,10,FALSE)</f>
        <v>LowerEastForkLMR</v>
      </c>
      <c r="Y453" s="1">
        <f>VLOOKUP(B453,SiteMetadata!$B$3:$P$37,5,FALSE)</f>
        <v>0.54310199999999997</v>
      </c>
      <c r="Z453" s="1"/>
    </row>
    <row r="454" spans="1:26" x14ac:dyDescent="0.3">
      <c r="A454" s="2">
        <v>44991</v>
      </c>
      <c r="B454" s="1" t="s">
        <v>128</v>
      </c>
      <c r="C454" s="1">
        <v>0</v>
      </c>
      <c r="D454" s="3">
        <v>935</v>
      </c>
      <c r="E454" s="1" t="s">
        <v>128</v>
      </c>
      <c r="F454" s="3">
        <v>935</v>
      </c>
      <c r="G454" s="3">
        <v>738</v>
      </c>
      <c r="H454" s="3">
        <v>197</v>
      </c>
      <c r="I454" s="3">
        <f t="shared" si="56"/>
        <v>653.54</v>
      </c>
      <c r="J454" s="3">
        <v>335</v>
      </c>
      <c r="K454" s="3">
        <v>272</v>
      </c>
      <c r="L454" s="3">
        <v>14</v>
      </c>
      <c r="M454" s="3">
        <v>9.4600000000000009</v>
      </c>
      <c r="N454" s="3">
        <v>219.54407700000002</v>
      </c>
      <c r="O454" s="6">
        <v>219.54407700000002</v>
      </c>
      <c r="P454" s="3">
        <v>91.164025039999984</v>
      </c>
      <c r="Q454" s="3">
        <v>128.38005196000003</v>
      </c>
      <c r="R454" s="3">
        <f t="shared" si="52"/>
        <v>128.38005196000003</v>
      </c>
      <c r="S454" s="3">
        <v>72.7</v>
      </c>
      <c r="T454" s="3">
        <f t="shared" si="53"/>
        <v>32.164025039999984</v>
      </c>
      <c r="U454" s="3">
        <v>59</v>
      </c>
      <c r="V454" s="7">
        <f t="shared" si="57"/>
        <v>0.26873874625185173</v>
      </c>
      <c r="W454" s="1">
        <f>VLOOKUP(B454,SiteMetadata!$B$3:$P$37,3,FALSE)</f>
        <v>0.35</v>
      </c>
      <c r="X454" s="1" t="str">
        <f>VLOOKUP(B454,SiteMetadata!$B$3:$P$37,10,FALSE)</f>
        <v>UpperEastForkLMR</v>
      </c>
      <c r="Y454" s="1">
        <f>VLOOKUP(B454,SiteMetadata!$B$3:$P$37,5,FALSE)</f>
        <v>5.5004999999999997</v>
      </c>
      <c r="Z454" s="1">
        <v>4</v>
      </c>
    </row>
    <row r="455" spans="1:26" x14ac:dyDescent="0.3">
      <c r="A455" s="2">
        <v>44991</v>
      </c>
      <c r="B455" s="1" t="s">
        <v>97</v>
      </c>
      <c r="C455" s="1">
        <v>0</v>
      </c>
      <c r="D455" s="3">
        <v>2540</v>
      </c>
      <c r="E455" s="1" t="s">
        <v>97</v>
      </c>
      <c r="F455" s="3">
        <v>2540</v>
      </c>
      <c r="G455" s="3">
        <v>2280</v>
      </c>
      <c r="H455" s="3">
        <v>260</v>
      </c>
      <c r="I455" s="3">
        <f t="shared" si="56"/>
        <v>429.90000000000009</v>
      </c>
      <c r="J455" s="3">
        <v>2780</v>
      </c>
      <c r="K455" s="3">
        <v>2100</v>
      </c>
      <c r="L455" s="3">
        <v>9.59</v>
      </c>
      <c r="M455" s="3">
        <v>10.1</v>
      </c>
      <c r="N455" s="3">
        <v>114.28679743999999</v>
      </c>
      <c r="O455" s="3">
        <v>114.28679743999999</v>
      </c>
      <c r="P455" s="3">
        <v>63.972273439999988</v>
      </c>
      <c r="Q455" s="3">
        <v>50.314523999999999</v>
      </c>
      <c r="R455" s="3">
        <f t="shared" si="52"/>
        <v>50.314523999999999</v>
      </c>
      <c r="S455" s="3">
        <v>69.099999999999994</v>
      </c>
      <c r="T455" s="3">
        <f t="shared" si="53"/>
        <v>0.97227343999998794</v>
      </c>
      <c r="U455" s="3">
        <v>63</v>
      </c>
      <c r="V455" s="7">
        <f t="shared" si="57"/>
        <v>0.55124477552251561</v>
      </c>
      <c r="W455" s="1">
        <f>VLOOKUP(B455,SiteMetadata!$B$3:$P$37,3,FALSE)</f>
        <v>0</v>
      </c>
      <c r="X455" s="1" t="str">
        <f>VLOOKUP(B455,SiteMetadata!$B$3:$P$37,10,FALSE)</f>
        <v>UpperEastForkLMR</v>
      </c>
      <c r="Y455" s="1">
        <f>VLOOKUP(B455,SiteMetadata!$B$3:$P$37,5,FALSE)</f>
        <v>48.268528000000003</v>
      </c>
      <c r="Z455" s="1">
        <v>4</v>
      </c>
    </row>
    <row r="456" spans="1:26" x14ac:dyDescent="0.3">
      <c r="A456" s="2">
        <v>44991</v>
      </c>
      <c r="B456" s="1" t="s">
        <v>103</v>
      </c>
      <c r="C456" s="1">
        <v>0</v>
      </c>
      <c r="D456" s="3">
        <v>3780</v>
      </c>
      <c r="E456" s="1" t="s">
        <v>103</v>
      </c>
      <c r="F456" s="3">
        <v>3780</v>
      </c>
      <c r="G456" s="3">
        <v>3580</v>
      </c>
      <c r="H456" s="3">
        <v>200</v>
      </c>
      <c r="I456" s="3">
        <f t="shared" si="56"/>
        <v>583.69999999999982</v>
      </c>
      <c r="J456" s="3">
        <v>3060</v>
      </c>
      <c r="K456" s="3">
        <v>3180</v>
      </c>
      <c r="L456" s="3">
        <v>14.2</v>
      </c>
      <c r="M456" s="3">
        <v>16.3</v>
      </c>
      <c r="N456" s="3">
        <v>58.208644</v>
      </c>
      <c r="O456" s="3">
        <v>58.208644</v>
      </c>
      <c r="P456" s="3">
        <v>36.799999999999997</v>
      </c>
      <c r="Q456" s="3">
        <v>21.408644000000002</v>
      </c>
      <c r="R456" s="3">
        <f t="shared" si="52"/>
        <v>21.408644000000002</v>
      </c>
      <c r="S456" s="3">
        <v>41.3</v>
      </c>
      <c r="T456" s="3" t="str">
        <f t="shared" si="53"/>
        <v/>
      </c>
      <c r="U456" s="3">
        <v>39.1</v>
      </c>
      <c r="V456" s="7">
        <f t="shared" si="57"/>
        <v>0.67172154018911701</v>
      </c>
      <c r="W456" s="1">
        <f>VLOOKUP(B456,SiteMetadata!$B$3:$P$37,3,FALSE)</f>
        <v>0.46</v>
      </c>
      <c r="X456" s="1" t="str">
        <f>VLOOKUP(B456,SiteMetadata!$B$3:$P$37,10,FALSE)</f>
        <v>UpperEastForkLMR</v>
      </c>
      <c r="Y456" s="1">
        <f>VLOOKUP(B456,SiteMetadata!$B$3:$P$37,5,FALSE)</f>
        <v>4.3336220000000001</v>
      </c>
      <c r="Z456" s="1">
        <v>4</v>
      </c>
    </row>
    <row r="457" spans="1:26" x14ac:dyDescent="0.3">
      <c r="A457" s="2">
        <v>44991</v>
      </c>
      <c r="B457" s="1" t="s">
        <v>116</v>
      </c>
      <c r="C457" s="1">
        <v>0</v>
      </c>
      <c r="D457" s="3">
        <v>1960</v>
      </c>
      <c r="E457" s="1" t="s">
        <v>116</v>
      </c>
      <c r="F457" s="3">
        <v>1960</v>
      </c>
      <c r="G457" s="3">
        <v>1650</v>
      </c>
      <c r="H457" s="3">
        <v>310</v>
      </c>
      <c r="I457" s="3">
        <f t="shared" si="56"/>
        <v>970.4</v>
      </c>
      <c r="J457" s="3">
        <v>1140</v>
      </c>
      <c r="K457" s="3">
        <v>967</v>
      </c>
      <c r="L457" s="3">
        <v>20.9</v>
      </c>
      <c r="M457" s="3">
        <v>22.6</v>
      </c>
      <c r="N457" s="3">
        <v>242.74700324999998</v>
      </c>
      <c r="O457" s="3">
        <v>242.74700324999998</v>
      </c>
      <c r="P457" s="3">
        <v>206.86953933000001</v>
      </c>
      <c r="Q457" s="3">
        <v>35.877463919999968</v>
      </c>
      <c r="R457" s="3">
        <f t="shared" si="52"/>
        <v>35.877463919999968</v>
      </c>
      <c r="S457" s="3">
        <v>104</v>
      </c>
      <c r="T457" s="3">
        <f t="shared" si="53"/>
        <v>120.86953933000001</v>
      </c>
      <c r="U457" s="3">
        <v>86</v>
      </c>
      <c r="V457" s="7">
        <f t="shared" si="57"/>
        <v>0.35427831795488912</v>
      </c>
      <c r="W457" s="1">
        <f>VLOOKUP(B457,SiteMetadata!$B$3:$P$37,3,FALSE)</f>
        <v>0.12</v>
      </c>
      <c r="X457" s="1" t="str">
        <f>VLOOKUP(B457,SiteMetadata!$B$3:$P$37,10,FALSE)</f>
        <v>UpperEastForkLMR</v>
      </c>
      <c r="Y457" s="1">
        <f>VLOOKUP(B457,SiteMetadata!$B$3:$P$37,5,FALSE)</f>
        <v>29.212480000000003</v>
      </c>
      <c r="Z457" s="1">
        <v>4</v>
      </c>
    </row>
    <row r="458" spans="1:26" x14ac:dyDescent="0.3">
      <c r="A458" s="2">
        <v>44991</v>
      </c>
      <c r="B458" s="1" t="s">
        <v>112</v>
      </c>
      <c r="C458" s="1">
        <v>0</v>
      </c>
      <c r="D458" s="3">
        <v>955</v>
      </c>
      <c r="E458" s="1" t="s">
        <v>112</v>
      </c>
      <c r="F458" s="3">
        <v>955</v>
      </c>
      <c r="G458" s="3">
        <v>908</v>
      </c>
      <c r="H458" s="3">
        <v>47</v>
      </c>
      <c r="I458" s="3">
        <f t="shared" si="56"/>
        <v>358.79999999999995</v>
      </c>
      <c r="J458" s="3">
        <v>687</v>
      </c>
      <c r="K458" s="3">
        <v>583</v>
      </c>
      <c r="L458" s="3">
        <v>9.39</v>
      </c>
      <c r="M458" s="3">
        <v>13.2</v>
      </c>
      <c r="N458" s="3">
        <v>74.608565839999983</v>
      </c>
      <c r="O458" s="6">
        <v>74.608565839999983</v>
      </c>
      <c r="P458" s="3">
        <v>33.5</v>
      </c>
      <c r="Q458" s="3">
        <v>41.108565839999983</v>
      </c>
      <c r="R458" s="3">
        <f t="shared" si="52"/>
        <v>41.108565839999983</v>
      </c>
      <c r="S458" s="3">
        <v>28.8</v>
      </c>
      <c r="T458" s="3">
        <f t="shared" si="53"/>
        <v>9.1999999999999993</v>
      </c>
      <c r="U458" s="3">
        <v>24.3</v>
      </c>
      <c r="V458" s="7">
        <f t="shared" si="57"/>
        <v>0.32569986738670176</v>
      </c>
      <c r="W458" s="1">
        <f>VLOOKUP(B458,SiteMetadata!$B$3:$P$37,3,FALSE)</f>
        <v>0.05</v>
      </c>
      <c r="X458" s="1" t="str">
        <f>VLOOKUP(B458,SiteMetadata!$B$3:$P$37,10,FALSE)</f>
        <v>UpperEastForkLMR</v>
      </c>
      <c r="Y458" s="1">
        <f>VLOOKUP(B458,SiteMetadata!$B$3:$P$37,5,FALSE)</f>
        <v>26.992980000000003</v>
      </c>
      <c r="Z458" s="1">
        <v>4</v>
      </c>
    </row>
    <row r="459" spans="1:26" x14ac:dyDescent="0.3">
      <c r="A459" s="2">
        <v>44998</v>
      </c>
      <c r="B459" s="1" t="s">
        <v>144</v>
      </c>
      <c r="C459" s="1">
        <v>0</v>
      </c>
      <c r="D459" s="3">
        <v>297.33729237</v>
      </c>
      <c r="E459" s="1" t="s">
        <v>144</v>
      </c>
      <c r="F459" s="3">
        <v>297.33729237</v>
      </c>
      <c r="G459" s="3">
        <v>250.24999925</v>
      </c>
      <c r="H459" s="3">
        <v>47.087293119999998</v>
      </c>
      <c r="I459" s="3"/>
      <c r="J459" s="3">
        <v>700</v>
      </c>
      <c r="K459" s="3">
        <v>669</v>
      </c>
      <c r="L459" s="3">
        <v>23.1</v>
      </c>
      <c r="M459" s="3">
        <v>27.7</v>
      </c>
      <c r="N459" s="3">
        <v>68.018992905199994</v>
      </c>
      <c r="O459" s="3">
        <v>68.018992905199994</v>
      </c>
      <c r="P459" s="3">
        <v>23.391866220799997</v>
      </c>
      <c r="Q459" s="3">
        <v>44.627126684399997</v>
      </c>
      <c r="R459" s="3">
        <f t="shared" si="52"/>
        <v>44.627126684399997</v>
      </c>
      <c r="S459" s="3">
        <v>87.1</v>
      </c>
      <c r="T459" s="3">
        <f t="shared" si="53"/>
        <v>5.0918662207999965</v>
      </c>
      <c r="U459" s="3">
        <v>18.3</v>
      </c>
      <c r="V459" s="7">
        <f t="shared" si="57"/>
        <v>0.26904250148933007</v>
      </c>
      <c r="W459" s="1">
        <f>VLOOKUP(B459,SiteMetadata!$B$3:$P$37,3,FALSE)</f>
        <v>5.2</v>
      </c>
      <c r="X459" s="1" t="str">
        <f>VLOOKUP(B459,SiteMetadata!$B$3:$P$37,10,FALSE)</f>
        <v>UpperEastForkLMR</v>
      </c>
      <c r="Y459" s="1">
        <f>VLOOKUP(B459,SiteMetadata!$B$3:$P$37,5,FALSE)</f>
        <v>24.856856000000001</v>
      </c>
      <c r="Z459" s="1">
        <v>4</v>
      </c>
    </row>
    <row r="460" spans="1:26" x14ac:dyDescent="0.3">
      <c r="A460" s="2">
        <v>44998</v>
      </c>
      <c r="B460" s="1" t="s">
        <v>153</v>
      </c>
      <c r="C460" s="1">
        <v>0</v>
      </c>
      <c r="D460" s="3">
        <v>1126.9717821500001</v>
      </c>
      <c r="E460" s="1" t="s">
        <v>153</v>
      </c>
      <c r="F460" s="3">
        <v>1126.9717821500001</v>
      </c>
      <c r="G460" s="3">
        <v>1041.1230781766669</v>
      </c>
      <c r="H460" s="3">
        <v>85.848703973333159</v>
      </c>
      <c r="I460" s="3">
        <f t="shared" ref="I460:I466" si="58">F460-(K460+M460)</f>
        <v>402.5051154833335</v>
      </c>
      <c r="J460" s="3">
        <v>558.66666666666663</v>
      </c>
      <c r="K460" s="3">
        <v>698.66666666666663</v>
      </c>
      <c r="L460" s="3">
        <v>22.403333333333336</v>
      </c>
      <c r="M460" s="3">
        <v>25.8</v>
      </c>
      <c r="N460" s="3">
        <v>154.5190826933333</v>
      </c>
      <c r="O460" s="3">
        <v>154.5190826933333</v>
      </c>
      <c r="P460" s="3">
        <v>139.9760650524</v>
      </c>
      <c r="Q460" s="3">
        <v>14.5430176409333</v>
      </c>
      <c r="R460" s="3">
        <f t="shared" si="52"/>
        <v>14.5430176409333</v>
      </c>
      <c r="S460" s="3">
        <v>15.246666666666668</v>
      </c>
      <c r="T460" s="3">
        <f t="shared" si="53"/>
        <v>63.509398385733334</v>
      </c>
      <c r="U460" s="3">
        <v>76.466666666666669</v>
      </c>
      <c r="V460" s="7">
        <f t="shared" si="57"/>
        <v>0.49486875882137121</v>
      </c>
      <c r="W460" s="1">
        <f>VLOOKUP(B460,SiteMetadata!$B$3:$P$37,3,FALSE)</f>
        <v>19.649999999999999</v>
      </c>
      <c r="X460" s="1" t="str">
        <f>VLOOKUP(B460,SiteMetadata!$B$3:$P$37,10,FALSE)</f>
        <v>LowerEastForkLMR</v>
      </c>
      <c r="Y460" s="1">
        <f>VLOOKUP(B460,SiteMetadata!$B$3:$P$37,5,FALSE)</f>
        <v>344.97746400000005</v>
      </c>
      <c r="Z460" s="1">
        <v>4</v>
      </c>
    </row>
    <row r="461" spans="1:26" x14ac:dyDescent="0.3">
      <c r="A461" s="2">
        <v>44998</v>
      </c>
      <c r="B461" s="1" t="s">
        <v>202</v>
      </c>
      <c r="C461" s="1">
        <v>0</v>
      </c>
      <c r="D461" s="3">
        <v>1063.3692345300003</v>
      </c>
      <c r="E461" s="1" t="s">
        <v>202</v>
      </c>
      <c r="F461" s="3">
        <v>1063.3692345300003</v>
      </c>
      <c r="G461" s="3"/>
      <c r="H461" s="3">
        <v>1063.3692345300003</v>
      </c>
      <c r="I461" s="3">
        <f t="shared" si="58"/>
        <v>319.96923453000034</v>
      </c>
      <c r="J461" s="3">
        <v>700</v>
      </c>
      <c r="K461" s="3">
        <v>714</v>
      </c>
      <c r="L461" s="3">
        <v>6.19</v>
      </c>
      <c r="M461" s="3">
        <v>29.4</v>
      </c>
      <c r="N461" s="3">
        <v>128.1868485343</v>
      </c>
      <c r="O461" s="3">
        <v>128.1868485343</v>
      </c>
      <c r="P461" s="3">
        <v>104.47786942719999</v>
      </c>
      <c r="Q461" s="3">
        <v>23.708979107100006</v>
      </c>
      <c r="R461" s="3">
        <f t="shared" si="52"/>
        <v>23.708979107100006</v>
      </c>
      <c r="S461" s="3">
        <v>7.86</v>
      </c>
      <c r="T461" s="3">
        <f t="shared" si="53"/>
        <v>21.577869427199985</v>
      </c>
      <c r="U461" s="3">
        <v>82.9</v>
      </c>
      <c r="V461" s="7">
        <f t="shared" si="57"/>
        <v>0.64671220915317051</v>
      </c>
      <c r="W461" s="1" t="str">
        <f>VLOOKUP(B461,SiteMetadata!$B$3:$P$37,3,FALSE)</f>
        <v>NA</v>
      </c>
      <c r="X461" s="1" t="str">
        <f>VLOOKUP(B461,SiteMetadata!$B$3:$P$37,10,FALSE)</f>
        <v>UpperEastForkLMR</v>
      </c>
      <c r="Y461" s="1">
        <f>VLOOKUP(B461,SiteMetadata!$B$3:$P$37,5,FALSE)</f>
        <v>331.51764400000002</v>
      </c>
      <c r="Z461" s="1" t="s">
        <v>204</v>
      </c>
    </row>
    <row r="462" spans="1:26" x14ac:dyDescent="0.3">
      <c r="A462" s="2">
        <v>44998</v>
      </c>
      <c r="B462" s="1" t="s">
        <v>91</v>
      </c>
      <c r="C462" s="1">
        <v>0</v>
      </c>
      <c r="D462" s="3">
        <v>939.16183699999999</v>
      </c>
      <c r="E462" s="1" t="s">
        <v>91</v>
      </c>
      <c r="F462" s="3">
        <v>939.16183699999999</v>
      </c>
      <c r="G462" s="3">
        <v>875.36388077000004</v>
      </c>
      <c r="H462" s="3">
        <v>63.797956229999954</v>
      </c>
      <c r="I462" s="3">
        <f t="shared" si="58"/>
        <v>254.06183699999997</v>
      </c>
      <c r="J462" s="3">
        <v>716</v>
      </c>
      <c r="K462" s="3">
        <v>669</v>
      </c>
      <c r="L462" s="3">
        <v>62.5</v>
      </c>
      <c r="M462" s="3">
        <v>16.100000000000001</v>
      </c>
      <c r="N462" s="3">
        <v>81.427940051199997</v>
      </c>
      <c r="O462" s="3">
        <v>81.427940051199997</v>
      </c>
      <c r="P462" s="3">
        <v>68.401728919999996</v>
      </c>
      <c r="Q462" s="3">
        <v>13.0262111312</v>
      </c>
      <c r="R462" s="3">
        <f t="shared" si="52"/>
        <v>13.0262111312</v>
      </c>
      <c r="S462" s="3">
        <v>95.1</v>
      </c>
      <c r="T462" s="3">
        <f t="shared" si="53"/>
        <v>39.301728919999995</v>
      </c>
      <c r="U462" s="3">
        <v>29.1</v>
      </c>
      <c r="V462" s="7">
        <f t="shared" si="57"/>
        <v>0.35737119202208234</v>
      </c>
      <c r="W462" s="1">
        <f>VLOOKUP(B462,SiteMetadata!$B$3:$P$37,3,FALSE)</f>
        <v>0</v>
      </c>
      <c r="X462" s="1" t="str">
        <f>VLOOKUP(B462,SiteMetadata!$B$3:$P$37,10,FALSE)</f>
        <v>UpperEastForkLMR</v>
      </c>
      <c r="Y462" s="1">
        <f>VLOOKUP(B462,SiteMetadata!$B$3:$P$37,5,FALSE)</f>
        <v>233.42192000000003</v>
      </c>
      <c r="Z462" s="1">
        <v>4</v>
      </c>
    </row>
    <row r="463" spans="1:26" x14ac:dyDescent="0.3">
      <c r="A463" s="2">
        <v>44998</v>
      </c>
      <c r="B463" s="1" t="s">
        <v>181</v>
      </c>
      <c r="C463" s="1">
        <v>0</v>
      </c>
      <c r="D463" s="3">
        <v>1284.8275617300001</v>
      </c>
      <c r="E463" s="1" t="s">
        <v>181</v>
      </c>
      <c r="F463" s="3">
        <v>1284.8275617300001</v>
      </c>
      <c r="G463" s="3">
        <v>1184.1807021300001</v>
      </c>
      <c r="H463" s="3">
        <v>100.64685959999997</v>
      </c>
      <c r="I463" s="3">
        <f t="shared" si="58"/>
        <v>490.62756173000002</v>
      </c>
      <c r="J463" s="3">
        <v>769</v>
      </c>
      <c r="K463" s="3">
        <v>770</v>
      </c>
      <c r="L463" s="3">
        <v>23.4</v>
      </c>
      <c r="M463" s="3">
        <v>24.2</v>
      </c>
      <c r="N463" s="3">
        <v>172.55126432000003</v>
      </c>
      <c r="O463" s="3">
        <v>172.55126432000003</v>
      </c>
      <c r="P463" s="3">
        <v>158.95925575000001</v>
      </c>
      <c r="Q463" s="3">
        <v>13.592008570000019</v>
      </c>
      <c r="R463" s="3">
        <f t="shared" si="52"/>
        <v>13.592008570000019</v>
      </c>
      <c r="S463" s="3">
        <v>110</v>
      </c>
      <c r="T463" s="3">
        <f t="shared" si="53"/>
        <v>74.159255750000014</v>
      </c>
      <c r="U463" s="3">
        <v>84.8</v>
      </c>
      <c r="V463" s="7">
        <f t="shared" si="57"/>
        <v>0.49144815214298621</v>
      </c>
      <c r="W463" s="1">
        <f>VLOOKUP(B463,SiteMetadata!$B$3:$P$37,3,FALSE)</f>
        <v>4.3</v>
      </c>
      <c r="X463" s="1" t="str">
        <f>VLOOKUP(B463,SiteMetadata!$B$3:$P$37,10,FALSE)</f>
        <v>LowerEastForkLMR</v>
      </c>
      <c r="Y463" s="1">
        <f>VLOOKUP(B463,SiteMetadata!$B$3:$P$37,5,FALSE)</f>
        <v>493.24199399999998</v>
      </c>
      <c r="Z463" s="1">
        <v>4</v>
      </c>
    </row>
    <row r="464" spans="1:26" x14ac:dyDescent="0.3">
      <c r="A464" s="2">
        <v>44998</v>
      </c>
      <c r="B464" s="1" t="s">
        <v>139</v>
      </c>
      <c r="C464" s="1">
        <v>0</v>
      </c>
      <c r="D464" s="3">
        <v>917</v>
      </c>
      <c r="E464" s="1" t="s">
        <v>139</v>
      </c>
      <c r="F464" s="3">
        <v>917</v>
      </c>
      <c r="G464" s="3">
        <v>913</v>
      </c>
      <c r="H464" s="3">
        <v>4</v>
      </c>
      <c r="I464" s="3">
        <f t="shared" si="58"/>
        <v>186.39999999999998</v>
      </c>
      <c r="J464" s="3">
        <v>550</v>
      </c>
      <c r="K464" s="3">
        <v>702</v>
      </c>
      <c r="L464" s="3">
        <v>48.9</v>
      </c>
      <c r="M464" s="3">
        <v>28.6</v>
      </c>
      <c r="N464" s="3">
        <v>75.103196717500012</v>
      </c>
      <c r="O464" s="4">
        <v>161.20458302999998</v>
      </c>
      <c r="P464" s="3">
        <v>151.20458302999998</v>
      </c>
      <c r="Q464" s="3">
        <v>-76.101386312499969</v>
      </c>
      <c r="R464" s="3">
        <f t="shared" si="52"/>
        <v>10</v>
      </c>
      <c r="S464" s="3">
        <v>4.54</v>
      </c>
      <c r="T464" s="3">
        <f t="shared" si="53"/>
        <v>63.104583029999986</v>
      </c>
      <c r="U464" s="3">
        <v>88.1</v>
      </c>
      <c r="V464" s="7">
        <f t="shared" si="57"/>
        <v>0.5465105169100849</v>
      </c>
      <c r="W464" s="1">
        <f>VLOOKUP(B464,SiteMetadata!$B$3:$P$37,3,FALSE)</f>
        <v>34.909999999999997</v>
      </c>
      <c r="X464" s="1" t="str">
        <f>VLOOKUP(B464,SiteMetadata!$B$3:$P$37,10,FALSE)</f>
        <v>UpperEastForkLMR</v>
      </c>
      <c r="Y464" s="1">
        <f>VLOOKUP(B464,SiteMetadata!$B$3:$P$37,5,FALSE)</f>
        <v>236.477496</v>
      </c>
      <c r="Z464" s="1">
        <v>4</v>
      </c>
    </row>
    <row r="465" spans="1:26" x14ac:dyDescent="0.3">
      <c r="A465" s="2">
        <v>44998</v>
      </c>
      <c r="B465" s="1" t="s">
        <v>84</v>
      </c>
      <c r="C465" s="1">
        <v>0</v>
      </c>
      <c r="D465" s="3">
        <v>1540</v>
      </c>
      <c r="E465" s="1" t="s">
        <v>84</v>
      </c>
      <c r="F465" s="3">
        <v>1540</v>
      </c>
      <c r="G465" s="3">
        <v>1430</v>
      </c>
      <c r="H465" s="3">
        <v>110</v>
      </c>
      <c r="I465" s="3">
        <f t="shared" si="58"/>
        <v>670.1</v>
      </c>
      <c r="J465" s="3">
        <v>723</v>
      </c>
      <c r="K465" s="3">
        <v>824</v>
      </c>
      <c r="L465" s="3">
        <v>24.1</v>
      </c>
      <c r="M465" s="3">
        <v>45.9</v>
      </c>
      <c r="N465" s="3">
        <v>215.44575068</v>
      </c>
      <c r="O465" s="3">
        <v>215.44575068</v>
      </c>
      <c r="P465" s="3">
        <v>160.89930908000002</v>
      </c>
      <c r="Q465" s="3">
        <v>54.54644159999998</v>
      </c>
      <c r="R465" s="3">
        <f t="shared" si="52"/>
        <v>54.54644159999998</v>
      </c>
      <c r="S465" s="3">
        <v>65.400000000000006</v>
      </c>
      <c r="T465" s="3">
        <f t="shared" si="53"/>
        <v>43.899309080000023</v>
      </c>
      <c r="U465" s="3">
        <v>117</v>
      </c>
      <c r="V465" s="7">
        <f t="shared" si="57"/>
        <v>0.54306014219690624</v>
      </c>
      <c r="W465" s="1">
        <f>VLOOKUP(B465,SiteMetadata!$B$3:$P$37,3,FALSE)</f>
        <v>0</v>
      </c>
      <c r="X465" s="1" t="str">
        <f>VLOOKUP(B465,SiteMetadata!$B$3:$P$37,10,FALSE)</f>
        <v>LowerEastForkLMR</v>
      </c>
      <c r="Y465" s="1">
        <f>VLOOKUP(B465,SiteMetadata!$B$3:$P$37,5,FALSE)</f>
        <v>493.24199399999998</v>
      </c>
      <c r="Z465" s="1">
        <v>4</v>
      </c>
    </row>
    <row r="466" spans="1:26" x14ac:dyDescent="0.3">
      <c r="A466" s="2">
        <v>44998</v>
      </c>
      <c r="B466" s="1" t="s">
        <v>195</v>
      </c>
      <c r="C466" s="1">
        <v>0</v>
      </c>
      <c r="D466" s="3">
        <v>1174.114548</v>
      </c>
      <c r="E466" s="1" t="s">
        <v>195</v>
      </c>
      <c r="F466" s="3">
        <v>1174.114548</v>
      </c>
      <c r="G466" s="3">
        <v>1053.29987712</v>
      </c>
      <c r="H466" s="3">
        <v>120.81467087999999</v>
      </c>
      <c r="I466" s="3">
        <f t="shared" si="58"/>
        <v>414.91454799999997</v>
      </c>
      <c r="J466" s="3">
        <v>695</v>
      </c>
      <c r="K466" s="3">
        <v>694</v>
      </c>
      <c r="L466" s="3">
        <v>67.7</v>
      </c>
      <c r="M466" s="3">
        <v>65.2</v>
      </c>
      <c r="N466" s="3">
        <v>166.72279343000002</v>
      </c>
      <c r="O466" s="3">
        <v>166.72279343000002</v>
      </c>
      <c r="P466" s="3">
        <v>102.93872527999999</v>
      </c>
      <c r="Q466" s="3">
        <v>63.784068150000039</v>
      </c>
      <c r="R466" s="3">
        <f t="shared" si="52"/>
        <v>63.784068150000039</v>
      </c>
      <c r="S466" s="3">
        <v>85.5</v>
      </c>
      <c r="T466" s="3">
        <f t="shared" si="53"/>
        <v>25.738725279999983</v>
      </c>
      <c r="U466" s="3">
        <v>77.2</v>
      </c>
      <c r="V466" s="7">
        <f t="shared" si="57"/>
        <v>0.46304406501210094</v>
      </c>
      <c r="W466" s="1">
        <f>VLOOKUP(B466,SiteMetadata!$B$3:$P$37,3,FALSE)</f>
        <v>0</v>
      </c>
      <c r="X466" s="1" t="str">
        <f>VLOOKUP(B466,SiteMetadata!$B$3:$P$37,10,FALSE)</f>
        <v>UpperEastForkLMR</v>
      </c>
      <c r="Y466" s="1">
        <f>VLOOKUP(B466,SiteMetadata!$B$3:$P$37,5,FALSE)</f>
        <v>331.51764400000002</v>
      </c>
      <c r="Z466" s="1" t="s">
        <v>204</v>
      </c>
    </row>
    <row r="467" spans="1:26" x14ac:dyDescent="0.3">
      <c r="A467" s="2">
        <v>44998</v>
      </c>
      <c r="B467" s="1" t="s">
        <v>185</v>
      </c>
      <c r="C467" s="1">
        <v>0</v>
      </c>
      <c r="D467" s="3">
        <v>626.78557013</v>
      </c>
      <c r="E467" s="1" t="s">
        <v>185</v>
      </c>
      <c r="F467" s="4">
        <v>657.22638797000002</v>
      </c>
      <c r="G467" s="3">
        <v>640.22638797000002</v>
      </c>
      <c r="H467" s="3">
        <v>-13.440817840000022</v>
      </c>
      <c r="I467" s="3"/>
      <c r="J467" s="3">
        <v>666</v>
      </c>
      <c r="K467" s="3">
        <v>672</v>
      </c>
      <c r="L467" s="3">
        <v>70.599999999999994</v>
      </c>
      <c r="M467" s="3">
        <v>56.3</v>
      </c>
      <c r="N467" s="3">
        <v>92.174645004800013</v>
      </c>
      <c r="O467" s="3">
        <v>92.174645004800013</v>
      </c>
      <c r="P467" s="3">
        <v>91.022381241199994</v>
      </c>
      <c r="Q467" s="3">
        <v>1.1522637636000184</v>
      </c>
      <c r="R467" s="3">
        <f t="shared" si="52"/>
        <v>1.1522637636000184</v>
      </c>
      <c r="S467" s="3">
        <v>22.2</v>
      </c>
      <c r="T467" s="3">
        <f t="shared" si="53"/>
        <v>70.722381241199997</v>
      </c>
      <c r="U467" s="3">
        <v>20.3</v>
      </c>
      <c r="V467" s="7">
        <f t="shared" si="57"/>
        <v>0.22023410015783487</v>
      </c>
      <c r="W467" s="1">
        <f>VLOOKUP(B467,SiteMetadata!$B$3:$P$37,3,FALSE)</f>
        <v>0</v>
      </c>
      <c r="X467" s="1" t="str">
        <f>VLOOKUP(B467,SiteMetadata!$B$3:$P$37,10,FALSE)</f>
        <v>LowerEastForkLMR</v>
      </c>
      <c r="Y467" s="1">
        <f>VLOOKUP(B467,SiteMetadata!$B$3:$P$37,5,FALSE)</f>
        <v>0.54310199999999997</v>
      </c>
      <c r="Z467" s="1">
        <v>4</v>
      </c>
    </row>
    <row r="468" spans="1:26" x14ac:dyDescent="0.3">
      <c r="A468" s="2">
        <v>44998</v>
      </c>
      <c r="B468" s="1" t="s">
        <v>160</v>
      </c>
      <c r="C468" s="1">
        <v>0</v>
      </c>
      <c r="D468" s="3">
        <v>175.41166559609997</v>
      </c>
      <c r="E468" s="1" t="s">
        <v>160</v>
      </c>
      <c r="F468" s="3">
        <v>175.41166559609997</v>
      </c>
      <c r="G468" s="3"/>
      <c r="H468" s="3">
        <v>175.41166559609997</v>
      </c>
      <c r="I468" s="3"/>
      <c r="J468" s="3">
        <v>729</v>
      </c>
      <c r="K468" s="3">
        <v>550</v>
      </c>
      <c r="L468" s="3">
        <v>412</v>
      </c>
      <c r="M468" s="3">
        <v>42.2</v>
      </c>
      <c r="N468" s="3">
        <v>18.641948498300003</v>
      </c>
      <c r="O468" s="4">
        <v>63.682390832700008</v>
      </c>
      <c r="P468" s="3">
        <v>53.682390832700008</v>
      </c>
      <c r="Q468" s="3">
        <v>-35.040442334400005</v>
      </c>
      <c r="R468" s="3">
        <f t="shared" si="52"/>
        <v>10</v>
      </c>
      <c r="S468" s="3">
        <v>9.75</v>
      </c>
      <c r="T468" s="3">
        <f t="shared" si="53"/>
        <v>47.182390832700008</v>
      </c>
      <c r="U468" s="3">
        <v>6.5</v>
      </c>
      <c r="V468" s="7">
        <f t="shared" si="57"/>
        <v>0.10206903219252789</v>
      </c>
      <c r="W468" s="1">
        <f>VLOOKUP(B468,SiteMetadata!$B$3:$P$37,3,FALSE)</f>
        <v>0.1</v>
      </c>
      <c r="X468" s="1" t="str">
        <f>VLOOKUP(B468,SiteMetadata!$B$3:$P$37,10,FALSE)</f>
        <v>LowerEastForkLMR</v>
      </c>
      <c r="Y468" s="1">
        <f>VLOOKUP(B468,SiteMetadata!$B$3:$P$37,5,FALSE)</f>
        <v>7.156054000000001</v>
      </c>
      <c r="Z468" s="1">
        <v>4</v>
      </c>
    </row>
    <row r="469" spans="1:26" x14ac:dyDescent="0.3">
      <c r="A469" s="2">
        <v>44998</v>
      </c>
      <c r="B469" s="1" t="s">
        <v>147</v>
      </c>
      <c r="C469" s="1">
        <v>0</v>
      </c>
      <c r="D469" s="3">
        <v>485.62833124999997</v>
      </c>
      <c r="E469" s="1" t="s">
        <v>147</v>
      </c>
      <c r="F469" s="3">
        <v>485.62833124999997</v>
      </c>
      <c r="G469" s="3">
        <v>441.92620148000003</v>
      </c>
      <c r="H469" s="3">
        <v>43.702129769999942</v>
      </c>
      <c r="I469" s="3"/>
      <c r="J469" s="3">
        <v>699</v>
      </c>
      <c r="K469" s="3">
        <v>609</v>
      </c>
      <c r="L469" s="3">
        <v>40.799999999999997</v>
      </c>
      <c r="M469" s="3">
        <v>37.799999999999997</v>
      </c>
      <c r="N469" s="3">
        <v>62.471811190300002</v>
      </c>
      <c r="O469" s="3">
        <v>62.471811190300002</v>
      </c>
      <c r="P469" s="3">
        <v>47.574926122299999</v>
      </c>
      <c r="Q469" s="3">
        <v>14.896885068000003</v>
      </c>
      <c r="R469" s="3">
        <f t="shared" si="52"/>
        <v>14.896885068000003</v>
      </c>
      <c r="S469" s="3">
        <v>88.2</v>
      </c>
      <c r="T469" s="3">
        <f t="shared" si="53"/>
        <v>16.974926122299998</v>
      </c>
      <c r="U469" s="3">
        <v>30.6</v>
      </c>
      <c r="V469" s="7">
        <f t="shared" si="57"/>
        <v>0.48982091949898937</v>
      </c>
      <c r="W469" s="1">
        <f>VLOOKUP(B469,SiteMetadata!$B$3:$P$37,3,FALSE)</f>
        <v>0</v>
      </c>
      <c r="X469" s="1" t="str">
        <f>VLOOKUP(B469,SiteMetadata!$B$3:$P$37,10,FALSE)</f>
        <v>UpperEastForkLMR</v>
      </c>
      <c r="Y469" s="1">
        <f>VLOOKUP(B469,SiteMetadata!$B$3:$P$37,5,FALSE)</f>
        <v>1.014022</v>
      </c>
      <c r="Z469" s="1">
        <v>4</v>
      </c>
    </row>
    <row r="470" spans="1:26" x14ac:dyDescent="0.3">
      <c r="A470" s="2">
        <v>44998</v>
      </c>
      <c r="B470" s="1" t="s">
        <v>167</v>
      </c>
      <c r="C470" s="1">
        <v>0</v>
      </c>
      <c r="D470" s="3">
        <v>391.49443853000002</v>
      </c>
      <c r="E470" s="1" t="s">
        <v>167</v>
      </c>
      <c r="F470" s="3">
        <v>391.49443853000002</v>
      </c>
      <c r="G470" s="3">
        <v>341.0560020800001</v>
      </c>
      <c r="H470" s="3">
        <v>50.438436449999926</v>
      </c>
      <c r="I470" s="3"/>
      <c r="J470" s="3">
        <v>533</v>
      </c>
      <c r="K470" s="3">
        <v>701</v>
      </c>
      <c r="L470" s="3">
        <v>42.9</v>
      </c>
      <c r="M470" s="3">
        <v>44.5</v>
      </c>
      <c r="N470" s="3">
        <v>144.62008129280002</v>
      </c>
      <c r="O470" s="3">
        <v>144.62008129280002</v>
      </c>
      <c r="P470" s="3">
        <v>41.473134986299996</v>
      </c>
      <c r="Q470" s="3">
        <v>103.14694630650003</v>
      </c>
      <c r="R470" s="3">
        <f t="shared" si="52"/>
        <v>103.14694630650003</v>
      </c>
      <c r="S470" s="3">
        <v>11.8</v>
      </c>
      <c r="T470" s="3">
        <f t="shared" si="53"/>
        <v>29.673134986299996</v>
      </c>
      <c r="U470" s="4">
        <v>11.8</v>
      </c>
      <c r="V470" s="7">
        <f t="shared" si="57"/>
        <v>8.1593094779898095E-2</v>
      </c>
      <c r="W470" s="1">
        <f>VLOOKUP(B470,SiteMetadata!$B$3:$P$37,3,FALSE)</f>
        <v>1</v>
      </c>
      <c r="X470" s="1" t="str">
        <f>VLOOKUP(B470,SiteMetadata!$B$3:$P$37,10,FALSE)</f>
        <v>LowerEastForkLMR</v>
      </c>
      <c r="Y470" s="1">
        <f>VLOOKUP(B470,SiteMetadata!$B$3:$P$37,5,FALSE)</f>
        <v>76.224578000000008</v>
      </c>
      <c r="Z470" s="1">
        <v>4</v>
      </c>
    </row>
    <row r="471" spans="1:26" x14ac:dyDescent="0.3">
      <c r="A471" s="2">
        <v>44998</v>
      </c>
      <c r="B471" s="1" t="s">
        <v>150</v>
      </c>
      <c r="C471" s="1">
        <v>0</v>
      </c>
      <c r="D471" s="3">
        <v>197.13090905759998</v>
      </c>
      <c r="E471" s="1" t="s">
        <v>150</v>
      </c>
      <c r="F471" s="3"/>
      <c r="G471" s="3"/>
      <c r="H471" s="3"/>
      <c r="I471" s="3"/>
      <c r="J471" s="3">
        <v>574</v>
      </c>
      <c r="K471" s="3">
        <v>531.5</v>
      </c>
      <c r="L471" s="3">
        <v>262</v>
      </c>
      <c r="M471" s="3">
        <v>28.15</v>
      </c>
      <c r="N471" s="3">
        <v>43.188690291200004</v>
      </c>
      <c r="O471" s="3">
        <v>62.200573962699998</v>
      </c>
      <c r="P471" s="3">
        <v>51.200573962699998</v>
      </c>
      <c r="Q471" s="3">
        <f>N471-P471</f>
        <v>-8.0118836714999944</v>
      </c>
      <c r="R471" s="3">
        <f t="shared" si="52"/>
        <v>11</v>
      </c>
      <c r="S471" s="3">
        <v>6.29</v>
      </c>
      <c r="T471" s="3">
        <f t="shared" si="53"/>
        <v>36.600573962699997</v>
      </c>
      <c r="U471" s="3">
        <v>14.600000000000001</v>
      </c>
      <c r="V471" s="7">
        <f t="shared" si="57"/>
        <v>0.23472452213632669</v>
      </c>
      <c r="W471" s="1">
        <f>VLOOKUP(B471,SiteMetadata!$B$3:$P$37,3,FALSE)</f>
        <v>0</v>
      </c>
      <c r="X471" s="1" t="str">
        <f>VLOOKUP(B471,SiteMetadata!$B$3:$P$37,10,FALSE)</f>
        <v>UpperEastForkLMR</v>
      </c>
      <c r="Y471" s="1">
        <f>VLOOKUP(B471,SiteMetadata!$B$3:$P$37,5,FALSE)</f>
        <v>0.370946</v>
      </c>
      <c r="Z471" s="1">
        <v>4</v>
      </c>
    </row>
    <row r="472" spans="1:26" x14ac:dyDescent="0.3">
      <c r="A472" s="2">
        <v>45005</v>
      </c>
      <c r="B472" s="1" t="s">
        <v>144</v>
      </c>
      <c r="C472" s="1">
        <v>0</v>
      </c>
      <c r="D472" s="3">
        <v>559.70917175</v>
      </c>
      <c r="E472" s="1" t="s">
        <v>144</v>
      </c>
      <c r="F472" s="3">
        <v>559.70917175</v>
      </c>
      <c r="G472" s="3">
        <v>431.26957303000006</v>
      </c>
      <c r="H472" s="3">
        <v>128.43959871999994</v>
      </c>
      <c r="I472" s="3">
        <f t="shared" ref="I472:I479" si="59">F472-(K472+M472)</f>
        <v>535.30917175000002</v>
      </c>
      <c r="J472" s="3">
        <v>22.5</v>
      </c>
      <c r="K472" s="3">
        <v>24.4</v>
      </c>
      <c r="L472" s="3">
        <v>6.26</v>
      </c>
      <c r="M472" s="3"/>
      <c r="N472" s="3">
        <v>75.31061715200002</v>
      </c>
      <c r="O472" s="3">
        <v>75.31061715200002</v>
      </c>
      <c r="P472" s="3">
        <v>42.336451936799996</v>
      </c>
      <c r="Q472" s="3">
        <v>32.974165215200024</v>
      </c>
      <c r="R472" s="3">
        <f t="shared" si="52"/>
        <v>32.974165215200024</v>
      </c>
      <c r="S472" s="3">
        <v>30.7</v>
      </c>
      <c r="T472" s="3">
        <f t="shared" si="53"/>
        <v>42.336451936799996</v>
      </c>
      <c r="U472" s="3"/>
      <c r="V472" s="7"/>
      <c r="W472" s="1">
        <f>VLOOKUP(B472,SiteMetadata!$B$3:$P$37,3,FALSE)</f>
        <v>5.2</v>
      </c>
      <c r="X472" s="1" t="str">
        <f>VLOOKUP(B472,SiteMetadata!$B$3:$P$37,10,FALSE)</f>
        <v>UpperEastForkLMR</v>
      </c>
      <c r="Y472" s="1">
        <f>VLOOKUP(B472,SiteMetadata!$B$3:$P$37,5,FALSE)</f>
        <v>24.856856000000001</v>
      </c>
      <c r="Z472" s="1">
        <v>4</v>
      </c>
    </row>
    <row r="473" spans="1:26" x14ac:dyDescent="0.3">
      <c r="A473" s="2">
        <v>45005</v>
      </c>
      <c r="B473" s="1" t="s">
        <v>123</v>
      </c>
      <c r="C473" s="1">
        <v>0</v>
      </c>
      <c r="D473" s="3">
        <v>1350</v>
      </c>
      <c r="E473" s="1" t="s">
        <v>123</v>
      </c>
      <c r="F473" s="3">
        <v>1350</v>
      </c>
      <c r="G473" s="3">
        <v>968.40729783000018</v>
      </c>
      <c r="H473" s="3">
        <v>381.59270216999982</v>
      </c>
      <c r="I473" s="3">
        <f t="shared" si="59"/>
        <v>1105.2</v>
      </c>
      <c r="J473" s="3">
        <v>159</v>
      </c>
      <c r="K473" s="3">
        <v>207</v>
      </c>
      <c r="L473" s="3">
        <v>65.5</v>
      </c>
      <c r="M473" s="3">
        <v>37.799999999999997</v>
      </c>
      <c r="N473" s="3">
        <v>340.06947680000002</v>
      </c>
      <c r="O473" s="3">
        <v>340.06947680000002</v>
      </c>
      <c r="P473" s="3">
        <v>93.124939072000032</v>
      </c>
      <c r="Q473" s="3">
        <v>246.944537728</v>
      </c>
      <c r="R473" s="3">
        <f t="shared" si="52"/>
        <v>246.944537728</v>
      </c>
      <c r="S473" s="3">
        <v>100</v>
      </c>
      <c r="T473" s="3">
        <f t="shared" si="53"/>
        <v>42.924939072000029</v>
      </c>
      <c r="U473" s="3">
        <v>50.2</v>
      </c>
      <c r="V473" s="7">
        <f t="shared" ref="V473:V480" si="60">U473/O473</f>
        <v>0.14761689426635421</v>
      </c>
      <c r="W473" s="1">
        <f>VLOOKUP(B473,SiteMetadata!$B$3:$P$37,3,FALSE)</f>
        <v>0</v>
      </c>
      <c r="X473" s="1" t="str">
        <f>VLOOKUP(B473,SiteMetadata!$B$3:$P$37,10,FALSE)</f>
        <v>UpperEastForkLMR</v>
      </c>
      <c r="Y473" s="1">
        <f>VLOOKUP(B473,SiteMetadata!$B$3:$P$37,5,FALSE)</f>
        <v>0.30185200000000001</v>
      </c>
      <c r="Z473" s="1">
        <v>4</v>
      </c>
    </row>
    <row r="474" spans="1:26" x14ac:dyDescent="0.3">
      <c r="A474" s="2">
        <v>45005</v>
      </c>
      <c r="B474" s="1" t="s">
        <v>153</v>
      </c>
      <c r="C474" s="1">
        <v>0</v>
      </c>
      <c r="D474" s="3">
        <v>1415</v>
      </c>
      <c r="E474" s="1" t="s">
        <v>153</v>
      </c>
      <c r="F474" s="3">
        <v>1415</v>
      </c>
      <c r="G474" s="3">
        <v>1081.3121164700001</v>
      </c>
      <c r="H474" s="3">
        <v>333.68788352999991</v>
      </c>
      <c r="I474" s="3">
        <f t="shared" si="59"/>
        <v>579</v>
      </c>
      <c r="J474" s="3">
        <v>826.5</v>
      </c>
      <c r="K474" s="3">
        <v>836</v>
      </c>
      <c r="L474" s="3"/>
      <c r="M474" s="3"/>
      <c r="N474" s="3">
        <v>136.76240368000003</v>
      </c>
      <c r="O474" s="3">
        <v>136.76240368000003</v>
      </c>
      <c r="P474" s="3">
        <v>97.548728664000024</v>
      </c>
      <c r="Q474" s="3">
        <v>39.21367501600001</v>
      </c>
      <c r="R474" s="3">
        <f t="shared" si="52"/>
        <v>39.21367501600001</v>
      </c>
      <c r="S474" s="3"/>
      <c r="T474" s="3">
        <f t="shared" si="53"/>
        <v>97.548728664000024</v>
      </c>
      <c r="U474" s="3"/>
      <c r="V474" s="7">
        <f t="shared" si="60"/>
        <v>0</v>
      </c>
      <c r="W474" s="1">
        <f>VLOOKUP(B474,SiteMetadata!$B$3:$P$37,3,FALSE)</f>
        <v>19.649999999999999</v>
      </c>
      <c r="X474" s="1" t="str">
        <f>VLOOKUP(B474,SiteMetadata!$B$3:$P$37,10,FALSE)</f>
        <v>LowerEastForkLMR</v>
      </c>
      <c r="Y474" s="1">
        <f>VLOOKUP(B474,SiteMetadata!$B$3:$P$37,5,FALSE)</f>
        <v>344.97746400000005</v>
      </c>
      <c r="Z474" s="1">
        <v>4</v>
      </c>
    </row>
    <row r="475" spans="1:26" x14ac:dyDescent="0.3">
      <c r="A475" s="2">
        <v>45005</v>
      </c>
      <c r="B475" s="1" t="s">
        <v>91</v>
      </c>
      <c r="C475" s="1">
        <v>0</v>
      </c>
      <c r="D475" s="3">
        <v>305.68956800000007</v>
      </c>
      <c r="E475" s="1" t="s">
        <v>91</v>
      </c>
      <c r="F475" s="3">
        <v>305.68956800000007</v>
      </c>
      <c r="G475" s="3">
        <v>258.03891292000009</v>
      </c>
      <c r="H475" s="3">
        <v>47.650655079999979</v>
      </c>
      <c r="I475" s="3">
        <f t="shared" si="59"/>
        <v>206.57956800000005</v>
      </c>
      <c r="J475" s="3">
        <v>81.2</v>
      </c>
      <c r="K475" s="3">
        <v>94.5</v>
      </c>
      <c r="L475" s="3"/>
      <c r="M475" s="3">
        <v>4.6100000000000003</v>
      </c>
      <c r="N475" s="3">
        <v>29.730585519999998</v>
      </c>
      <c r="O475" s="3">
        <v>29.730585519999998</v>
      </c>
      <c r="P475" s="3">
        <v>18.359254067200006</v>
      </c>
      <c r="Q475" s="3">
        <v>11.371331452799993</v>
      </c>
      <c r="R475" s="3">
        <f t="shared" ref="R475:R499" si="61">O475-P475</f>
        <v>11.371331452799993</v>
      </c>
      <c r="S475" s="3">
        <v>10.1</v>
      </c>
      <c r="T475" s="3">
        <f t="shared" ref="T475:T538" si="62">IF(P475-U475&lt;0,"", P475-U475)</f>
        <v>10.799254067200007</v>
      </c>
      <c r="U475" s="3">
        <v>7.56</v>
      </c>
      <c r="V475" s="7">
        <f t="shared" si="60"/>
        <v>0.25428358936672568</v>
      </c>
      <c r="W475" s="1">
        <f>VLOOKUP(B475,SiteMetadata!$B$3:$P$37,3,FALSE)</f>
        <v>0</v>
      </c>
      <c r="X475" s="1" t="str">
        <f>VLOOKUP(B475,SiteMetadata!$B$3:$P$37,10,FALSE)</f>
        <v>UpperEastForkLMR</v>
      </c>
      <c r="Y475" s="1">
        <f>VLOOKUP(B475,SiteMetadata!$B$3:$P$37,5,FALSE)</f>
        <v>233.42192000000003</v>
      </c>
      <c r="Z475" s="1">
        <v>4</v>
      </c>
    </row>
    <row r="476" spans="1:26" x14ac:dyDescent="0.3">
      <c r="A476" s="2">
        <v>45005</v>
      </c>
      <c r="B476" s="1" t="s">
        <v>135</v>
      </c>
      <c r="C476" s="1">
        <v>0</v>
      </c>
      <c r="D476" s="3">
        <v>366.84667868000002</v>
      </c>
      <c r="E476" s="1" t="s">
        <v>135</v>
      </c>
      <c r="F476" s="3">
        <v>366.84667868000002</v>
      </c>
      <c r="G476" s="3">
        <v>309.09037326999999</v>
      </c>
      <c r="H476" s="3">
        <v>57.756305410000039</v>
      </c>
      <c r="I476" s="3">
        <f t="shared" si="59"/>
        <v>188.66667868000002</v>
      </c>
      <c r="J476" s="3">
        <v>137</v>
      </c>
      <c r="K476" s="3">
        <v>175</v>
      </c>
      <c r="L476" s="3">
        <v>2.65</v>
      </c>
      <c r="M476" s="3">
        <v>3.18</v>
      </c>
      <c r="N476" s="3">
        <v>29.55811015119999</v>
      </c>
      <c r="O476" s="3">
        <v>29.55811015119999</v>
      </c>
      <c r="P476" s="3">
        <v>18.703480547200002</v>
      </c>
      <c r="Q476" s="3">
        <v>10.854629603999989</v>
      </c>
      <c r="R476" s="3">
        <f t="shared" si="61"/>
        <v>10.854629603999989</v>
      </c>
      <c r="S476" s="3">
        <v>10.5</v>
      </c>
      <c r="T476" s="3">
        <f t="shared" si="62"/>
        <v>6.0034805472000023</v>
      </c>
      <c r="U476" s="3">
        <v>12.7</v>
      </c>
      <c r="V476" s="7">
        <f t="shared" si="60"/>
        <v>0.4296621108398031</v>
      </c>
      <c r="W476" s="1">
        <f>VLOOKUP(B476,SiteMetadata!$B$3:$P$37,3,FALSE)</f>
        <v>44.150002000000001</v>
      </c>
      <c r="X476" s="1" t="str">
        <f>VLOOKUP(B476,SiteMetadata!$B$3:$P$37,10,FALSE)</f>
        <v>UpperEastForkLMR</v>
      </c>
      <c r="Y476" s="1">
        <f>VLOOKUP(B476,SiteMetadata!$B$3:$P$37,5,FALSE)</f>
        <v>195.15426600000001</v>
      </c>
      <c r="Z476" s="1">
        <v>4</v>
      </c>
    </row>
    <row r="477" spans="1:26" x14ac:dyDescent="0.3">
      <c r="A477" s="2">
        <v>45005</v>
      </c>
      <c r="B477" s="1" t="s">
        <v>188</v>
      </c>
      <c r="C477" s="1">
        <v>0</v>
      </c>
      <c r="D477" s="3">
        <v>1830</v>
      </c>
      <c r="E477" s="1" t="s">
        <v>188</v>
      </c>
      <c r="F477" s="3">
        <v>1830</v>
      </c>
      <c r="G477" s="3">
        <v>1750</v>
      </c>
      <c r="H477" s="3">
        <v>80</v>
      </c>
      <c r="I477" s="3">
        <f t="shared" si="59"/>
        <v>349.79999999999995</v>
      </c>
      <c r="J477" s="3">
        <v>1790</v>
      </c>
      <c r="K477" s="3">
        <v>1430</v>
      </c>
      <c r="L477" s="3">
        <v>92.4</v>
      </c>
      <c r="M477" s="3">
        <v>50.2</v>
      </c>
      <c r="N477" s="3">
        <v>275.33285119999999</v>
      </c>
      <c r="O477" s="3">
        <v>275.33285119999999</v>
      </c>
      <c r="P477" s="3">
        <v>243.67751679999998</v>
      </c>
      <c r="Q477" s="3">
        <v>31.655334400000015</v>
      </c>
      <c r="R477" s="3">
        <f t="shared" si="61"/>
        <v>31.655334400000015</v>
      </c>
      <c r="S477" s="3">
        <v>219</v>
      </c>
      <c r="T477" s="3">
        <f t="shared" si="62"/>
        <v>96.677516799999978</v>
      </c>
      <c r="U477" s="3">
        <v>147</v>
      </c>
      <c r="V477" s="7">
        <f t="shared" si="60"/>
        <v>0.53389923999014621</v>
      </c>
      <c r="W477" s="1">
        <f>VLOOKUP(B477,SiteMetadata!$B$3:$P$37,3,FALSE)</f>
        <v>0.77</v>
      </c>
      <c r="X477" s="1" t="str">
        <f>VLOOKUP(B477,SiteMetadata!$B$3:$P$37,10,FALSE)</f>
        <v>LowerEastForkLMR</v>
      </c>
      <c r="Y477" s="1">
        <f>VLOOKUP(B477,SiteMetadata!$B$3:$P$37,5,FALSE)</f>
        <v>500.82303400000001</v>
      </c>
      <c r="Z477" s="1">
        <v>4</v>
      </c>
    </row>
    <row r="478" spans="1:26" x14ac:dyDescent="0.3">
      <c r="A478" s="2">
        <v>45005</v>
      </c>
      <c r="B478" s="1" t="s">
        <v>181</v>
      </c>
      <c r="C478" s="1">
        <v>0</v>
      </c>
      <c r="D478" s="3">
        <v>1210.2866870000003</v>
      </c>
      <c r="E478" s="1" t="s">
        <v>181</v>
      </c>
      <c r="F478" s="3">
        <v>1210.2866870000003</v>
      </c>
      <c r="G478" s="3">
        <v>1074.6826584700002</v>
      </c>
      <c r="H478" s="3">
        <v>135.60402853000005</v>
      </c>
      <c r="I478" s="3">
        <f t="shared" si="59"/>
        <v>336.88668700000028</v>
      </c>
      <c r="J478" s="3">
        <v>718</v>
      </c>
      <c r="K478" s="3">
        <v>853</v>
      </c>
      <c r="L478" s="3">
        <v>4.8499999999999996</v>
      </c>
      <c r="M478" s="3">
        <v>20.399999999999999</v>
      </c>
      <c r="N478" s="3">
        <v>145.79157364999998</v>
      </c>
      <c r="O478" s="4">
        <v>195.26922080000003</v>
      </c>
      <c r="P478" s="3">
        <v>182.26922080000003</v>
      </c>
      <c r="Q478" s="3">
        <v>-36.477647150000053</v>
      </c>
      <c r="R478" s="3">
        <f t="shared" si="61"/>
        <v>13</v>
      </c>
      <c r="S478" s="3">
        <v>75.3</v>
      </c>
      <c r="T478" s="3">
        <f t="shared" si="62"/>
        <v>133.36922080000002</v>
      </c>
      <c r="U478" s="3">
        <v>48.9</v>
      </c>
      <c r="V478" s="7">
        <f t="shared" si="60"/>
        <v>0.25042349121720875</v>
      </c>
      <c r="W478" s="1">
        <f>VLOOKUP(B478,SiteMetadata!$B$3:$P$37,3,FALSE)</f>
        <v>4.3</v>
      </c>
      <c r="X478" s="1" t="str">
        <f>VLOOKUP(B478,SiteMetadata!$B$3:$P$37,10,FALSE)</f>
        <v>LowerEastForkLMR</v>
      </c>
      <c r="Y478" s="1">
        <f>VLOOKUP(B478,SiteMetadata!$B$3:$P$37,5,FALSE)</f>
        <v>493.24199399999998</v>
      </c>
      <c r="Z478" s="1">
        <v>4</v>
      </c>
    </row>
    <row r="479" spans="1:26" x14ac:dyDescent="0.3">
      <c r="A479" s="2">
        <v>45005</v>
      </c>
      <c r="B479" s="1" t="s">
        <v>139</v>
      </c>
      <c r="C479" s="1">
        <v>0</v>
      </c>
      <c r="D479" s="3">
        <v>363.45224943000011</v>
      </c>
      <c r="E479" s="1" t="s">
        <v>139</v>
      </c>
      <c r="F479" s="3">
        <v>363.45224943000011</v>
      </c>
      <c r="G479" s="3">
        <v>326.08877372000001</v>
      </c>
      <c r="H479" s="3">
        <v>37.363475710000102</v>
      </c>
      <c r="I479" s="3">
        <f t="shared" si="59"/>
        <v>129.6522494300001</v>
      </c>
      <c r="J479" s="3">
        <v>168</v>
      </c>
      <c r="K479" s="3">
        <v>209</v>
      </c>
      <c r="L479" s="3">
        <v>30.8</v>
      </c>
      <c r="M479" s="3">
        <v>24.8</v>
      </c>
      <c r="N479" s="3">
        <v>38.361512320000003</v>
      </c>
      <c r="O479" s="3">
        <v>38.361512320000003</v>
      </c>
      <c r="P479" s="3">
        <v>27.833665255200003</v>
      </c>
      <c r="Q479" s="3">
        <v>10.5278470648</v>
      </c>
      <c r="R479" s="3">
        <f t="shared" si="61"/>
        <v>10.5278470648</v>
      </c>
      <c r="S479" s="3">
        <v>19.5</v>
      </c>
      <c r="T479" s="3">
        <f t="shared" si="62"/>
        <v>18.303665255200002</v>
      </c>
      <c r="U479" s="3">
        <v>9.5299999999999994</v>
      </c>
      <c r="V479" s="7">
        <f t="shared" si="60"/>
        <v>0.24842607664952451</v>
      </c>
      <c r="W479" s="1">
        <f>VLOOKUP(B479,SiteMetadata!$B$3:$P$37,3,FALSE)</f>
        <v>34.909999999999997</v>
      </c>
      <c r="X479" s="1" t="str">
        <f>VLOOKUP(B479,SiteMetadata!$B$3:$P$37,10,FALSE)</f>
        <v>UpperEastForkLMR</v>
      </c>
      <c r="Y479" s="1">
        <f>VLOOKUP(B479,SiteMetadata!$B$3:$P$37,5,FALSE)</f>
        <v>236.477496</v>
      </c>
      <c r="Z479" s="1">
        <v>4</v>
      </c>
    </row>
    <row r="480" spans="1:26" x14ac:dyDescent="0.3">
      <c r="A480" s="2">
        <v>45005</v>
      </c>
      <c r="B480" s="1" t="s">
        <v>84</v>
      </c>
      <c r="C480" s="1">
        <v>0</v>
      </c>
      <c r="D480" s="3">
        <v>1351.8281878300004</v>
      </c>
      <c r="E480" s="1" t="s">
        <v>84</v>
      </c>
      <c r="F480" s="3">
        <v>1351.8281878300004</v>
      </c>
      <c r="G480" s="3">
        <v>1322.2606067200004</v>
      </c>
      <c r="H480" s="3">
        <v>29.567581109999992</v>
      </c>
      <c r="I480" s="3"/>
      <c r="J480" s="3">
        <v>1230</v>
      </c>
      <c r="K480" s="3">
        <v>1720</v>
      </c>
      <c r="L480" s="3">
        <v>37.700000000000003</v>
      </c>
      <c r="M480" s="3">
        <v>20.8</v>
      </c>
      <c r="N480" s="3">
        <v>198.90679520000003</v>
      </c>
      <c r="O480" s="3">
        <v>198.90679520000003</v>
      </c>
      <c r="P480" s="3">
        <v>156.10437363200003</v>
      </c>
      <c r="Q480" s="3">
        <v>42.802421568</v>
      </c>
      <c r="R480" s="3">
        <f t="shared" si="61"/>
        <v>42.802421568</v>
      </c>
      <c r="S480" s="3">
        <v>131</v>
      </c>
      <c r="T480" s="3">
        <f t="shared" si="62"/>
        <v>71.304373632000036</v>
      </c>
      <c r="U480" s="3">
        <v>84.8</v>
      </c>
      <c r="V480" s="7">
        <f t="shared" si="60"/>
        <v>0.42633033182568708</v>
      </c>
      <c r="W480" s="1">
        <f>VLOOKUP(B480,SiteMetadata!$B$3:$P$37,3,FALSE)</f>
        <v>0</v>
      </c>
      <c r="X480" s="1" t="str">
        <f>VLOOKUP(B480,SiteMetadata!$B$3:$P$37,10,FALSE)</f>
        <v>LowerEastForkLMR</v>
      </c>
      <c r="Y480" s="1">
        <f>VLOOKUP(B480,SiteMetadata!$B$3:$P$37,5,FALSE)</f>
        <v>493.24199399999998</v>
      </c>
      <c r="Z480" s="1">
        <v>4</v>
      </c>
    </row>
    <row r="481" spans="1:26" x14ac:dyDescent="0.3">
      <c r="A481" s="2">
        <v>45005</v>
      </c>
      <c r="B481" s="1" t="s">
        <v>132</v>
      </c>
      <c r="C481" s="1">
        <v>0</v>
      </c>
      <c r="D481" s="3">
        <v>388.32322715666669</v>
      </c>
      <c r="E481" s="1" t="s">
        <v>132</v>
      </c>
      <c r="F481" s="3">
        <v>388.32322715666669</v>
      </c>
      <c r="G481" s="3">
        <v>321.55549187333332</v>
      </c>
      <c r="H481" s="3">
        <v>66.767735283333366</v>
      </c>
      <c r="I481" s="3">
        <f t="shared" ref="I481:I487" si="63">F481-(K481+M481)</f>
        <v>349.22322715666667</v>
      </c>
      <c r="J481" s="3">
        <v>37.699999999999996</v>
      </c>
      <c r="K481" s="3">
        <v>39.1</v>
      </c>
      <c r="L481" s="3">
        <v>24.9</v>
      </c>
      <c r="M481" s="3"/>
      <c r="N481" s="3">
        <v>60.5206947024</v>
      </c>
      <c r="O481" s="3">
        <v>60.5206947024</v>
      </c>
      <c r="P481" s="3">
        <v>38.188769331466666</v>
      </c>
      <c r="Q481" s="3">
        <v>22.331925370933334</v>
      </c>
      <c r="R481" s="3">
        <f t="shared" si="61"/>
        <v>22.331925370933334</v>
      </c>
      <c r="S481" s="3">
        <v>24.4</v>
      </c>
      <c r="T481" s="3">
        <f t="shared" si="62"/>
        <v>38.188769331466666</v>
      </c>
      <c r="U481" s="3"/>
      <c r="V481" s="7"/>
      <c r="W481" s="1">
        <f>VLOOKUP(B481,SiteMetadata!$B$3:$P$37,3,FALSE)</f>
        <v>0.5</v>
      </c>
      <c r="X481" s="1" t="str">
        <f>VLOOKUP(B481,SiteMetadata!$B$3:$P$37,10,FALSE)</f>
        <v>UpperEastForkLMR</v>
      </c>
      <c r="Y481" s="1">
        <f>VLOOKUP(B481,SiteMetadata!$B$3:$P$37,5,FALSE)</f>
        <v>10.649353999999999</v>
      </c>
      <c r="Z481" s="1">
        <v>4</v>
      </c>
    </row>
    <row r="482" spans="1:26" x14ac:dyDescent="0.3">
      <c r="A482" s="2">
        <v>45005</v>
      </c>
      <c r="B482" s="1" t="s">
        <v>125</v>
      </c>
      <c r="C482" s="1">
        <v>0</v>
      </c>
      <c r="D482" s="3">
        <v>380.42064507999999</v>
      </c>
      <c r="E482" s="1" t="s">
        <v>125</v>
      </c>
      <c r="F482" s="3">
        <v>380.42064507999999</v>
      </c>
      <c r="G482" s="3">
        <v>326.08877372000001</v>
      </c>
      <c r="H482" s="3">
        <v>54.33187135999998</v>
      </c>
      <c r="I482" s="3">
        <f t="shared" si="63"/>
        <v>238.66064507999999</v>
      </c>
      <c r="J482" s="3">
        <v>93.3</v>
      </c>
      <c r="K482" s="3">
        <v>136</v>
      </c>
      <c r="L482" s="3">
        <v>1.76</v>
      </c>
      <c r="M482" s="3">
        <v>5.76</v>
      </c>
      <c r="N482" s="3">
        <v>30.765555635199995</v>
      </c>
      <c r="O482" s="3">
        <v>30.765555635199995</v>
      </c>
      <c r="P482" s="3">
        <v>20.597127616799995</v>
      </c>
      <c r="Q482" s="3">
        <v>10.1684280184</v>
      </c>
      <c r="R482" s="3">
        <f t="shared" si="61"/>
        <v>10.1684280184</v>
      </c>
      <c r="S482" s="3">
        <v>11.6</v>
      </c>
      <c r="T482" s="3">
        <f t="shared" si="62"/>
        <v>9.2971276167999939</v>
      </c>
      <c r="U482" s="3">
        <v>11.3</v>
      </c>
      <c r="V482" s="7">
        <f>U482/O482</f>
        <v>0.36729387026156157</v>
      </c>
      <c r="W482" s="1">
        <f>VLOOKUP(B482,SiteMetadata!$B$3:$P$37,3,FALSE)</f>
        <v>0.18</v>
      </c>
      <c r="X482" s="1" t="str">
        <f>VLOOKUP(B482,SiteMetadata!$B$3:$P$37,10,FALSE)</f>
        <v>UpperEastForkLMR</v>
      </c>
      <c r="Y482" s="1">
        <f>VLOOKUP(B482,SiteMetadata!$B$3:$P$37,5,FALSE)</f>
        <v>6.2504980000000003</v>
      </c>
      <c r="Z482" s="1">
        <v>4</v>
      </c>
    </row>
    <row r="483" spans="1:26" x14ac:dyDescent="0.3">
      <c r="A483" s="2">
        <v>45005</v>
      </c>
      <c r="B483" s="1" t="s">
        <v>185</v>
      </c>
      <c r="C483" s="1">
        <v>0</v>
      </c>
      <c r="D483" s="3">
        <v>536.08993967999993</v>
      </c>
      <c r="E483" s="1" t="s">
        <v>185</v>
      </c>
      <c r="F483" s="3">
        <v>536.08993967999993</v>
      </c>
      <c r="G483" s="3">
        <v>536.08993967999993</v>
      </c>
      <c r="H483" s="3">
        <v>0</v>
      </c>
      <c r="I483" s="3">
        <f t="shared" si="63"/>
        <v>11.089939679999929</v>
      </c>
      <c r="J483" s="3">
        <v>507</v>
      </c>
      <c r="K483" s="3">
        <v>525</v>
      </c>
      <c r="L483" s="3">
        <v>0.94299999999999995</v>
      </c>
      <c r="M483" s="3"/>
      <c r="N483" s="3">
        <v>40.262199847199994</v>
      </c>
      <c r="O483" s="3">
        <v>40.262199847199994</v>
      </c>
      <c r="P483" s="3">
        <v>39.570962144799992</v>
      </c>
      <c r="Q483" s="3">
        <v>0.69123770240000226</v>
      </c>
      <c r="R483" s="3">
        <f t="shared" si="61"/>
        <v>0.69123770240000226</v>
      </c>
      <c r="S483" s="3">
        <v>31</v>
      </c>
      <c r="T483" s="3">
        <f t="shared" si="62"/>
        <v>19.470962144799991</v>
      </c>
      <c r="U483" s="3">
        <v>20.100000000000001</v>
      </c>
      <c r="V483" s="7">
        <f>U483/O483</f>
        <v>0.49922756521705164</v>
      </c>
      <c r="W483" s="1">
        <f>VLOOKUP(B483,SiteMetadata!$B$3:$P$37,3,FALSE)</f>
        <v>0</v>
      </c>
      <c r="X483" s="1" t="str">
        <f>VLOOKUP(B483,SiteMetadata!$B$3:$P$37,10,FALSE)</f>
        <v>LowerEastForkLMR</v>
      </c>
      <c r="Y483" s="1">
        <f>VLOOKUP(B483,SiteMetadata!$B$3:$P$37,5,FALSE)</f>
        <v>0.54310199999999997</v>
      </c>
      <c r="Z483" s="1"/>
    </row>
    <row r="484" spans="1:26" x14ac:dyDescent="0.3">
      <c r="A484" s="2">
        <v>45005</v>
      </c>
      <c r="B484" s="1" t="s">
        <v>177</v>
      </c>
      <c r="C484" s="1">
        <v>0</v>
      </c>
      <c r="D484" s="3">
        <v>142.6936361148</v>
      </c>
      <c r="E484" s="1" t="s">
        <v>177</v>
      </c>
      <c r="F484" s="4">
        <v>216.30053978720008</v>
      </c>
      <c r="G484" s="3">
        <v>195.30053978720008</v>
      </c>
      <c r="H484" s="3">
        <v>-52.60690367240008</v>
      </c>
      <c r="I484" s="3">
        <f t="shared" si="63"/>
        <v>151.00053978720007</v>
      </c>
      <c r="J484" s="3">
        <v>75.099999999999994</v>
      </c>
      <c r="K484" s="3">
        <v>65.3</v>
      </c>
      <c r="L484" s="3">
        <v>0.47399999999999998</v>
      </c>
      <c r="M484" s="3"/>
      <c r="N484" s="3">
        <v>28.178509319200003</v>
      </c>
      <c r="O484" s="3">
        <v>28.178509319200003</v>
      </c>
      <c r="P484" s="3">
        <v>26.282144879999997</v>
      </c>
      <c r="Q484" s="3">
        <v>1.8963644392000063</v>
      </c>
      <c r="R484" s="3">
        <f t="shared" si="61"/>
        <v>1.8963644392000063</v>
      </c>
      <c r="S484" s="3">
        <v>10.9</v>
      </c>
      <c r="T484" s="3">
        <f t="shared" si="62"/>
        <v>26.282144879999997</v>
      </c>
      <c r="U484" s="3"/>
      <c r="V484" s="7"/>
      <c r="W484" s="1">
        <f>VLOOKUP(B484,SiteMetadata!$B$3:$P$37,3,FALSE)</f>
        <v>0.4</v>
      </c>
      <c r="X484" s="1" t="str">
        <f>VLOOKUP(B484,SiteMetadata!$B$3:$P$37,10,FALSE)</f>
        <v>LowerEastForkLMR</v>
      </c>
      <c r="Y484" s="1">
        <f>VLOOKUP(B484,SiteMetadata!$B$3:$P$37,5,FALSE)</f>
        <v>6.6627460000000003</v>
      </c>
      <c r="Z484" s="1">
        <v>4</v>
      </c>
    </row>
    <row r="485" spans="1:26" x14ac:dyDescent="0.3">
      <c r="A485" s="2">
        <v>45005</v>
      </c>
      <c r="B485" s="1" t="s">
        <v>172</v>
      </c>
      <c r="C485" s="1">
        <v>0</v>
      </c>
      <c r="D485" s="3">
        <v>818.30778048000013</v>
      </c>
      <c r="E485" s="1" t="s">
        <v>172</v>
      </c>
      <c r="F485" s="4">
        <v>844.33804375000011</v>
      </c>
      <c r="G485" s="3">
        <v>828.33804375000011</v>
      </c>
      <c r="H485" s="3">
        <v>-10.030263269999978</v>
      </c>
      <c r="I485" s="3">
        <f t="shared" si="63"/>
        <v>6.1380437500000653</v>
      </c>
      <c r="J485" s="3">
        <v>879</v>
      </c>
      <c r="K485" s="3">
        <v>802</v>
      </c>
      <c r="L485" s="3"/>
      <c r="M485" s="3">
        <v>36.200000000000003</v>
      </c>
      <c r="N485" s="3">
        <v>22.663699207199997</v>
      </c>
      <c r="O485" s="3">
        <v>22.663699207199997</v>
      </c>
      <c r="P485" s="3">
        <v>17.498786119200005</v>
      </c>
      <c r="Q485" s="3">
        <v>5.1649130879999916</v>
      </c>
      <c r="R485" s="3">
        <f t="shared" si="61"/>
        <v>5.1649130879999916</v>
      </c>
      <c r="S485" s="3"/>
      <c r="T485" s="3">
        <f t="shared" si="62"/>
        <v>2.3987861192000057</v>
      </c>
      <c r="U485" s="3">
        <v>15.1</v>
      </c>
      <c r="V485" s="7">
        <f t="shared" ref="V485:V493" si="64">U485/O485</f>
        <v>0.66626369605200653</v>
      </c>
      <c r="W485" s="1">
        <f>VLOOKUP(B485,SiteMetadata!$B$3:$P$37,3,FALSE)</f>
        <v>0</v>
      </c>
      <c r="X485" s="1" t="str">
        <f>VLOOKUP(B485,SiteMetadata!$B$3:$P$37,10,FALSE)</f>
        <v>LowerEastForkLMR</v>
      </c>
      <c r="Y485" s="1">
        <f>VLOOKUP(B485,SiteMetadata!$B$3:$P$37,5,FALSE)</f>
        <v>0.36476999999999998</v>
      </c>
      <c r="Z485" s="1">
        <v>4</v>
      </c>
    </row>
    <row r="486" spans="1:26" x14ac:dyDescent="0.3">
      <c r="A486" s="2">
        <v>45005</v>
      </c>
      <c r="B486" s="1" t="s">
        <v>157</v>
      </c>
      <c r="C486" s="1">
        <v>0</v>
      </c>
      <c r="D486" s="3">
        <v>315.89085863000003</v>
      </c>
      <c r="E486" s="1" t="s">
        <v>157</v>
      </c>
      <c r="F486" s="4">
        <v>341.08877372000001</v>
      </c>
      <c r="G486" s="3">
        <v>326.08877372000001</v>
      </c>
      <c r="H486" s="3">
        <v>-10.197915089999981</v>
      </c>
      <c r="I486" s="3">
        <f t="shared" si="63"/>
        <v>151.18877372</v>
      </c>
      <c r="J486" s="3">
        <v>164</v>
      </c>
      <c r="K486" s="3">
        <v>175</v>
      </c>
      <c r="L486" s="3"/>
      <c r="M486" s="3">
        <v>14.9</v>
      </c>
      <c r="N486" s="3">
        <v>25.592726243200005</v>
      </c>
      <c r="O486" s="3">
        <v>25.592726243200005</v>
      </c>
      <c r="P486" s="3">
        <v>17.670868479999996</v>
      </c>
      <c r="Q486" s="3">
        <v>7.9218577632000091</v>
      </c>
      <c r="R486" s="3">
        <f t="shared" si="61"/>
        <v>7.9218577632000091</v>
      </c>
      <c r="S486" s="3"/>
      <c r="T486" s="3">
        <f t="shared" si="62"/>
        <v>5.7708684799999954</v>
      </c>
      <c r="U486" s="3">
        <v>11.9</v>
      </c>
      <c r="V486" s="7">
        <f t="shared" si="64"/>
        <v>0.4649758641153689</v>
      </c>
      <c r="W486" s="1">
        <f>VLOOKUP(B486,SiteMetadata!$B$3:$P$37,3,FALSE)</f>
        <v>0</v>
      </c>
      <c r="X486" s="1" t="str">
        <f>VLOOKUP(B486,SiteMetadata!$B$3:$P$37,10,FALSE)</f>
        <v>LowerEastForkLMR</v>
      </c>
      <c r="Y486" s="1">
        <f>VLOOKUP(B486,SiteMetadata!$B$3:$P$37,5,FALSE)</f>
        <v>0.40337000000000001</v>
      </c>
      <c r="Z486" s="1">
        <v>4</v>
      </c>
    </row>
    <row r="487" spans="1:26" x14ac:dyDescent="0.3">
      <c r="A487" s="2">
        <v>45005</v>
      </c>
      <c r="B487" s="1" t="s">
        <v>174</v>
      </c>
      <c r="C487" s="1">
        <v>0</v>
      </c>
      <c r="D487" s="3">
        <v>292.08259631999999</v>
      </c>
      <c r="E487" s="1" t="s">
        <v>174</v>
      </c>
      <c r="F487" s="4">
        <v>325.28838767000002</v>
      </c>
      <c r="G487" s="3">
        <v>302.28838767000002</v>
      </c>
      <c r="H487" s="3">
        <v>-10.205791350000027</v>
      </c>
      <c r="I487" s="3">
        <f t="shared" si="63"/>
        <v>99.03838767000002</v>
      </c>
      <c r="J487" s="3">
        <v>218</v>
      </c>
      <c r="K487" s="3">
        <v>217</v>
      </c>
      <c r="L487" s="3"/>
      <c r="M487" s="3">
        <v>9.25</v>
      </c>
      <c r="N487" s="3">
        <v>95.780651008000021</v>
      </c>
      <c r="O487" s="3">
        <v>95.780651008000021</v>
      </c>
      <c r="P487" s="3">
        <v>16.982572723200001</v>
      </c>
      <c r="Q487" s="3">
        <v>78.798078284800027</v>
      </c>
      <c r="R487" s="3">
        <f t="shared" si="61"/>
        <v>78.798078284800027</v>
      </c>
      <c r="S487" s="3"/>
      <c r="T487" s="3">
        <f t="shared" si="62"/>
        <v>8.4825727232000006</v>
      </c>
      <c r="U487" s="3">
        <v>8.5</v>
      </c>
      <c r="V487" s="7">
        <f t="shared" si="64"/>
        <v>8.8744437530394765E-2</v>
      </c>
      <c r="W487" s="1">
        <f>VLOOKUP(B487,SiteMetadata!$B$3:$P$37,3,FALSE)</f>
        <v>0</v>
      </c>
      <c r="X487" s="1" t="str">
        <f>VLOOKUP(B487,SiteMetadata!$B$3:$P$37,10,FALSE)</f>
        <v>LowerEastForkLMR</v>
      </c>
      <c r="Y487" s="1">
        <f>VLOOKUP(B487,SiteMetadata!$B$3:$P$37,5,FALSE)</f>
        <v>3.0474700000000001</v>
      </c>
      <c r="Z487" s="1">
        <v>4</v>
      </c>
    </row>
    <row r="488" spans="1:26" x14ac:dyDescent="0.3">
      <c r="A488" s="2">
        <v>45012</v>
      </c>
      <c r="B488" s="1">
        <v>506</v>
      </c>
      <c r="C488" s="1">
        <v>0</v>
      </c>
      <c r="D488" s="3">
        <v>2740.71600012</v>
      </c>
      <c r="E488" s="1">
        <v>506</v>
      </c>
      <c r="F488" s="3">
        <v>2740.71600012</v>
      </c>
      <c r="G488" s="3">
        <v>2410.6310986799999</v>
      </c>
      <c r="H488" s="3">
        <v>330.08490144000007</v>
      </c>
      <c r="I488" s="3"/>
      <c r="J488" s="3">
        <v>2000</v>
      </c>
      <c r="K488" s="3">
        <v>3550</v>
      </c>
      <c r="L488" s="3">
        <v>33.799999999999997</v>
      </c>
      <c r="M488" s="3">
        <v>69.099999999999994</v>
      </c>
      <c r="N488" s="3">
        <v>133.132825314</v>
      </c>
      <c r="O488" s="3">
        <v>133.132825314</v>
      </c>
      <c r="P488" s="3">
        <v>81.344255528000005</v>
      </c>
      <c r="Q488" s="3">
        <v>51.788569785999996</v>
      </c>
      <c r="R488" s="3">
        <f t="shared" si="61"/>
        <v>51.788569785999996</v>
      </c>
      <c r="S488" s="3">
        <v>43.8</v>
      </c>
      <c r="T488" s="3">
        <f t="shared" si="62"/>
        <v>44.444255528000006</v>
      </c>
      <c r="U488" s="3">
        <v>36.9</v>
      </c>
      <c r="V488" s="7">
        <f t="shared" si="64"/>
        <v>0.27716680625510365</v>
      </c>
      <c r="W488" s="1">
        <f>VLOOKUP(B488,SiteMetadata!$B$3:$P$37,3,FALSE)</f>
        <v>72.8</v>
      </c>
      <c r="X488" s="1" t="str">
        <f>VLOOKUP(B488,SiteMetadata!$B$3:$P$37,10,FALSE)</f>
        <v>UpperEastForkLMR</v>
      </c>
      <c r="Y488" s="1">
        <f>VLOOKUP(B488,SiteMetadata!$B$3:$P$37,5,FALSE)</f>
        <v>48.268528000000003</v>
      </c>
      <c r="Z488" s="1">
        <v>4</v>
      </c>
    </row>
    <row r="489" spans="1:26" x14ac:dyDescent="0.3">
      <c r="A489" s="2">
        <v>45012</v>
      </c>
      <c r="B489" s="1">
        <v>890</v>
      </c>
      <c r="C489" s="1">
        <v>0</v>
      </c>
      <c r="D489" s="3">
        <v>1097.87919792</v>
      </c>
      <c r="E489" s="1">
        <v>890</v>
      </c>
      <c r="F489" s="3">
        <v>1097.87919792</v>
      </c>
      <c r="G489" s="3">
        <v>921.79105822999998</v>
      </c>
      <c r="H489" s="3">
        <v>176.08813969000005</v>
      </c>
      <c r="I489" s="3">
        <f>F489-(K489+M489)</f>
        <v>603.87919792000002</v>
      </c>
      <c r="J489" s="3">
        <v>766</v>
      </c>
      <c r="K489" s="3">
        <v>465</v>
      </c>
      <c r="L489" s="3">
        <v>31</v>
      </c>
      <c r="M489" s="3">
        <v>29</v>
      </c>
      <c r="N489" s="3">
        <v>126.64701021599998</v>
      </c>
      <c r="O489" s="3">
        <v>126.64701021599998</v>
      </c>
      <c r="P489" s="3">
        <v>53.412783968800007</v>
      </c>
      <c r="Q489" s="3">
        <v>73.234226247199985</v>
      </c>
      <c r="R489" s="3">
        <f t="shared" si="61"/>
        <v>73.234226247199985</v>
      </c>
      <c r="S489" s="3">
        <v>28.1</v>
      </c>
      <c r="T489" s="3">
        <f t="shared" si="62"/>
        <v>30.312783968800005</v>
      </c>
      <c r="U489" s="3">
        <v>23.1</v>
      </c>
      <c r="V489" s="7">
        <f t="shared" si="64"/>
        <v>0.18239672583349825</v>
      </c>
      <c r="W489" s="1">
        <f>VLOOKUP(B489,SiteMetadata!$B$3:$P$37,3,FALSE)</f>
        <v>0.6</v>
      </c>
      <c r="X489" s="1" t="str">
        <f>VLOOKUP(B489,SiteMetadata!$B$3:$P$37,10,FALSE)</f>
        <v>UpperEastForkLMR</v>
      </c>
      <c r="Y489" s="1">
        <f>VLOOKUP(B489,SiteMetadata!$B$3:$P$37,5,FALSE)</f>
        <v>4.8608979999999997</v>
      </c>
      <c r="Z489" s="1">
        <v>4</v>
      </c>
    </row>
    <row r="490" spans="1:26" x14ac:dyDescent="0.3">
      <c r="A490" s="2">
        <v>45012</v>
      </c>
      <c r="B490" s="1" t="s">
        <v>91</v>
      </c>
      <c r="C490" s="1">
        <v>0</v>
      </c>
      <c r="D490" s="3">
        <v>1530</v>
      </c>
      <c r="E490" s="1" t="s">
        <v>91</v>
      </c>
      <c r="F490" s="3">
        <v>1530</v>
      </c>
      <c r="G490" s="3">
        <v>1111.1261120000004</v>
      </c>
      <c r="H490" s="3">
        <v>418.87388799999962</v>
      </c>
      <c r="I490" s="3">
        <f>F490-(K490+M490)</f>
        <v>651.30999999999995</v>
      </c>
      <c r="J490" s="3">
        <v>938</v>
      </c>
      <c r="K490" s="3">
        <v>873</v>
      </c>
      <c r="L490" s="3">
        <v>9.17</v>
      </c>
      <c r="M490" s="3">
        <v>5.69</v>
      </c>
      <c r="N490" s="3">
        <v>215.35380319999996</v>
      </c>
      <c r="O490" s="3">
        <v>215.35380319999996</v>
      </c>
      <c r="P490" s="3">
        <v>111.62488</v>
      </c>
      <c r="Q490" s="3">
        <v>103.72892319999995</v>
      </c>
      <c r="R490" s="3">
        <f t="shared" si="61"/>
        <v>103.72892319999995</v>
      </c>
      <c r="S490" s="3">
        <v>86.4</v>
      </c>
      <c r="T490" s="3">
        <f t="shared" si="62"/>
        <v>30.124880000000005</v>
      </c>
      <c r="U490" s="3">
        <v>81.5</v>
      </c>
      <c r="V490" s="7">
        <f t="shared" si="64"/>
        <v>0.37844699647264002</v>
      </c>
      <c r="W490" s="1">
        <f>VLOOKUP(B490,SiteMetadata!$B$3:$P$37,3,FALSE)</f>
        <v>0</v>
      </c>
      <c r="X490" s="1" t="str">
        <f>VLOOKUP(B490,SiteMetadata!$B$3:$P$37,10,FALSE)</f>
        <v>UpperEastForkLMR</v>
      </c>
      <c r="Y490" s="1">
        <f>VLOOKUP(B490,SiteMetadata!$B$3:$P$37,5,FALSE)</f>
        <v>233.42192000000003</v>
      </c>
      <c r="Z490" s="1">
        <v>4</v>
      </c>
    </row>
    <row r="491" spans="1:26" x14ac:dyDescent="0.3">
      <c r="A491" s="2">
        <v>45012</v>
      </c>
      <c r="B491" s="1" t="s">
        <v>119</v>
      </c>
      <c r="C491" s="1">
        <v>0</v>
      </c>
      <c r="D491" s="3">
        <v>1900</v>
      </c>
      <c r="E491" s="1" t="s">
        <v>119</v>
      </c>
      <c r="F491" s="3">
        <v>1900</v>
      </c>
      <c r="G491" s="3">
        <v>1540</v>
      </c>
      <c r="H491" s="3">
        <v>360</v>
      </c>
      <c r="I491" s="3">
        <f>F491-(K491+M491)</f>
        <v>146</v>
      </c>
      <c r="J491" s="3">
        <v>1540</v>
      </c>
      <c r="K491" s="3">
        <v>1730</v>
      </c>
      <c r="L491" s="3">
        <v>43.1</v>
      </c>
      <c r="M491" s="3">
        <v>24</v>
      </c>
      <c r="N491" s="3">
        <v>160.56771984800002</v>
      </c>
      <c r="O491" s="3">
        <v>160.56771984800002</v>
      </c>
      <c r="P491" s="3">
        <v>91.573793671999979</v>
      </c>
      <c r="Q491" s="3">
        <v>68.993926176000045</v>
      </c>
      <c r="R491" s="3">
        <f t="shared" si="61"/>
        <v>68.993926176000045</v>
      </c>
      <c r="S491" s="3">
        <v>83.1</v>
      </c>
      <c r="T491" s="3">
        <f t="shared" si="62"/>
        <v>35.573793671999979</v>
      </c>
      <c r="U491" s="3">
        <v>56</v>
      </c>
      <c r="V491" s="7">
        <f t="shared" si="64"/>
        <v>0.34876250377729651</v>
      </c>
      <c r="W491" s="1">
        <f>VLOOKUP(B491,SiteMetadata!$B$3:$P$37,3,FALSE)</f>
        <v>66</v>
      </c>
      <c r="X491" s="1" t="str">
        <f>VLOOKUP(B491,SiteMetadata!$B$3:$P$37,10,FALSE)</f>
        <v>UpperEastForkLMR</v>
      </c>
      <c r="Y491" s="1">
        <f>VLOOKUP(B491,SiteMetadata!$B$3:$P$37,5,FALSE)</f>
        <v>131.63719399999999</v>
      </c>
      <c r="Z491" s="1">
        <v>4</v>
      </c>
    </row>
    <row r="492" spans="1:26" x14ac:dyDescent="0.3">
      <c r="A492" s="2">
        <v>45012</v>
      </c>
      <c r="B492" s="1" t="s">
        <v>181</v>
      </c>
      <c r="C492" s="1">
        <v>0</v>
      </c>
      <c r="D492" s="3">
        <v>1206.9867728700001</v>
      </c>
      <c r="E492" s="1" t="s">
        <v>181</v>
      </c>
      <c r="F492" s="3">
        <v>1206.9867728700001</v>
      </c>
      <c r="G492" s="3">
        <v>1097.87919792</v>
      </c>
      <c r="H492" s="3">
        <v>109.10757495000007</v>
      </c>
      <c r="I492" s="3"/>
      <c r="J492" s="3">
        <v>807</v>
      </c>
      <c r="K492" s="3">
        <v>1350</v>
      </c>
      <c r="L492" s="3"/>
      <c r="M492" s="3">
        <v>10.3</v>
      </c>
      <c r="N492" s="3">
        <v>161.20426880000002</v>
      </c>
      <c r="O492" s="3">
        <v>161.20426880000002</v>
      </c>
      <c r="P492" s="3">
        <v>93.567855488000006</v>
      </c>
      <c r="Q492" s="3">
        <v>67.636413312000016</v>
      </c>
      <c r="R492" s="3">
        <f t="shared" si="61"/>
        <v>67.636413312000016</v>
      </c>
      <c r="S492" s="3"/>
      <c r="T492" s="3">
        <f t="shared" si="62"/>
        <v>43.867855488000004</v>
      </c>
      <c r="U492" s="3">
        <v>49.7</v>
      </c>
      <c r="V492" s="7">
        <f t="shared" si="64"/>
        <v>0.30830449075552019</v>
      </c>
      <c r="W492" s="1">
        <f>VLOOKUP(B492,SiteMetadata!$B$3:$P$37,3,FALSE)</f>
        <v>4.3</v>
      </c>
      <c r="X492" s="1" t="str">
        <f>VLOOKUP(B492,SiteMetadata!$B$3:$P$37,10,FALSE)</f>
        <v>LowerEastForkLMR</v>
      </c>
      <c r="Y492" s="1">
        <f>VLOOKUP(B492,SiteMetadata!$B$3:$P$37,5,FALSE)</f>
        <v>493.24199399999998</v>
      </c>
      <c r="Z492" s="1">
        <v>4</v>
      </c>
    </row>
    <row r="493" spans="1:26" x14ac:dyDescent="0.3">
      <c r="A493" s="2">
        <v>45012</v>
      </c>
      <c r="B493" s="1" t="s">
        <v>121</v>
      </c>
      <c r="C493" s="1">
        <v>0</v>
      </c>
      <c r="D493" s="3">
        <v>1660</v>
      </c>
      <c r="E493" s="1" t="s">
        <v>121</v>
      </c>
      <c r="F493" s="3">
        <v>1660</v>
      </c>
      <c r="G493" s="3">
        <v>1216.88539008</v>
      </c>
      <c r="H493" s="3">
        <v>443.11460992000002</v>
      </c>
      <c r="I493" s="3">
        <f>F493-(K493+M493)</f>
        <v>574.70000000000005</v>
      </c>
      <c r="J493" s="3">
        <v>1510</v>
      </c>
      <c r="K493" s="3">
        <v>1070</v>
      </c>
      <c r="L493" s="3">
        <v>27.7</v>
      </c>
      <c r="M493" s="3">
        <v>15.3</v>
      </c>
      <c r="N493" s="3">
        <v>205.09675520000002</v>
      </c>
      <c r="O493" s="3">
        <v>205.09675520000002</v>
      </c>
      <c r="P493" s="3">
        <v>93.789269032000007</v>
      </c>
      <c r="Q493" s="3">
        <v>111.30748616800001</v>
      </c>
      <c r="R493" s="3">
        <f t="shared" si="61"/>
        <v>111.30748616800001</v>
      </c>
      <c r="S493" s="3">
        <v>70.3</v>
      </c>
      <c r="T493" s="3">
        <f t="shared" si="62"/>
        <v>26.889269032000001</v>
      </c>
      <c r="U493" s="3">
        <v>66.900000000000006</v>
      </c>
      <c r="V493" s="7">
        <f t="shared" si="64"/>
        <v>0.32618751054721706</v>
      </c>
      <c r="W493" s="1">
        <f>VLOOKUP(B493,SiteMetadata!$B$3:$P$37,3,FALSE)</f>
        <v>46.92</v>
      </c>
      <c r="X493" s="1" t="str">
        <f>VLOOKUP(B493,SiteMetadata!$B$3:$P$37,10,FALSE)</f>
        <v>UpperEastForkLMR</v>
      </c>
      <c r="Y493" s="1">
        <f>VLOOKUP(B493,SiteMetadata!$B$3:$P$37,5,FALSE)</f>
        <v>178.97662</v>
      </c>
      <c r="Z493" s="1">
        <v>4</v>
      </c>
    </row>
    <row r="494" spans="1:26" x14ac:dyDescent="0.3">
      <c r="A494" s="2">
        <v>45012</v>
      </c>
      <c r="B494" s="1" t="s">
        <v>139</v>
      </c>
      <c r="C494" s="1">
        <v>0</v>
      </c>
      <c r="D494" s="3">
        <v>1370</v>
      </c>
      <c r="E494" s="1" t="s">
        <v>139</v>
      </c>
      <c r="F494" s="3">
        <v>1370</v>
      </c>
      <c r="G494" s="3">
        <v>1009.966774135</v>
      </c>
      <c r="H494" s="3">
        <v>360.03322586499996</v>
      </c>
      <c r="I494" s="3">
        <f>F494-(K494+M494)</f>
        <v>541.5</v>
      </c>
      <c r="J494" s="3">
        <v>830</v>
      </c>
      <c r="K494" s="3">
        <v>828.5</v>
      </c>
      <c r="L494" s="3"/>
      <c r="M494" s="3"/>
      <c r="N494" s="3">
        <v>198.90679520000003</v>
      </c>
      <c r="O494" s="3">
        <v>198.90679520000003</v>
      </c>
      <c r="P494" s="3">
        <v>120.81320548499998</v>
      </c>
      <c r="Q494" s="3">
        <v>78.09358971500005</v>
      </c>
      <c r="R494" s="3">
        <f t="shared" si="61"/>
        <v>78.09358971500005</v>
      </c>
      <c r="S494" s="3"/>
      <c r="T494" s="3">
        <f t="shared" si="62"/>
        <v>120.81320548499998</v>
      </c>
      <c r="U494" s="3"/>
      <c r="V494" s="7"/>
      <c r="W494" s="1">
        <f>VLOOKUP(B494,SiteMetadata!$B$3:$P$37,3,FALSE)</f>
        <v>34.909999999999997</v>
      </c>
      <c r="X494" s="1" t="str">
        <f>VLOOKUP(B494,SiteMetadata!$B$3:$P$37,10,FALSE)</f>
        <v>UpperEastForkLMR</v>
      </c>
      <c r="Y494" s="1">
        <f>VLOOKUP(B494,SiteMetadata!$B$3:$P$37,5,FALSE)</f>
        <v>236.477496</v>
      </c>
      <c r="Z494" s="1">
        <v>4</v>
      </c>
    </row>
    <row r="495" spans="1:26" x14ac:dyDescent="0.3">
      <c r="A495" s="2">
        <v>45012</v>
      </c>
      <c r="B495" s="1" t="s">
        <v>84</v>
      </c>
      <c r="C495" s="1">
        <v>0</v>
      </c>
      <c r="D495" s="3">
        <v>1320</v>
      </c>
      <c r="E495" s="1" t="s">
        <v>84</v>
      </c>
      <c r="F495" s="3">
        <v>1320</v>
      </c>
      <c r="G495" s="3">
        <v>1097.87919792</v>
      </c>
      <c r="H495" s="3">
        <v>222.12080207999998</v>
      </c>
      <c r="I495" s="3">
        <f>F495-(K495+M495)</f>
        <v>415.79999999999995</v>
      </c>
      <c r="J495" s="3">
        <v>895</v>
      </c>
      <c r="K495" s="3">
        <v>894</v>
      </c>
      <c r="L495" s="3">
        <v>23</v>
      </c>
      <c r="M495" s="3">
        <v>10.199999999999999</v>
      </c>
      <c r="N495" s="3">
        <v>168.399761152</v>
      </c>
      <c r="O495" s="3">
        <v>168.399761152</v>
      </c>
      <c r="P495" s="3">
        <v>107.23918880000001</v>
      </c>
      <c r="Q495" s="3">
        <v>61.160572351999988</v>
      </c>
      <c r="R495" s="3">
        <f t="shared" si="61"/>
        <v>61.160572351999988</v>
      </c>
      <c r="S495" s="3">
        <v>91</v>
      </c>
      <c r="T495" s="3">
        <f t="shared" si="62"/>
        <v>32.839188800000002</v>
      </c>
      <c r="U495" s="3">
        <v>74.400000000000006</v>
      </c>
      <c r="V495" s="7">
        <f>U495/O495</f>
        <v>0.44180585228292291</v>
      </c>
      <c r="W495" s="1">
        <f>VLOOKUP(B495,SiteMetadata!$B$3:$P$37,3,FALSE)</f>
        <v>0</v>
      </c>
      <c r="X495" s="1" t="str">
        <f>VLOOKUP(B495,SiteMetadata!$B$3:$P$37,10,FALSE)</f>
        <v>LowerEastForkLMR</v>
      </c>
      <c r="Y495" s="1">
        <f>VLOOKUP(B495,SiteMetadata!$B$3:$P$37,5,FALSE)</f>
        <v>493.24199399999998</v>
      </c>
      <c r="Z495" s="1">
        <v>4</v>
      </c>
    </row>
    <row r="496" spans="1:26" x14ac:dyDescent="0.3">
      <c r="A496" s="2">
        <v>45012</v>
      </c>
      <c r="B496" s="1" t="s">
        <v>130</v>
      </c>
      <c r="C496" s="1">
        <v>0</v>
      </c>
      <c r="D496" s="3">
        <v>1149.7261263433336</v>
      </c>
      <c r="E496" s="1" t="s">
        <v>130</v>
      </c>
      <c r="F496" s="3">
        <v>1149.7261263433336</v>
      </c>
      <c r="G496" s="3">
        <v>809.36898722666672</v>
      </c>
      <c r="H496" s="3">
        <v>340.35713911666687</v>
      </c>
      <c r="I496" s="3">
        <f>F496-(K496+M496)</f>
        <v>986.40279301000021</v>
      </c>
      <c r="J496" s="3">
        <v>222.33333333333334</v>
      </c>
      <c r="K496" s="3">
        <v>157.33333333333334</v>
      </c>
      <c r="L496" s="3">
        <v>1.18</v>
      </c>
      <c r="M496" s="3">
        <v>5.99</v>
      </c>
      <c r="N496" s="3">
        <v>252.98476266666671</v>
      </c>
      <c r="O496" s="3">
        <v>252.98476266666671</v>
      </c>
      <c r="P496" s="3">
        <v>152.49400045600001</v>
      </c>
      <c r="Q496" s="3">
        <v>100.4907622106667</v>
      </c>
      <c r="R496" s="3">
        <f t="shared" si="61"/>
        <v>100.4907622106667</v>
      </c>
      <c r="S496" s="3">
        <v>75</v>
      </c>
      <c r="T496" s="3">
        <f t="shared" si="62"/>
        <v>56.894000456000015</v>
      </c>
      <c r="U496" s="3">
        <v>95.6</v>
      </c>
      <c r="V496" s="7">
        <f>U496/O496</f>
        <v>0.37788837158529887</v>
      </c>
      <c r="W496" s="1">
        <f>VLOOKUP(B496,SiteMetadata!$B$3:$P$37,3,FALSE)</f>
        <v>0</v>
      </c>
      <c r="X496" s="1" t="str">
        <f>VLOOKUP(B496,SiteMetadata!$B$3:$P$37,10,FALSE)</f>
        <v>UpperEastForkLMR</v>
      </c>
      <c r="Y496" s="1">
        <f>VLOOKUP(B496,SiteMetadata!$B$3:$P$37,5,FALSE)</f>
        <v>3.2663319999999998</v>
      </c>
      <c r="Z496" s="1">
        <v>4</v>
      </c>
    </row>
    <row r="497" spans="1:26" x14ac:dyDescent="0.3">
      <c r="A497" s="2">
        <v>45012</v>
      </c>
      <c r="B497" s="1" t="s">
        <v>185</v>
      </c>
      <c r="C497" s="1">
        <v>0</v>
      </c>
      <c r="D497" s="3">
        <v>778.15297200000009</v>
      </c>
      <c r="E497" s="1" t="s">
        <v>185</v>
      </c>
      <c r="F497" s="3">
        <v>778.15297200000009</v>
      </c>
      <c r="G497" s="3">
        <v>778.15297200000009</v>
      </c>
      <c r="H497" s="3">
        <v>0</v>
      </c>
      <c r="I497" s="3"/>
      <c r="J497" s="3">
        <v>713</v>
      </c>
      <c r="K497" s="3">
        <v>1250</v>
      </c>
      <c r="L497" s="3"/>
      <c r="M497" s="3">
        <v>1.48</v>
      </c>
      <c r="N497" s="3">
        <v>110.31042323199999</v>
      </c>
      <c r="O497" s="4">
        <v>158.56480159999998</v>
      </c>
      <c r="P497" s="3">
        <v>144.56480159999998</v>
      </c>
      <c r="Q497" s="3">
        <v>-34.25437836799999</v>
      </c>
      <c r="R497" s="3">
        <f t="shared" si="61"/>
        <v>14</v>
      </c>
      <c r="S497" s="3"/>
      <c r="T497" s="3">
        <f t="shared" si="62"/>
        <v>112.36480159999998</v>
      </c>
      <c r="U497" s="3">
        <v>32.200000000000003</v>
      </c>
      <c r="V497" s="7">
        <f>U497/O497</f>
        <v>0.20307154977072797</v>
      </c>
      <c r="W497" s="1">
        <f>VLOOKUP(B497,SiteMetadata!$B$3:$P$37,3,FALSE)</f>
        <v>0</v>
      </c>
      <c r="X497" s="1" t="str">
        <f>VLOOKUP(B497,SiteMetadata!$B$3:$P$37,10,FALSE)</f>
        <v>LowerEastForkLMR</v>
      </c>
      <c r="Y497" s="1">
        <f>VLOOKUP(B497,SiteMetadata!$B$3:$P$37,5,FALSE)</f>
        <v>0.54310199999999997</v>
      </c>
      <c r="Z497" s="1"/>
    </row>
    <row r="498" spans="1:26" x14ac:dyDescent="0.3">
      <c r="A498" s="2">
        <v>45012</v>
      </c>
      <c r="B498" s="1" t="s">
        <v>128</v>
      </c>
      <c r="C498" s="1">
        <v>0</v>
      </c>
      <c r="D498" s="3">
        <v>1018.27169328</v>
      </c>
      <c r="E498" s="1" t="s">
        <v>128</v>
      </c>
      <c r="F498" s="3">
        <v>1018.27169328</v>
      </c>
      <c r="G498" s="3">
        <v>714.46407007000016</v>
      </c>
      <c r="H498" s="3">
        <v>303.80762320999986</v>
      </c>
      <c r="I498" s="3">
        <f>F498-(K498+M498)</f>
        <v>614.77169328000002</v>
      </c>
      <c r="J498" s="3">
        <v>768</v>
      </c>
      <c r="K498" s="3">
        <v>395</v>
      </c>
      <c r="L498" s="3">
        <v>72</v>
      </c>
      <c r="M498" s="3">
        <v>8.5</v>
      </c>
      <c r="N498" s="3">
        <v>150.22483843400002</v>
      </c>
      <c r="O498" s="6">
        <v>150.22483843400002</v>
      </c>
      <c r="P498" s="3">
        <v>72.397790248000007</v>
      </c>
      <c r="Q498" s="3">
        <v>77.827048186000013</v>
      </c>
      <c r="R498" s="3">
        <f t="shared" si="61"/>
        <v>77.827048186000013</v>
      </c>
      <c r="S498" s="3">
        <v>43.3</v>
      </c>
      <c r="T498" s="3">
        <f t="shared" si="62"/>
        <v>26.197790248000004</v>
      </c>
      <c r="U498" s="3">
        <v>46.2</v>
      </c>
      <c r="V498" s="7">
        <f>U498/O498</f>
        <v>0.30753902271825423</v>
      </c>
      <c r="W498" s="1">
        <f>VLOOKUP(B498,SiteMetadata!$B$3:$P$37,3,FALSE)</f>
        <v>0.35</v>
      </c>
      <c r="X498" s="1" t="str">
        <f>VLOOKUP(B498,SiteMetadata!$B$3:$P$37,10,FALSE)</f>
        <v>UpperEastForkLMR</v>
      </c>
      <c r="Y498" s="1">
        <f>VLOOKUP(B498,SiteMetadata!$B$3:$P$37,5,FALSE)</f>
        <v>5.5004999999999997</v>
      </c>
      <c r="Z498" s="1">
        <v>4</v>
      </c>
    </row>
    <row r="499" spans="1:26" x14ac:dyDescent="0.3">
      <c r="A499" s="2">
        <v>45012</v>
      </c>
      <c r="B499" s="1" t="s">
        <v>97</v>
      </c>
      <c r="C499" s="1">
        <v>0</v>
      </c>
      <c r="D499" s="3">
        <v>2530</v>
      </c>
      <c r="E499" s="1" t="s">
        <v>97</v>
      </c>
      <c r="F499" s="3">
        <v>2530</v>
      </c>
      <c r="G499" s="3">
        <v>2230</v>
      </c>
      <c r="H499" s="3">
        <v>300</v>
      </c>
      <c r="I499" s="3"/>
      <c r="J499" s="3">
        <v>1960</v>
      </c>
      <c r="K499" s="3">
        <v>3560</v>
      </c>
      <c r="L499" s="3">
        <v>25.8</v>
      </c>
      <c r="M499" s="3">
        <v>65.2</v>
      </c>
      <c r="N499" s="3">
        <v>155.67860819200001</v>
      </c>
      <c r="O499" s="3">
        <v>155.67860819200001</v>
      </c>
      <c r="P499" s="3">
        <v>89.133331648000009</v>
      </c>
      <c r="Q499" s="3">
        <v>66.545276544000004</v>
      </c>
      <c r="R499" s="3">
        <f t="shared" si="61"/>
        <v>66.545276544000004</v>
      </c>
      <c r="S499" s="3">
        <v>50.7</v>
      </c>
      <c r="T499" s="3">
        <f t="shared" si="62"/>
        <v>39.033331648000008</v>
      </c>
      <c r="U499" s="3">
        <v>50.1</v>
      </c>
      <c r="V499" s="7">
        <f>U499/O499</f>
        <v>0.32181685449173059</v>
      </c>
      <c r="W499" s="1">
        <f>VLOOKUP(B499,SiteMetadata!$B$3:$P$37,3,FALSE)</f>
        <v>0</v>
      </c>
      <c r="X499" s="1" t="str">
        <f>VLOOKUP(B499,SiteMetadata!$B$3:$P$37,10,FALSE)</f>
        <v>UpperEastForkLMR</v>
      </c>
      <c r="Y499" s="1">
        <f>VLOOKUP(B499,SiteMetadata!$B$3:$P$37,5,FALSE)</f>
        <v>48.268528000000003</v>
      </c>
      <c r="Z499" s="1">
        <v>4</v>
      </c>
    </row>
    <row r="500" spans="1:26" x14ac:dyDescent="0.3">
      <c r="A500" s="2">
        <v>45012</v>
      </c>
      <c r="B500" s="1" t="s">
        <v>103</v>
      </c>
      <c r="C500" s="1">
        <v>0</v>
      </c>
      <c r="D500" s="3">
        <v>3540</v>
      </c>
      <c r="E500" s="1" t="s">
        <v>103</v>
      </c>
      <c r="F500" s="3">
        <v>3540</v>
      </c>
      <c r="G500" s="3">
        <v>3150</v>
      </c>
      <c r="H500" s="3">
        <v>390</v>
      </c>
      <c r="I500" s="3"/>
      <c r="J500" s="3">
        <v>3970</v>
      </c>
      <c r="K500" s="3">
        <v>3680</v>
      </c>
      <c r="L500" s="3">
        <v>3.3200000000000003</v>
      </c>
      <c r="M500" s="3">
        <v>13.5</v>
      </c>
      <c r="N500" s="3"/>
      <c r="O500" s="4"/>
      <c r="P500" s="3">
        <v>39.398166755199995</v>
      </c>
      <c r="Q500" s="3"/>
      <c r="R500" s="3"/>
      <c r="S500" s="3">
        <v>29.2</v>
      </c>
      <c r="T500" s="3">
        <f t="shared" si="62"/>
        <v>13.998166755199996</v>
      </c>
      <c r="U500" s="3">
        <v>25.4</v>
      </c>
      <c r="V500" s="7"/>
      <c r="W500" s="1">
        <f>VLOOKUP(B500,SiteMetadata!$B$3:$P$37,3,FALSE)</f>
        <v>0.46</v>
      </c>
      <c r="X500" s="1" t="str">
        <f>VLOOKUP(B500,SiteMetadata!$B$3:$P$37,10,FALSE)</f>
        <v>UpperEastForkLMR</v>
      </c>
      <c r="Y500" s="1">
        <f>VLOOKUP(B500,SiteMetadata!$B$3:$P$37,5,FALSE)</f>
        <v>4.3336220000000001</v>
      </c>
      <c r="Z500" s="1">
        <v>4</v>
      </c>
    </row>
    <row r="501" spans="1:26" x14ac:dyDescent="0.3">
      <c r="A501" s="2">
        <v>45012</v>
      </c>
      <c r="B501" s="1" t="s">
        <v>116</v>
      </c>
      <c r="C501" s="1">
        <v>0</v>
      </c>
      <c r="D501" s="3">
        <v>1640.7090719999999</v>
      </c>
      <c r="E501" s="1" t="s">
        <v>116</v>
      </c>
      <c r="F501" s="3">
        <v>1640.7090719999999</v>
      </c>
      <c r="G501" s="3">
        <v>1167.3585486299999</v>
      </c>
      <c r="H501" s="3">
        <v>473.35052337000002</v>
      </c>
      <c r="I501" s="3">
        <f t="shared" ref="I501:I510" si="65">F501-(K501+M501)</f>
        <v>689.70907199999988</v>
      </c>
      <c r="J501" s="3">
        <v>910</v>
      </c>
      <c r="K501" s="3">
        <v>951</v>
      </c>
      <c r="L501" s="3">
        <v>9.02</v>
      </c>
      <c r="M501" s="3"/>
      <c r="N501" s="3"/>
      <c r="O501" s="4"/>
      <c r="P501" s="3">
        <v>94.010652800000017</v>
      </c>
      <c r="Q501" s="3"/>
      <c r="R501" s="3"/>
      <c r="S501" s="3">
        <v>81.8</v>
      </c>
      <c r="T501" s="3">
        <f t="shared" si="62"/>
        <v>94.010652800000017</v>
      </c>
      <c r="U501" s="3"/>
      <c r="V501" s="7"/>
      <c r="W501" s="1">
        <f>VLOOKUP(B501,SiteMetadata!$B$3:$P$37,3,FALSE)</f>
        <v>0.12</v>
      </c>
      <c r="X501" s="1" t="str">
        <f>VLOOKUP(B501,SiteMetadata!$B$3:$P$37,10,FALSE)</f>
        <v>UpperEastForkLMR</v>
      </c>
      <c r="Y501" s="1">
        <f>VLOOKUP(B501,SiteMetadata!$B$3:$P$37,5,FALSE)</f>
        <v>29.212480000000003</v>
      </c>
      <c r="Z501" s="1">
        <v>4</v>
      </c>
    </row>
    <row r="502" spans="1:26" x14ac:dyDescent="0.3">
      <c r="A502" s="2">
        <v>45012</v>
      </c>
      <c r="B502" s="1" t="s">
        <v>112</v>
      </c>
      <c r="C502" s="1">
        <v>0</v>
      </c>
      <c r="D502" s="3">
        <v>1028.2344457500003</v>
      </c>
      <c r="E502" s="1" t="s">
        <v>112</v>
      </c>
      <c r="F502" s="3">
        <v>1028.2344457500003</v>
      </c>
      <c r="G502" s="3">
        <v>818.30778048000013</v>
      </c>
      <c r="H502" s="3">
        <v>209.92666527000017</v>
      </c>
      <c r="I502" s="3">
        <f t="shared" si="65"/>
        <v>305.50444575000029</v>
      </c>
      <c r="J502" s="3">
        <v>1280</v>
      </c>
      <c r="K502" s="3">
        <v>713</v>
      </c>
      <c r="L502" s="3"/>
      <c r="M502" s="3">
        <v>9.73</v>
      </c>
      <c r="N502" s="3">
        <v>139.53446696400002</v>
      </c>
      <c r="O502" s="6">
        <v>139.53446696400002</v>
      </c>
      <c r="P502" s="3">
        <v>29.730585519999998</v>
      </c>
      <c r="Q502" s="3">
        <v>109.80388144400001</v>
      </c>
      <c r="R502" s="3">
        <f t="shared" ref="R502:R540" si="66">O502-P502</f>
        <v>109.80388144400001</v>
      </c>
      <c r="S502" s="3"/>
      <c r="T502" s="3" t="str">
        <f t="shared" si="62"/>
        <v/>
      </c>
      <c r="U502" s="4">
        <v>35.6</v>
      </c>
      <c r="V502" s="7">
        <f t="shared" ref="V502:V540" si="67">U502/O502</f>
        <v>0.25513409535713372</v>
      </c>
      <c r="W502" s="1">
        <f>VLOOKUP(B502,SiteMetadata!$B$3:$P$37,3,FALSE)</f>
        <v>0.05</v>
      </c>
      <c r="X502" s="1" t="str">
        <f>VLOOKUP(B502,SiteMetadata!$B$3:$P$37,10,FALSE)</f>
        <v>UpperEastForkLMR</v>
      </c>
      <c r="Y502" s="1">
        <f>VLOOKUP(B502,SiteMetadata!$B$3:$P$37,5,FALSE)</f>
        <v>26.992980000000003</v>
      </c>
      <c r="Z502" s="1">
        <v>4</v>
      </c>
    </row>
    <row r="503" spans="1:26" x14ac:dyDescent="0.3">
      <c r="A503" s="2">
        <v>45019</v>
      </c>
      <c r="B503" s="1" t="s">
        <v>144</v>
      </c>
      <c r="C503" s="1">
        <v>0</v>
      </c>
      <c r="D503" s="3">
        <v>901.21065099999998</v>
      </c>
      <c r="E503" s="1" t="s">
        <v>144</v>
      </c>
      <c r="F503" s="3">
        <v>901.21065099999998</v>
      </c>
      <c r="G503" s="3">
        <v>739.38254999999992</v>
      </c>
      <c r="H503" s="3">
        <v>161.82810100000006</v>
      </c>
      <c r="I503" s="3">
        <f t="shared" si="65"/>
        <v>548.01065100000005</v>
      </c>
      <c r="J503" s="3">
        <v>316</v>
      </c>
      <c r="K503" s="3">
        <v>331</v>
      </c>
      <c r="L503" s="3">
        <v>6.76</v>
      </c>
      <c r="M503" s="3">
        <v>22.2</v>
      </c>
      <c r="N503" s="3">
        <v>220.14672256000003</v>
      </c>
      <c r="O503" s="3">
        <v>220.14672256000003</v>
      </c>
      <c r="P503" s="3">
        <v>143.2045330249</v>
      </c>
      <c r="Q503" s="3">
        <v>76.942189535100027</v>
      </c>
      <c r="R503" s="3">
        <f t="shared" si="66"/>
        <v>76.942189535100027</v>
      </c>
      <c r="S503" s="3">
        <v>116</v>
      </c>
      <c r="T503" s="3">
        <f t="shared" si="62"/>
        <v>26.204533024900002</v>
      </c>
      <c r="U503" s="3">
        <v>117</v>
      </c>
      <c r="V503" s="7">
        <f t="shared" si="67"/>
        <v>0.5314637376357586</v>
      </c>
      <c r="W503" s="1">
        <f>VLOOKUP(B503,SiteMetadata!$B$3:$P$37,3,FALSE)</f>
        <v>5.2</v>
      </c>
      <c r="X503" s="1" t="str">
        <f>VLOOKUP(B503,SiteMetadata!$B$3:$P$37,10,FALSE)</f>
        <v>UpperEastForkLMR</v>
      </c>
      <c r="Y503" s="1">
        <f>VLOOKUP(B503,SiteMetadata!$B$3:$P$37,5,FALSE)</f>
        <v>24.856856000000001</v>
      </c>
      <c r="Z503" s="1">
        <v>4</v>
      </c>
    </row>
    <row r="504" spans="1:26" x14ac:dyDescent="0.3">
      <c r="A504" s="2">
        <v>45019</v>
      </c>
      <c r="B504" s="1" t="s">
        <v>153</v>
      </c>
      <c r="C504" s="1">
        <v>0</v>
      </c>
      <c r="D504" s="3">
        <v>1400</v>
      </c>
      <c r="E504" s="1" t="s">
        <v>153</v>
      </c>
      <c r="F504" s="3">
        <v>1400</v>
      </c>
      <c r="G504" s="3">
        <v>1300</v>
      </c>
      <c r="H504" s="3">
        <v>100</v>
      </c>
      <c r="I504" s="3">
        <f t="shared" si="65"/>
        <v>742.66666666666663</v>
      </c>
      <c r="J504" s="3">
        <v>928.66666666666663</v>
      </c>
      <c r="K504" s="3">
        <v>657.33333333333337</v>
      </c>
      <c r="L504" s="3">
        <v>16.333333333333332</v>
      </c>
      <c r="M504" s="3"/>
      <c r="N504" s="3">
        <v>188.46384155346666</v>
      </c>
      <c r="O504" s="3">
        <v>188.46384155346666</v>
      </c>
      <c r="P504" s="3">
        <v>126.4988207266</v>
      </c>
      <c r="Q504" s="3">
        <v>61.965020826866663</v>
      </c>
      <c r="R504" s="3">
        <f t="shared" si="66"/>
        <v>61.965020826866663</v>
      </c>
      <c r="S504" s="3">
        <v>125.06666666666666</v>
      </c>
      <c r="T504" s="3">
        <f t="shared" si="62"/>
        <v>26.165487393266673</v>
      </c>
      <c r="U504" s="3">
        <v>100.33333333333333</v>
      </c>
      <c r="V504" s="7">
        <f t="shared" si="67"/>
        <v>0.53237444650553323</v>
      </c>
      <c r="W504" s="1">
        <f>VLOOKUP(B504,SiteMetadata!$B$3:$P$37,3,FALSE)</f>
        <v>19.649999999999999</v>
      </c>
      <c r="X504" s="1" t="str">
        <f>VLOOKUP(B504,SiteMetadata!$B$3:$P$37,10,FALSE)</f>
        <v>LowerEastForkLMR</v>
      </c>
      <c r="Y504" s="1">
        <f>VLOOKUP(B504,SiteMetadata!$B$3:$P$37,5,FALSE)</f>
        <v>344.97746400000005</v>
      </c>
      <c r="Z504" s="1">
        <v>4</v>
      </c>
    </row>
    <row r="505" spans="1:26" x14ac:dyDescent="0.3">
      <c r="A505" s="2">
        <v>45019</v>
      </c>
      <c r="B505" s="1" t="s">
        <v>202</v>
      </c>
      <c r="C505" s="1">
        <v>0</v>
      </c>
      <c r="D505" s="3">
        <v>1180</v>
      </c>
      <c r="E505" s="1" t="s">
        <v>202</v>
      </c>
      <c r="F505" s="4">
        <v>1276.4407048800001</v>
      </c>
      <c r="G505" s="3">
        <v>1251.4407048800001</v>
      </c>
      <c r="H505" s="3">
        <v>-71.440704880000112</v>
      </c>
      <c r="I505" s="3">
        <f t="shared" si="65"/>
        <v>62.340704880000203</v>
      </c>
      <c r="J505" s="3">
        <v>1570</v>
      </c>
      <c r="K505" s="3">
        <v>1200</v>
      </c>
      <c r="L505" s="3">
        <v>4.6500000000000004</v>
      </c>
      <c r="M505" s="3">
        <v>14.1</v>
      </c>
      <c r="N505" s="3"/>
      <c r="O505" s="4">
        <v>167.14493056249998</v>
      </c>
      <c r="P505" s="3">
        <v>155.14493056249998</v>
      </c>
      <c r="Q505" s="3">
        <v>-155.14493056249998</v>
      </c>
      <c r="R505" s="3">
        <f t="shared" si="66"/>
        <v>12</v>
      </c>
      <c r="S505" s="3">
        <v>187</v>
      </c>
      <c r="T505" s="3">
        <f t="shared" si="62"/>
        <v>0.14493056249997949</v>
      </c>
      <c r="U505" s="3">
        <v>155</v>
      </c>
      <c r="V505" s="7">
        <f t="shared" si="67"/>
        <v>0.92733892364172743</v>
      </c>
      <c r="W505" s="1" t="str">
        <f>VLOOKUP(B505,SiteMetadata!$B$3:$P$37,3,FALSE)</f>
        <v>NA</v>
      </c>
      <c r="X505" s="1" t="str">
        <f>VLOOKUP(B505,SiteMetadata!$B$3:$P$37,10,FALSE)</f>
        <v>UpperEastForkLMR</v>
      </c>
      <c r="Y505" s="1">
        <f>VLOOKUP(B505,SiteMetadata!$B$3:$P$37,5,FALSE)</f>
        <v>331.51764400000002</v>
      </c>
      <c r="Z505" s="1">
        <v>4</v>
      </c>
    </row>
    <row r="506" spans="1:26" x14ac:dyDescent="0.3">
      <c r="A506" s="2">
        <v>45019</v>
      </c>
      <c r="B506" s="1" t="s">
        <v>91</v>
      </c>
      <c r="C506" s="1">
        <v>0</v>
      </c>
      <c r="D506" s="3">
        <v>1390</v>
      </c>
      <c r="E506" s="1" t="s">
        <v>91</v>
      </c>
      <c r="F506" s="3">
        <v>1390</v>
      </c>
      <c r="G506" s="3">
        <v>1190</v>
      </c>
      <c r="H506" s="3">
        <v>200</v>
      </c>
      <c r="I506" s="3">
        <f t="shared" si="65"/>
        <v>537</v>
      </c>
      <c r="J506" s="3">
        <v>986</v>
      </c>
      <c r="K506" s="3">
        <v>811</v>
      </c>
      <c r="L506" s="3">
        <v>34.9</v>
      </c>
      <c r="M506" s="3">
        <v>42</v>
      </c>
      <c r="N506" s="3">
        <v>336.76033399999994</v>
      </c>
      <c r="O506" s="3">
        <v>336.76033399999994</v>
      </c>
      <c r="P506" s="3">
        <v>156.85055874010001</v>
      </c>
      <c r="Q506" s="3">
        <v>179.90977525989993</v>
      </c>
      <c r="R506" s="3">
        <f t="shared" si="66"/>
        <v>179.90977525989993</v>
      </c>
      <c r="S506" s="3">
        <v>161</v>
      </c>
      <c r="T506" s="3">
        <f t="shared" si="62"/>
        <v>21.850558740100013</v>
      </c>
      <c r="U506" s="3">
        <v>135</v>
      </c>
      <c r="V506" s="7">
        <f t="shared" si="67"/>
        <v>0.40087856665446836</v>
      </c>
      <c r="W506" s="1">
        <f>VLOOKUP(B506,SiteMetadata!$B$3:$P$37,3,FALSE)</f>
        <v>0</v>
      </c>
      <c r="X506" s="1" t="str">
        <f>VLOOKUP(B506,SiteMetadata!$B$3:$P$37,10,FALSE)</f>
        <v>UpperEastForkLMR</v>
      </c>
      <c r="Y506" s="1">
        <f>VLOOKUP(B506,SiteMetadata!$B$3:$P$37,5,FALSE)</f>
        <v>233.42192000000003</v>
      </c>
      <c r="Z506" s="1">
        <v>4</v>
      </c>
    </row>
    <row r="507" spans="1:26" x14ac:dyDescent="0.3">
      <c r="A507" s="2">
        <v>45019</v>
      </c>
      <c r="B507" s="1" t="s">
        <v>181</v>
      </c>
      <c r="C507" s="1">
        <v>0</v>
      </c>
      <c r="D507" s="3">
        <v>1151.8228640000002</v>
      </c>
      <c r="E507" s="1" t="s">
        <v>181</v>
      </c>
      <c r="F507" s="3">
        <v>1151.8228640000002</v>
      </c>
      <c r="G507" s="3">
        <v>1064.3349119999998</v>
      </c>
      <c r="H507" s="3">
        <v>87.487952000000405</v>
      </c>
      <c r="I507" s="3">
        <f t="shared" si="65"/>
        <v>77.122864000000163</v>
      </c>
      <c r="J507" s="3">
        <v>900</v>
      </c>
      <c r="K507" s="3">
        <v>1050</v>
      </c>
      <c r="L507" s="3">
        <v>11.7</v>
      </c>
      <c r="M507" s="3">
        <v>24.7</v>
      </c>
      <c r="N507" s="3">
        <v>230.79780001000003</v>
      </c>
      <c r="O507" s="3">
        <v>230.79780001000003</v>
      </c>
      <c r="P507" s="3">
        <v>130.40930741289998</v>
      </c>
      <c r="Q507" s="3">
        <v>100.38849259710005</v>
      </c>
      <c r="R507" s="3">
        <f t="shared" si="66"/>
        <v>100.38849259710005</v>
      </c>
      <c r="S507" s="3">
        <v>122</v>
      </c>
      <c r="T507" s="3" t="str">
        <f t="shared" si="62"/>
        <v/>
      </c>
      <c r="U507" s="3">
        <v>132</v>
      </c>
      <c r="V507" s="7">
        <f t="shared" si="67"/>
        <v>0.57192919514085794</v>
      </c>
      <c r="W507" s="1">
        <f>VLOOKUP(B507,SiteMetadata!$B$3:$P$37,3,FALSE)</f>
        <v>4.3</v>
      </c>
      <c r="X507" s="1" t="str">
        <f>VLOOKUP(B507,SiteMetadata!$B$3:$P$37,10,FALSE)</f>
        <v>LowerEastForkLMR</v>
      </c>
      <c r="Y507" s="1">
        <f>VLOOKUP(B507,SiteMetadata!$B$3:$P$37,5,FALSE)</f>
        <v>493.24199399999998</v>
      </c>
      <c r="Z507" s="1">
        <v>4</v>
      </c>
    </row>
    <row r="508" spans="1:26" x14ac:dyDescent="0.3">
      <c r="A508" s="2">
        <v>45019</v>
      </c>
      <c r="B508" s="1" t="s">
        <v>139</v>
      </c>
      <c r="C508" s="1">
        <v>0</v>
      </c>
      <c r="D508" s="3">
        <v>1430</v>
      </c>
      <c r="E508" s="1" t="s">
        <v>139</v>
      </c>
      <c r="F508" s="3">
        <v>1430</v>
      </c>
      <c r="G508" s="3">
        <v>1085.8686351200001</v>
      </c>
      <c r="H508" s="3">
        <v>344.13136487999986</v>
      </c>
      <c r="I508" s="3">
        <f t="shared" si="65"/>
        <v>586.9</v>
      </c>
      <c r="J508" s="3">
        <v>926</v>
      </c>
      <c r="K508" s="3">
        <v>802</v>
      </c>
      <c r="L508" s="3">
        <v>28.7</v>
      </c>
      <c r="M508" s="3">
        <v>41.1</v>
      </c>
      <c r="N508" s="3">
        <v>288.28950400000002</v>
      </c>
      <c r="O508" s="3">
        <v>288.28950400000002</v>
      </c>
      <c r="P508" s="3">
        <v>154.29210307689996</v>
      </c>
      <c r="Q508" s="3">
        <v>133.99740092310006</v>
      </c>
      <c r="R508" s="3">
        <f t="shared" si="66"/>
        <v>133.99740092310006</v>
      </c>
      <c r="S508" s="3">
        <v>153</v>
      </c>
      <c r="T508" s="3">
        <f t="shared" si="62"/>
        <v>22.292103076899963</v>
      </c>
      <c r="U508" s="3">
        <v>132</v>
      </c>
      <c r="V508" s="7">
        <f t="shared" si="67"/>
        <v>0.45787306914926734</v>
      </c>
      <c r="W508" s="1">
        <f>VLOOKUP(B508,SiteMetadata!$B$3:$P$37,3,FALSE)</f>
        <v>34.909999999999997</v>
      </c>
      <c r="X508" s="1" t="str">
        <f>VLOOKUP(B508,SiteMetadata!$B$3:$P$37,10,FALSE)</f>
        <v>UpperEastForkLMR</v>
      </c>
      <c r="Y508" s="1">
        <f>VLOOKUP(B508,SiteMetadata!$B$3:$P$37,5,FALSE)</f>
        <v>236.477496</v>
      </c>
      <c r="Z508" s="1">
        <v>4</v>
      </c>
    </row>
    <row r="509" spans="1:26" x14ac:dyDescent="0.3">
      <c r="A509" s="2">
        <v>45019</v>
      </c>
      <c r="B509" s="1" t="s">
        <v>84</v>
      </c>
      <c r="C509" s="1">
        <v>0</v>
      </c>
      <c r="D509" s="3">
        <v>1130</v>
      </c>
      <c r="E509" s="1" t="s">
        <v>84</v>
      </c>
      <c r="F509" s="3">
        <v>1130</v>
      </c>
      <c r="G509" s="3">
        <v>1113.5310156800001</v>
      </c>
      <c r="H509" s="3">
        <v>16.46898431999989</v>
      </c>
      <c r="I509" s="3">
        <f t="shared" si="65"/>
        <v>133.39999999999998</v>
      </c>
      <c r="J509" s="3">
        <v>841</v>
      </c>
      <c r="K509" s="3">
        <v>959</v>
      </c>
      <c r="L509" s="3">
        <v>14.1</v>
      </c>
      <c r="M509" s="3">
        <v>37.6</v>
      </c>
      <c r="N509" s="3">
        <v>205.23286969</v>
      </c>
      <c r="O509" s="3">
        <v>205.23286969</v>
      </c>
      <c r="P509" s="3">
        <v>159.83532208809999</v>
      </c>
      <c r="Q509" s="3">
        <v>45.397547601900015</v>
      </c>
      <c r="R509" s="3">
        <f t="shared" si="66"/>
        <v>45.397547601900015</v>
      </c>
      <c r="S509" s="3">
        <v>121</v>
      </c>
      <c r="T509" s="3">
        <f t="shared" si="62"/>
        <v>35.835322088099986</v>
      </c>
      <c r="U509" s="3">
        <v>124</v>
      </c>
      <c r="V509" s="7">
        <f t="shared" si="67"/>
        <v>0.60419171737597122</v>
      </c>
      <c r="W509" s="1">
        <f>VLOOKUP(B509,SiteMetadata!$B$3:$P$37,3,FALSE)</f>
        <v>0</v>
      </c>
      <c r="X509" s="1" t="str">
        <f>VLOOKUP(B509,SiteMetadata!$B$3:$P$37,10,FALSE)</f>
        <v>LowerEastForkLMR</v>
      </c>
      <c r="Y509" s="1">
        <f>VLOOKUP(B509,SiteMetadata!$B$3:$P$37,5,FALSE)</f>
        <v>493.24199399999998</v>
      </c>
      <c r="Z509" s="1">
        <v>4</v>
      </c>
    </row>
    <row r="510" spans="1:26" x14ac:dyDescent="0.3">
      <c r="A510" s="2">
        <v>45019</v>
      </c>
      <c r="B510" s="1" t="s">
        <v>195</v>
      </c>
      <c r="C510" s="1">
        <v>0</v>
      </c>
      <c r="D510" s="3">
        <v>1360</v>
      </c>
      <c r="E510" s="1" t="s">
        <v>195</v>
      </c>
      <c r="F510" s="3">
        <v>1360</v>
      </c>
      <c r="G510" s="3">
        <v>1291.1564796799998</v>
      </c>
      <c r="H510" s="3">
        <v>68.843520320000152</v>
      </c>
      <c r="I510" s="3">
        <f t="shared" si="65"/>
        <v>623</v>
      </c>
      <c r="J510" s="3">
        <v>794</v>
      </c>
      <c r="K510" s="3">
        <v>737</v>
      </c>
      <c r="L510" s="3">
        <v>111</v>
      </c>
      <c r="M510" s="3"/>
      <c r="N510" s="3">
        <v>271.25916735999999</v>
      </c>
      <c r="O510" s="3">
        <v>271.25916735999999</v>
      </c>
      <c r="P510" s="3">
        <v>126.35706703999998</v>
      </c>
      <c r="Q510" s="3">
        <v>144.90210032000002</v>
      </c>
      <c r="R510" s="3">
        <f t="shared" si="66"/>
        <v>144.90210032000002</v>
      </c>
      <c r="S510" s="3">
        <v>171</v>
      </c>
      <c r="T510" s="3" t="str">
        <f t="shared" si="62"/>
        <v/>
      </c>
      <c r="U510" s="3">
        <v>169</v>
      </c>
      <c r="V510" s="7">
        <f t="shared" si="67"/>
        <v>0.62302041860842494</v>
      </c>
      <c r="W510" s="1">
        <f>VLOOKUP(B510,SiteMetadata!$B$3:$P$37,3,FALSE)</f>
        <v>0</v>
      </c>
      <c r="X510" s="1" t="str">
        <f>VLOOKUP(B510,SiteMetadata!$B$3:$P$37,10,FALSE)</f>
        <v>UpperEastForkLMR</v>
      </c>
      <c r="Y510" s="1">
        <f>VLOOKUP(B510,SiteMetadata!$B$3:$P$37,5,FALSE)</f>
        <v>331.51764400000002</v>
      </c>
      <c r="Z510" s="1">
        <v>4</v>
      </c>
    </row>
    <row r="511" spans="1:26" x14ac:dyDescent="0.3">
      <c r="A511" s="2">
        <v>45019</v>
      </c>
      <c r="B511" s="1" t="s">
        <v>185</v>
      </c>
      <c r="C511" s="1">
        <v>0</v>
      </c>
      <c r="D511" s="3">
        <v>594.32313475000001</v>
      </c>
      <c r="E511" s="1" t="s">
        <v>185</v>
      </c>
      <c r="F511" s="4">
        <v>666.74640127999999</v>
      </c>
      <c r="G511" s="3">
        <v>642.74640127999999</v>
      </c>
      <c r="H511" s="3">
        <v>-48.423266529999978</v>
      </c>
      <c r="I511" s="3"/>
      <c r="J511" s="3">
        <v>756</v>
      </c>
      <c r="K511" s="3">
        <v>797</v>
      </c>
      <c r="L511" s="3">
        <v>2.42</v>
      </c>
      <c r="M511" s="3">
        <v>21</v>
      </c>
      <c r="N511" s="3">
        <v>78.994905011599997</v>
      </c>
      <c r="O511" s="4">
        <v>107.78534905759997</v>
      </c>
      <c r="P511" s="3">
        <v>94.785349057599973</v>
      </c>
      <c r="Q511" s="3">
        <v>-15.790444045999976</v>
      </c>
      <c r="R511" s="3">
        <f t="shared" si="66"/>
        <v>13</v>
      </c>
      <c r="S511" s="3">
        <v>67.2</v>
      </c>
      <c r="T511" s="3">
        <f t="shared" si="62"/>
        <v>30.485349057599976</v>
      </c>
      <c r="U511" s="3">
        <v>64.3</v>
      </c>
      <c r="V511" s="7">
        <f t="shared" si="67"/>
        <v>0.59655603068686436</v>
      </c>
      <c r="W511" s="1">
        <f>VLOOKUP(B511,SiteMetadata!$B$3:$P$37,3,FALSE)</f>
        <v>0</v>
      </c>
      <c r="X511" s="1" t="str">
        <f>VLOOKUP(B511,SiteMetadata!$B$3:$P$37,10,FALSE)</f>
        <v>LowerEastForkLMR</v>
      </c>
      <c r="Y511" s="1">
        <f>VLOOKUP(B511,SiteMetadata!$B$3:$P$37,5,FALSE)</f>
        <v>0.54310199999999997</v>
      </c>
      <c r="Z511" s="1">
        <v>4</v>
      </c>
    </row>
    <row r="512" spans="1:26" x14ac:dyDescent="0.3">
      <c r="A512" s="2">
        <v>45019</v>
      </c>
      <c r="B512" s="1" t="s">
        <v>160</v>
      </c>
      <c r="C512" s="1">
        <v>0</v>
      </c>
      <c r="D512" s="3">
        <v>249.85687127999998</v>
      </c>
      <c r="E512" s="1" t="s">
        <v>160</v>
      </c>
      <c r="F512" s="4">
        <v>272.18382168000005</v>
      </c>
      <c r="G512" s="3">
        <v>256.18382168000005</v>
      </c>
      <c r="H512" s="3">
        <v>-6.3269504000000722</v>
      </c>
      <c r="I512" s="3">
        <f t="shared" ref="I512:I532" si="68">F512-(K512+M512)</f>
        <v>169.88382168000004</v>
      </c>
      <c r="J512" s="3">
        <v>103</v>
      </c>
      <c r="K512" s="3">
        <v>91.5</v>
      </c>
      <c r="L512" s="3">
        <v>4.4800000000000004</v>
      </c>
      <c r="M512" s="3">
        <v>10.8</v>
      </c>
      <c r="N512" s="3">
        <v>23.469885247999997</v>
      </c>
      <c r="O512" s="4">
        <v>69.797762896400002</v>
      </c>
      <c r="P512" s="3">
        <v>56.797762896400009</v>
      </c>
      <c r="Q512" s="3">
        <v>-33.327877648400012</v>
      </c>
      <c r="R512" s="3">
        <f t="shared" si="66"/>
        <v>12.999999999999993</v>
      </c>
      <c r="S512" s="3">
        <v>20.9</v>
      </c>
      <c r="T512" s="3">
        <f t="shared" si="62"/>
        <v>37.89776289640001</v>
      </c>
      <c r="U512" s="3">
        <v>18.899999999999999</v>
      </c>
      <c r="V512" s="7">
        <f t="shared" si="67"/>
        <v>0.27078231759452015</v>
      </c>
      <c r="W512" s="1">
        <f>VLOOKUP(B512,SiteMetadata!$B$3:$P$37,3,FALSE)</f>
        <v>0.1</v>
      </c>
      <c r="X512" s="1" t="str">
        <f>VLOOKUP(B512,SiteMetadata!$B$3:$P$37,10,FALSE)</f>
        <v>LowerEastForkLMR</v>
      </c>
      <c r="Y512" s="1">
        <f>VLOOKUP(B512,SiteMetadata!$B$3:$P$37,5,FALSE)</f>
        <v>7.156054000000001</v>
      </c>
      <c r="Z512" s="1">
        <v>4</v>
      </c>
    </row>
    <row r="513" spans="1:26" x14ac:dyDescent="0.3">
      <c r="A513" s="2">
        <v>45019</v>
      </c>
      <c r="B513" s="1" t="s">
        <v>147</v>
      </c>
      <c r="C513" s="1">
        <v>0</v>
      </c>
      <c r="D513" s="3">
        <v>749.35297099999991</v>
      </c>
      <c r="E513" s="1" t="s">
        <v>147</v>
      </c>
      <c r="F513" s="3">
        <v>749.35297099999991</v>
      </c>
      <c r="G513" s="3">
        <v>614.63115800000003</v>
      </c>
      <c r="H513" s="3">
        <v>134.72181299999988</v>
      </c>
      <c r="I513" s="3">
        <f t="shared" si="68"/>
        <v>315.5529709999999</v>
      </c>
      <c r="J513" s="3">
        <v>566</v>
      </c>
      <c r="K513" s="3">
        <v>417</v>
      </c>
      <c r="L513" s="3">
        <v>5.66</v>
      </c>
      <c r="M513" s="3">
        <v>16.8</v>
      </c>
      <c r="N513" s="3">
        <v>140.64564866409998</v>
      </c>
      <c r="O513" s="3">
        <v>140.64564866409998</v>
      </c>
      <c r="P513" s="3">
        <v>86.463739248100012</v>
      </c>
      <c r="Q513" s="3">
        <v>54.181909415999968</v>
      </c>
      <c r="R513" s="3">
        <f t="shared" si="66"/>
        <v>54.181909415999968</v>
      </c>
      <c r="S513" s="3">
        <v>81.900000000000006</v>
      </c>
      <c r="T513" s="3">
        <f t="shared" si="62"/>
        <v>12.963739248100012</v>
      </c>
      <c r="U513" s="3">
        <v>73.5</v>
      </c>
      <c r="V513" s="7">
        <f t="shared" si="67"/>
        <v>0.5225899322028652</v>
      </c>
      <c r="W513" s="1">
        <f>VLOOKUP(B513,SiteMetadata!$B$3:$P$37,3,FALSE)</f>
        <v>0</v>
      </c>
      <c r="X513" s="1" t="str">
        <f>VLOOKUP(B513,SiteMetadata!$B$3:$P$37,10,FALSE)</f>
        <v>UpperEastForkLMR</v>
      </c>
      <c r="Y513" s="1">
        <f>VLOOKUP(B513,SiteMetadata!$B$3:$P$37,5,FALSE)</f>
        <v>1.014022</v>
      </c>
      <c r="Z513" s="1">
        <v>4</v>
      </c>
    </row>
    <row r="514" spans="1:26" x14ac:dyDescent="0.3">
      <c r="A514" s="2">
        <v>45019</v>
      </c>
      <c r="B514" s="1" t="s">
        <v>167</v>
      </c>
      <c r="C514" s="1">
        <v>0</v>
      </c>
      <c r="D514" s="3">
        <v>855</v>
      </c>
      <c r="E514" s="1" t="s">
        <v>167</v>
      </c>
      <c r="F514" s="3">
        <v>855</v>
      </c>
      <c r="G514" s="3">
        <v>767.37861887999986</v>
      </c>
      <c r="H514" s="3">
        <v>87.621381120000137</v>
      </c>
      <c r="I514" s="3">
        <f t="shared" si="68"/>
        <v>634</v>
      </c>
      <c r="J514" s="3">
        <v>443</v>
      </c>
      <c r="K514" s="3">
        <v>221</v>
      </c>
      <c r="L514" s="3">
        <v>24.6</v>
      </c>
      <c r="M514" s="3"/>
      <c r="N514" s="3">
        <v>211.62485583999998</v>
      </c>
      <c r="O514" s="3">
        <v>211.62485583999998</v>
      </c>
      <c r="P514" s="3">
        <v>125.9305036996</v>
      </c>
      <c r="Q514" s="3">
        <v>85.694352140399985</v>
      </c>
      <c r="R514" s="3">
        <f t="shared" si="66"/>
        <v>85.694352140399985</v>
      </c>
      <c r="S514" s="3">
        <v>90.4</v>
      </c>
      <c r="T514" s="3">
        <f t="shared" si="62"/>
        <v>39.330503699600001</v>
      </c>
      <c r="U514" s="3">
        <v>86.6</v>
      </c>
      <c r="V514" s="7">
        <f t="shared" si="67"/>
        <v>0.40921469104496094</v>
      </c>
      <c r="W514" s="1">
        <f>VLOOKUP(B514,SiteMetadata!$B$3:$P$37,3,FALSE)</f>
        <v>1</v>
      </c>
      <c r="X514" s="1" t="str">
        <f>VLOOKUP(B514,SiteMetadata!$B$3:$P$37,10,FALSE)</f>
        <v>LowerEastForkLMR</v>
      </c>
      <c r="Y514" s="1">
        <f>VLOOKUP(B514,SiteMetadata!$B$3:$P$37,5,FALSE)</f>
        <v>76.224578000000008</v>
      </c>
      <c r="Z514" s="1">
        <v>4</v>
      </c>
    </row>
    <row r="515" spans="1:26" x14ac:dyDescent="0.3">
      <c r="A515" s="2">
        <v>45019</v>
      </c>
      <c r="B515" s="1" t="s">
        <v>150</v>
      </c>
      <c r="C515" s="1">
        <v>0</v>
      </c>
      <c r="D515" s="3">
        <v>432.80082391999997</v>
      </c>
      <c r="E515" s="1" t="s">
        <v>150</v>
      </c>
      <c r="F515" s="4">
        <v>455.94526431999998</v>
      </c>
      <c r="G515" s="3">
        <v>435.94526431999998</v>
      </c>
      <c r="H515" s="3">
        <f>D515-G515</f>
        <v>-3.1444404000000077</v>
      </c>
      <c r="I515" s="3">
        <f t="shared" si="68"/>
        <v>438.24526431999999</v>
      </c>
      <c r="J515" s="3">
        <v>28.2</v>
      </c>
      <c r="K515" s="3">
        <v>17.7</v>
      </c>
      <c r="L515" s="3">
        <v>4.34</v>
      </c>
      <c r="M515" s="3"/>
      <c r="N515" s="3">
        <v>90.304587736900004</v>
      </c>
      <c r="O515" s="3">
        <v>90.304587736900004</v>
      </c>
      <c r="P515" s="3"/>
      <c r="Q515" s="3">
        <f>N515-P515</f>
        <v>90.304587736900004</v>
      </c>
      <c r="R515" s="3">
        <f t="shared" si="66"/>
        <v>90.304587736900004</v>
      </c>
      <c r="S515" s="3">
        <v>30.7</v>
      </c>
      <c r="T515" s="3" t="str">
        <f t="shared" si="62"/>
        <v/>
      </c>
      <c r="U515" s="3">
        <v>34.6</v>
      </c>
      <c r="V515" s="7">
        <f t="shared" si="67"/>
        <v>0.3831477543622277</v>
      </c>
      <c r="W515" s="1">
        <f>VLOOKUP(B515,SiteMetadata!$B$3:$P$37,3,FALSE)</f>
        <v>0</v>
      </c>
      <c r="X515" s="1" t="str">
        <f>VLOOKUP(B515,SiteMetadata!$B$3:$P$37,10,FALSE)</f>
        <v>UpperEastForkLMR</v>
      </c>
      <c r="Y515" s="1">
        <f>VLOOKUP(B515,SiteMetadata!$B$3:$P$37,5,FALSE)</f>
        <v>0.370946</v>
      </c>
      <c r="Z515" s="1">
        <v>4</v>
      </c>
    </row>
    <row r="516" spans="1:26" x14ac:dyDescent="0.3">
      <c r="A516" s="2">
        <v>45020</v>
      </c>
      <c r="B516" s="1" t="s">
        <v>181</v>
      </c>
      <c r="C516" s="1">
        <v>0</v>
      </c>
      <c r="D516" s="3">
        <v>1120</v>
      </c>
      <c r="E516" s="1" t="s">
        <v>181</v>
      </c>
      <c r="F516" s="4">
        <v>1185.64237312</v>
      </c>
      <c r="G516" s="3">
        <v>1162.64237312</v>
      </c>
      <c r="H516" s="3">
        <v>-42.642373120000002</v>
      </c>
      <c r="I516" s="3">
        <f t="shared" si="68"/>
        <v>528.24237312000002</v>
      </c>
      <c r="J516" s="3">
        <v>711</v>
      </c>
      <c r="K516" s="3">
        <v>637</v>
      </c>
      <c r="L516" s="3">
        <v>16.7</v>
      </c>
      <c r="M516" s="3">
        <v>20.399999999999999</v>
      </c>
      <c r="N516" s="3">
        <v>194.57844303999997</v>
      </c>
      <c r="O516" s="3">
        <v>194.57844303999997</v>
      </c>
      <c r="P516" s="3">
        <v>145.7633370049</v>
      </c>
      <c r="Q516" s="3">
        <v>48.815106035099973</v>
      </c>
      <c r="R516" s="3">
        <f t="shared" si="66"/>
        <v>48.815106035099973</v>
      </c>
      <c r="S516" s="3">
        <v>108</v>
      </c>
      <c r="T516" s="3">
        <f t="shared" si="62"/>
        <v>58.063337004899992</v>
      </c>
      <c r="U516" s="3">
        <v>87.7</v>
      </c>
      <c r="V516" s="7">
        <f t="shared" si="67"/>
        <v>0.45071796561745175</v>
      </c>
      <c r="W516" s="1">
        <f>VLOOKUP(B516,SiteMetadata!$B$3:$P$37,3,FALSE)</f>
        <v>4.3</v>
      </c>
      <c r="X516" s="1" t="str">
        <f>VLOOKUP(B516,SiteMetadata!$B$3:$P$37,10,FALSE)</f>
        <v>LowerEastForkLMR</v>
      </c>
      <c r="Y516" s="1">
        <f>VLOOKUP(B516,SiteMetadata!$B$3:$P$37,5,FALSE)</f>
        <v>493.24199399999998</v>
      </c>
      <c r="Z516" s="71">
        <v>4</v>
      </c>
    </row>
    <row r="517" spans="1:26" x14ac:dyDescent="0.3">
      <c r="A517" s="2">
        <v>45020</v>
      </c>
      <c r="B517" s="1" t="s">
        <v>198</v>
      </c>
      <c r="C517" s="1">
        <v>0</v>
      </c>
      <c r="D517" s="3">
        <v>1205.5452924799997</v>
      </c>
      <c r="E517" s="1" t="s">
        <v>198</v>
      </c>
      <c r="F517" s="3">
        <v>1205.5452924799997</v>
      </c>
      <c r="G517" s="3">
        <v>1080</v>
      </c>
      <c r="H517" s="3">
        <v>125.54529247999972</v>
      </c>
      <c r="I517" s="3">
        <f t="shared" si="68"/>
        <v>498.34529247999967</v>
      </c>
      <c r="J517" s="3">
        <v>595</v>
      </c>
      <c r="K517" s="3">
        <v>676</v>
      </c>
      <c r="L517" s="3">
        <v>33.4</v>
      </c>
      <c r="M517" s="3">
        <v>31.2</v>
      </c>
      <c r="N517" s="3">
        <v>150.24105055359996</v>
      </c>
      <c r="O517" s="3">
        <v>150.24105055359996</v>
      </c>
      <c r="P517" s="3">
        <v>91.798202195599998</v>
      </c>
      <c r="Q517" s="3">
        <v>58.442848357999964</v>
      </c>
      <c r="R517" s="3">
        <f t="shared" si="66"/>
        <v>58.442848357999964</v>
      </c>
      <c r="S517" s="3">
        <v>118</v>
      </c>
      <c r="T517" s="3">
        <f t="shared" si="62"/>
        <v>1.3982021955999926</v>
      </c>
      <c r="U517" s="3">
        <v>90.4</v>
      </c>
      <c r="V517" s="7">
        <f t="shared" si="67"/>
        <v>0.60169973297510271</v>
      </c>
      <c r="W517" s="1">
        <f>VLOOKUP(B517,SiteMetadata!$B$3:$P$37,3,FALSE)</f>
        <v>0</v>
      </c>
      <c r="X517" s="1" t="str">
        <f>VLOOKUP(B517,SiteMetadata!$B$3:$P$37,10,FALSE)</f>
        <v>UpperEastForkLMR</v>
      </c>
      <c r="Y517" s="1">
        <f>VLOOKUP(B517,SiteMetadata!$B$3:$P$37,5,FALSE)</f>
        <v>331.51764400000002</v>
      </c>
      <c r="Z517" s="1" t="s">
        <v>204</v>
      </c>
    </row>
    <row r="518" spans="1:26" x14ac:dyDescent="0.3">
      <c r="A518" s="2">
        <v>45020</v>
      </c>
      <c r="B518" s="1" t="s">
        <v>198</v>
      </c>
      <c r="C518" s="1">
        <v>5</v>
      </c>
      <c r="D518" s="3">
        <v>1153.4404488799998</v>
      </c>
      <c r="E518" s="1" t="s">
        <v>198</v>
      </c>
      <c r="F518" s="3">
        <v>1153.4404488799998</v>
      </c>
      <c r="G518" s="3">
        <v>1110</v>
      </c>
      <c r="H518" s="3">
        <v>43.440448879999849</v>
      </c>
      <c r="I518" s="3">
        <f t="shared" si="68"/>
        <v>440.7404488799998</v>
      </c>
      <c r="J518" s="3">
        <v>597</v>
      </c>
      <c r="K518" s="3">
        <v>676</v>
      </c>
      <c r="L518" s="3">
        <v>36.200000000000003</v>
      </c>
      <c r="M518" s="3">
        <v>36.700000000000003</v>
      </c>
      <c r="N518" s="3">
        <v>146.1897965201</v>
      </c>
      <c r="O518" s="3">
        <v>146.1897965201</v>
      </c>
      <c r="P518" s="3">
        <v>90.944711568399981</v>
      </c>
      <c r="Q518" s="3">
        <v>55.245084951700022</v>
      </c>
      <c r="R518" s="3">
        <f t="shared" si="66"/>
        <v>55.245084951700022</v>
      </c>
      <c r="S518" s="3">
        <v>121</v>
      </c>
      <c r="T518" s="3">
        <f t="shared" si="62"/>
        <v>0.74471156839997832</v>
      </c>
      <c r="U518" s="3">
        <v>90.2</v>
      </c>
      <c r="V518" s="7">
        <f t="shared" si="67"/>
        <v>0.61700612592068405</v>
      </c>
      <c r="W518" s="1">
        <f>VLOOKUP(B518,SiteMetadata!$B$3:$P$37,3,FALSE)</f>
        <v>0</v>
      </c>
      <c r="X518" s="1" t="str">
        <f>VLOOKUP(B518,SiteMetadata!$B$3:$P$37,10,FALSE)</f>
        <v>UpperEastForkLMR</v>
      </c>
      <c r="Y518" s="1">
        <f>VLOOKUP(B518,SiteMetadata!$B$3:$P$37,5,FALSE)</f>
        <v>331.51764400000002</v>
      </c>
      <c r="Z518" s="1" t="s">
        <v>204</v>
      </c>
    </row>
    <row r="519" spans="1:26" x14ac:dyDescent="0.3">
      <c r="A519" s="2">
        <v>45020</v>
      </c>
      <c r="B519" s="1" t="s">
        <v>198</v>
      </c>
      <c r="C519" s="1">
        <v>10</v>
      </c>
      <c r="D519" s="3">
        <v>1171.841318</v>
      </c>
      <c r="E519" s="1" t="s">
        <v>198</v>
      </c>
      <c r="F519" s="3">
        <v>1171.841318</v>
      </c>
      <c r="G519" s="3">
        <v>1170</v>
      </c>
      <c r="H519" s="3">
        <v>1.8413180000000011</v>
      </c>
      <c r="I519" s="3">
        <f t="shared" si="68"/>
        <v>471.341318</v>
      </c>
      <c r="J519" s="3">
        <v>582</v>
      </c>
      <c r="K519" s="3">
        <v>660</v>
      </c>
      <c r="L519" s="3">
        <v>48.8</v>
      </c>
      <c r="M519" s="3">
        <v>40.5</v>
      </c>
      <c r="N519" s="3">
        <v>156.42415504489998</v>
      </c>
      <c r="O519" s="3">
        <v>156.42415504489998</v>
      </c>
      <c r="P519" s="3">
        <v>102.25273755609999</v>
      </c>
      <c r="Q519" s="3">
        <v>54.171417488799989</v>
      </c>
      <c r="R519" s="3">
        <f t="shared" si="66"/>
        <v>54.171417488799989</v>
      </c>
      <c r="S519" s="3">
        <v>128</v>
      </c>
      <c r="T519" s="3">
        <f t="shared" si="62"/>
        <v>5.1527375560999928</v>
      </c>
      <c r="U519" s="3">
        <v>97.1</v>
      </c>
      <c r="V519" s="7">
        <f t="shared" si="67"/>
        <v>0.62074811893424275</v>
      </c>
      <c r="W519" s="1">
        <f>VLOOKUP(B519,SiteMetadata!$B$3:$P$37,3,FALSE)</f>
        <v>0</v>
      </c>
      <c r="X519" s="1" t="str">
        <f>VLOOKUP(B519,SiteMetadata!$B$3:$P$37,10,FALSE)</f>
        <v>UpperEastForkLMR</v>
      </c>
      <c r="Y519" s="1">
        <f>VLOOKUP(B519,SiteMetadata!$B$3:$P$37,5,FALSE)</f>
        <v>331.51764400000002</v>
      </c>
      <c r="Z519" s="1" t="s">
        <v>204</v>
      </c>
    </row>
    <row r="520" spans="1:26" x14ac:dyDescent="0.3">
      <c r="A520" s="2">
        <v>45020</v>
      </c>
      <c r="B520" s="1" t="s">
        <v>198</v>
      </c>
      <c r="C520" s="1">
        <v>20</v>
      </c>
      <c r="D520" s="3">
        <v>1181.6469681599999</v>
      </c>
      <c r="E520" s="1" t="s">
        <v>198</v>
      </c>
      <c r="F520" s="4">
        <v>1226</v>
      </c>
      <c r="G520" s="3">
        <v>1205</v>
      </c>
      <c r="H520" s="3">
        <v>-23.353031840000085</v>
      </c>
      <c r="I520" s="3">
        <f t="shared" si="68"/>
        <v>522.65</v>
      </c>
      <c r="J520" s="3">
        <v>573.5</v>
      </c>
      <c r="K520" s="3">
        <v>647.5</v>
      </c>
      <c r="L520" s="3">
        <v>63.55</v>
      </c>
      <c r="M520" s="3">
        <v>55.849999999999994</v>
      </c>
      <c r="N520" s="3">
        <v>166.8703749</v>
      </c>
      <c r="O520" s="3">
        <v>166.8703749</v>
      </c>
      <c r="P520" s="3">
        <v>98.945827136249974</v>
      </c>
      <c r="Q520" s="3">
        <v>67.924547763750027</v>
      </c>
      <c r="R520" s="3">
        <f t="shared" si="66"/>
        <v>67.924547763750027</v>
      </c>
      <c r="S520" s="3">
        <v>134</v>
      </c>
      <c r="T520" s="3" t="str">
        <f t="shared" si="62"/>
        <v/>
      </c>
      <c r="U520" s="3">
        <v>102</v>
      </c>
      <c r="V520" s="7">
        <f t="shared" si="67"/>
        <v>0.61125289651398751</v>
      </c>
      <c r="W520" s="1">
        <f>VLOOKUP(B520,SiteMetadata!$B$3:$P$37,3,FALSE)</f>
        <v>0</v>
      </c>
      <c r="X520" s="1" t="str">
        <f>VLOOKUP(B520,SiteMetadata!$B$3:$P$37,10,FALSE)</f>
        <v>UpperEastForkLMR</v>
      </c>
      <c r="Y520" s="1">
        <f>VLOOKUP(B520,SiteMetadata!$B$3:$P$37,5,FALSE)</f>
        <v>331.51764400000002</v>
      </c>
      <c r="Z520" s="1" t="s">
        <v>204</v>
      </c>
    </row>
    <row r="521" spans="1:26" x14ac:dyDescent="0.3">
      <c r="A521" s="2">
        <v>45020</v>
      </c>
      <c r="B521" s="1" t="s">
        <v>198</v>
      </c>
      <c r="C521" s="1">
        <v>47</v>
      </c>
      <c r="D521" s="3">
        <v>1153.4404488799998</v>
      </c>
      <c r="E521" s="1" t="s">
        <v>198</v>
      </c>
      <c r="F521" s="4">
        <v>1216</v>
      </c>
      <c r="G521" s="3">
        <v>1200</v>
      </c>
      <c r="H521" s="3">
        <v>-46.559551120000151</v>
      </c>
      <c r="I521" s="3">
        <f t="shared" si="68"/>
        <v>480.54999999999995</v>
      </c>
      <c r="J521" s="3">
        <v>617</v>
      </c>
      <c r="K521" s="3">
        <v>703</v>
      </c>
      <c r="L521" s="3">
        <v>33.25</v>
      </c>
      <c r="M521" s="3">
        <v>32.450000000000003</v>
      </c>
      <c r="N521" s="3">
        <v>140.64564419850001</v>
      </c>
      <c r="O521" s="3">
        <v>140.64564419850001</v>
      </c>
      <c r="P521" s="3">
        <v>89.877835445799988</v>
      </c>
      <c r="Q521" s="3">
        <v>50.76780875270002</v>
      </c>
      <c r="R521" s="3">
        <f t="shared" si="66"/>
        <v>50.76780875270002</v>
      </c>
      <c r="S521" s="3">
        <v>118.5</v>
      </c>
      <c r="T521" s="3" t="str">
        <f t="shared" si="62"/>
        <v/>
      </c>
      <c r="U521" s="3">
        <v>92.45</v>
      </c>
      <c r="V521" s="7">
        <f t="shared" si="67"/>
        <v>0.65732572470940398</v>
      </c>
      <c r="W521" s="1">
        <f>VLOOKUP(B521,SiteMetadata!$B$3:$P$37,3,FALSE)</f>
        <v>0</v>
      </c>
      <c r="X521" s="1" t="str">
        <f>VLOOKUP(B521,SiteMetadata!$B$3:$P$37,10,FALSE)</f>
        <v>UpperEastForkLMR</v>
      </c>
      <c r="Y521" s="1">
        <f>VLOOKUP(B521,SiteMetadata!$B$3:$P$37,5,FALSE)</f>
        <v>331.51764400000002</v>
      </c>
      <c r="Z521" s="1" t="s">
        <v>204</v>
      </c>
    </row>
    <row r="522" spans="1:26" x14ac:dyDescent="0.3">
      <c r="A522" s="2">
        <v>45020</v>
      </c>
      <c r="B522" s="1" t="s">
        <v>195</v>
      </c>
      <c r="C522" s="1">
        <v>0</v>
      </c>
      <c r="D522" s="3">
        <v>1233.0914779999998</v>
      </c>
      <c r="E522" s="1" t="s">
        <v>195</v>
      </c>
      <c r="F522" s="4">
        <v>1330</v>
      </c>
      <c r="G522" s="3">
        <v>1310</v>
      </c>
      <c r="H522" s="3">
        <v>-76.908522000000175</v>
      </c>
      <c r="I522" s="3">
        <f t="shared" si="68"/>
        <v>657.05</v>
      </c>
      <c r="J522" s="3">
        <v>517.5</v>
      </c>
      <c r="K522" s="3">
        <v>580</v>
      </c>
      <c r="L522" s="3">
        <v>103</v>
      </c>
      <c r="M522" s="3">
        <v>92.95</v>
      </c>
      <c r="N522" s="3">
        <v>213.75540624999999</v>
      </c>
      <c r="O522" s="3">
        <v>213.75540624999999</v>
      </c>
      <c r="P522" s="3">
        <v>109.61277644505</v>
      </c>
      <c r="Q522" s="3">
        <v>104.14262980494999</v>
      </c>
      <c r="R522" s="3">
        <f t="shared" si="66"/>
        <v>104.14262980494999</v>
      </c>
      <c r="S522" s="3">
        <v>151</v>
      </c>
      <c r="T522" s="3">
        <f t="shared" si="62"/>
        <v>0.61277644505000239</v>
      </c>
      <c r="U522" s="3">
        <v>109</v>
      </c>
      <c r="V522" s="7">
        <f t="shared" si="67"/>
        <v>0.50992862315032095</v>
      </c>
      <c r="W522" s="1">
        <f>VLOOKUP(B522,SiteMetadata!$B$3:$P$37,3,FALSE)</f>
        <v>0</v>
      </c>
      <c r="X522" s="1" t="str">
        <f>VLOOKUP(B522,SiteMetadata!$B$3:$P$37,10,FALSE)</f>
        <v>UpperEastForkLMR</v>
      </c>
      <c r="Y522" s="1">
        <f>VLOOKUP(B522,SiteMetadata!$B$3:$P$37,5,FALSE)</f>
        <v>331.51764400000002</v>
      </c>
      <c r="Z522" s="1" t="s">
        <v>204</v>
      </c>
    </row>
    <row r="523" spans="1:26" x14ac:dyDescent="0.3">
      <c r="A523" s="2">
        <v>45020</v>
      </c>
      <c r="B523" s="1" t="s">
        <v>195</v>
      </c>
      <c r="C523" s="1">
        <v>5</v>
      </c>
      <c r="D523" s="3">
        <v>1250</v>
      </c>
      <c r="E523" s="1" t="s">
        <v>195</v>
      </c>
      <c r="F523" s="3">
        <v>1250</v>
      </c>
      <c r="G523" s="3">
        <v>1180</v>
      </c>
      <c r="H523" s="3">
        <v>70</v>
      </c>
      <c r="I523" s="3">
        <f t="shared" si="68"/>
        <v>576.1</v>
      </c>
      <c r="J523" s="3">
        <v>512</v>
      </c>
      <c r="K523" s="3">
        <v>582</v>
      </c>
      <c r="L523" s="3">
        <v>107</v>
      </c>
      <c r="M523" s="3">
        <v>91.9</v>
      </c>
      <c r="N523" s="3"/>
      <c r="O523" s="4">
        <v>124.71944225959999</v>
      </c>
      <c r="P523" s="3">
        <v>109.71944225959999</v>
      </c>
      <c r="Q523" s="3">
        <v>-109.71944225959999</v>
      </c>
      <c r="R523" s="3">
        <f t="shared" si="66"/>
        <v>15</v>
      </c>
      <c r="S523" s="3">
        <v>151</v>
      </c>
      <c r="T523" s="3">
        <f t="shared" si="62"/>
        <v>2.7194422595999868</v>
      </c>
      <c r="U523" s="3">
        <v>107</v>
      </c>
      <c r="V523" s="7">
        <f t="shared" si="67"/>
        <v>0.85792558130016749</v>
      </c>
      <c r="W523" s="1">
        <f>VLOOKUP(B523,SiteMetadata!$B$3:$P$37,3,FALSE)</f>
        <v>0</v>
      </c>
      <c r="X523" s="1" t="str">
        <f>VLOOKUP(B523,SiteMetadata!$B$3:$P$37,10,FALSE)</f>
        <v>UpperEastForkLMR</v>
      </c>
      <c r="Y523" s="1">
        <f>VLOOKUP(B523,SiteMetadata!$B$3:$P$37,5,FALSE)</f>
        <v>331.51764400000002</v>
      </c>
      <c r="Z523" s="1" t="s">
        <v>204</v>
      </c>
    </row>
    <row r="524" spans="1:26" x14ac:dyDescent="0.3">
      <c r="A524" s="2">
        <v>45020</v>
      </c>
      <c r="B524" s="1" t="s">
        <v>195</v>
      </c>
      <c r="C524" s="1">
        <v>10</v>
      </c>
      <c r="D524" s="3">
        <v>1240</v>
      </c>
      <c r="E524" s="1" t="s">
        <v>195</v>
      </c>
      <c r="F524" s="3">
        <v>1240</v>
      </c>
      <c r="G524" s="3">
        <v>1220</v>
      </c>
      <c r="H524" s="3">
        <v>20</v>
      </c>
      <c r="I524" s="3">
        <f t="shared" si="68"/>
        <v>601.9</v>
      </c>
      <c r="J524" s="3">
        <v>517</v>
      </c>
      <c r="K524" s="3">
        <v>548</v>
      </c>
      <c r="L524" s="3">
        <v>108</v>
      </c>
      <c r="M524" s="3">
        <v>90.1</v>
      </c>
      <c r="N524" s="3">
        <v>198.84038115999999</v>
      </c>
      <c r="O524" s="3">
        <v>198.84038115999999</v>
      </c>
      <c r="P524" s="3">
        <v>118.89188622250001</v>
      </c>
      <c r="Q524" s="3">
        <v>79.948494937499987</v>
      </c>
      <c r="R524" s="3">
        <f t="shared" si="66"/>
        <v>79.948494937499987</v>
      </c>
      <c r="S524" s="3">
        <v>150</v>
      </c>
      <c r="T524" s="3">
        <f t="shared" si="62"/>
        <v>8.8918862225000055</v>
      </c>
      <c r="U524" s="3">
        <v>110</v>
      </c>
      <c r="V524" s="7">
        <f t="shared" si="67"/>
        <v>0.55320754948405981</v>
      </c>
      <c r="W524" s="1">
        <f>VLOOKUP(B524,SiteMetadata!$B$3:$P$37,3,FALSE)</f>
        <v>0</v>
      </c>
      <c r="X524" s="1" t="str">
        <f>VLOOKUP(B524,SiteMetadata!$B$3:$P$37,10,FALSE)</f>
        <v>UpperEastForkLMR</v>
      </c>
      <c r="Y524" s="1">
        <f>VLOOKUP(B524,SiteMetadata!$B$3:$P$37,5,FALSE)</f>
        <v>331.51764400000002</v>
      </c>
      <c r="Z524" s="1" t="s">
        <v>204</v>
      </c>
    </row>
    <row r="525" spans="1:26" x14ac:dyDescent="0.3">
      <c r="A525" s="2">
        <v>45020</v>
      </c>
      <c r="B525" s="1" t="s">
        <v>195</v>
      </c>
      <c r="C525" s="1">
        <v>20</v>
      </c>
      <c r="D525" s="3">
        <v>1242.2675811199997</v>
      </c>
      <c r="E525" s="1" t="s">
        <v>195</v>
      </c>
      <c r="F525" s="4">
        <v>1298</v>
      </c>
      <c r="G525" s="3">
        <v>1280</v>
      </c>
      <c r="H525" s="3">
        <v>-37.732418880000296</v>
      </c>
      <c r="I525" s="3">
        <f t="shared" si="68"/>
        <v>579.4</v>
      </c>
      <c r="J525" s="3">
        <v>584</v>
      </c>
      <c r="K525" s="3">
        <v>664</v>
      </c>
      <c r="L525" s="3">
        <v>60.8</v>
      </c>
      <c r="M525" s="3">
        <v>54.6</v>
      </c>
      <c r="N525" s="3">
        <v>175.39695841</v>
      </c>
      <c r="O525" s="3">
        <v>175.39695841</v>
      </c>
      <c r="P525" s="3">
        <v>102.25273755609999</v>
      </c>
      <c r="Q525" s="3">
        <v>73.144220853900009</v>
      </c>
      <c r="R525" s="3">
        <f t="shared" si="66"/>
        <v>73.144220853900009</v>
      </c>
      <c r="S525" s="3">
        <v>134</v>
      </c>
      <c r="T525" s="3">
        <f t="shared" si="62"/>
        <v>0.25273755609998716</v>
      </c>
      <c r="U525" s="3">
        <v>102</v>
      </c>
      <c r="V525" s="7">
        <f t="shared" si="67"/>
        <v>0.58153802052581449</v>
      </c>
      <c r="W525" s="1">
        <f>VLOOKUP(B525,SiteMetadata!$B$3:$P$37,3,FALSE)</f>
        <v>0</v>
      </c>
      <c r="X525" s="1" t="str">
        <f>VLOOKUP(B525,SiteMetadata!$B$3:$P$37,10,FALSE)</f>
        <v>UpperEastForkLMR</v>
      </c>
      <c r="Y525" s="1">
        <f>VLOOKUP(B525,SiteMetadata!$B$3:$P$37,5,FALSE)</f>
        <v>331.51764400000002</v>
      </c>
      <c r="Z525" s="1" t="s">
        <v>204</v>
      </c>
    </row>
    <row r="526" spans="1:26" x14ac:dyDescent="0.3">
      <c r="A526" s="2">
        <v>45020</v>
      </c>
      <c r="B526" s="1" t="s">
        <v>195</v>
      </c>
      <c r="C526" s="1">
        <v>71</v>
      </c>
      <c r="D526" s="3">
        <v>1320</v>
      </c>
      <c r="E526" s="1" t="s">
        <v>195</v>
      </c>
      <c r="F526" s="3">
        <v>1320</v>
      </c>
      <c r="G526" s="3">
        <v>1150</v>
      </c>
      <c r="H526" s="3">
        <v>170</v>
      </c>
      <c r="I526" s="3">
        <f t="shared" si="68"/>
        <v>525.5</v>
      </c>
      <c r="J526" s="3">
        <v>631</v>
      </c>
      <c r="K526" s="3">
        <v>698</v>
      </c>
      <c r="L526" s="3">
        <v>97.2</v>
      </c>
      <c r="M526" s="3">
        <v>96.5</v>
      </c>
      <c r="N526" s="3">
        <v>143.84424155560001</v>
      </c>
      <c r="O526" s="3">
        <v>143.84424155560001</v>
      </c>
      <c r="P526" s="3">
        <v>80.275325158399994</v>
      </c>
      <c r="Q526" s="3">
        <v>63.568916397200013</v>
      </c>
      <c r="R526" s="3">
        <f t="shared" si="66"/>
        <v>63.568916397200013</v>
      </c>
      <c r="S526" s="3">
        <v>113</v>
      </c>
      <c r="T526" s="3" t="str">
        <f t="shared" si="62"/>
        <v/>
      </c>
      <c r="U526" s="3">
        <v>84.1</v>
      </c>
      <c r="V526" s="7">
        <f t="shared" si="67"/>
        <v>0.58466017888865496</v>
      </c>
      <c r="W526" s="1">
        <f>VLOOKUP(B526,SiteMetadata!$B$3:$P$37,3,FALSE)</f>
        <v>0</v>
      </c>
      <c r="X526" s="1" t="str">
        <f>VLOOKUP(B526,SiteMetadata!$B$3:$P$37,10,FALSE)</f>
        <v>UpperEastForkLMR</v>
      </c>
      <c r="Y526" s="1">
        <f>VLOOKUP(B526,SiteMetadata!$B$3:$P$37,5,FALSE)</f>
        <v>331.51764400000002</v>
      </c>
      <c r="Z526" s="1" t="s">
        <v>204</v>
      </c>
    </row>
    <row r="527" spans="1:26" x14ac:dyDescent="0.3">
      <c r="A527" s="2">
        <v>45020</v>
      </c>
      <c r="B527" s="1" t="s">
        <v>191</v>
      </c>
      <c r="C527" s="1">
        <v>0</v>
      </c>
      <c r="D527" s="3">
        <v>1380</v>
      </c>
      <c r="E527" s="1" t="s">
        <v>191</v>
      </c>
      <c r="F527" s="3">
        <v>1380</v>
      </c>
      <c r="G527" s="3">
        <v>1340</v>
      </c>
      <c r="H527" s="3">
        <v>40</v>
      </c>
      <c r="I527" s="3">
        <f t="shared" si="68"/>
        <v>809.4</v>
      </c>
      <c r="J527" s="3">
        <v>448</v>
      </c>
      <c r="K527" s="3">
        <v>480</v>
      </c>
      <c r="L527" s="3">
        <v>118</v>
      </c>
      <c r="M527" s="3">
        <v>90.6</v>
      </c>
      <c r="N527" s="3">
        <v>237.18777664000001</v>
      </c>
      <c r="O527" s="3">
        <v>237.18777664000001</v>
      </c>
      <c r="P527" s="3">
        <v>110.35941370250001</v>
      </c>
      <c r="Q527" s="3">
        <v>126.8283629375</v>
      </c>
      <c r="R527" s="3">
        <f t="shared" si="66"/>
        <v>126.8283629375</v>
      </c>
      <c r="S527" s="3">
        <v>167</v>
      </c>
      <c r="T527" s="3">
        <f t="shared" si="62"/>
        <v>1.3594137025000066</v>
      </c>
      <c r="U527" s="3">
        <v>109</v>
      </c>
      <c r="V527" s="7">
        <f t="shared" si="67"/>
        <v>0.45955150616989232</v>
      </c>
      <c r="W527" s="1">
        <f>VLOOKUP(B527,SiteMetadata!$B$3:$P$37,3,FALSE)</f>
        <v>0</v>
      </c>
      <c r="X527" s="1" t="str">
        <f>VLOOKUP(B527,SiteMetadata!$B$3:$P$37,10,FALSE)</f>
        <v>UpperEastForkLMR</v>
      </c>
      <c r="Y527" s="1">
        <f>VLOOKUP(B527,SiteMetadata!$B$3:$P$37,5,FALSE)</f>
        <v>2.1670039999999999</v>
      </c>
      <c r="Z527" s="1" t="s">
        <v>204</v>
      </c>
    </row>
    <row r="528" spans="1:26" x14ac:dyDescent="0.3">
      <c r="A528" s="2">
        <v>45020</v>
      </c>
      <c r="B528" s="1" t="s">
        <v>191</v>
      </c>
      <c r="C528" s="1">
        <v>5</v>
      </c>
      <c r="D528" s="3">
        <v>1340</v>
      </c>
      <c r="E528" s="1" t="s">
        <v>191</v>
      </c>
      <c r="F528" s="3">
        <v>1340</v>
      </c>
      <c r="G528" s="3">
        <v>1260</v>
      </c>
      <c r="H528" s="3">
        <v>80</v>
      </c>
      <c r="I528" s="3">
        <f t="shared" si="68"/>
        <v>772.5</v>
      </c>
      <c r="J528" s="3">
        <v>447</v>
      </c>
      <c r="K528" s="3">
        <v>476</v>
      </c>
      <c r="L528" s="3">
        <v>122</v>
      </c>
      <c r="M528" s="3">
        <v>91.5</v>
      </c>
      <c r="N528" s="3">
        <v>241.44748195999998</v>
      </c>
      <c r="O528" s="3">
        <v>241.44748195999998</v>
      </c>
      <c r="P528" s="3">
        <v>112.06597965609998</v>
      </c>
      <c r="Q528" s="3">
        <v>129.38150230389999</v>
      </c>
      <c r="R528" s="3">
        <f t="shared" si="66"/>
        <v>129.38150230389999</v>
      </c>
      <c r="S528" s="3">
        <v>168</v>
      </c>
      <c r="T528" s="3">
        <f t="shared" si="62"/>
        <v>5.0659796560999837</v>
      </c>
      <c r="U528" s="3">
        <v>107</v>
      </c>
      <c r="V528" s="7">
        <f t="shared" si="67"/>
        <v>0.44316055454960773</v>
      </c>
      <c r="W528" s="1">
        <f>VLOOKUP(B528,SiteMetadata!$B$3:$P$37,3,FALSE)</f>
        <v>0</v>
      </c>
      <c r="X528" s="1" t="str">
        <f>VLOOKUP(B528,SiteMetadata!$B$3:$P$37,10,FALSE)</f>
        <v>UpperEastForkLMR</v>
      </c>
      <c r="Y528" s="1">
        <f>VLOOKUP(B528,SiteMetadata!$B$3:$P$37,5,FALSE)</f>
        <v>2.1670039999999999</v>
      </c>
      <c r="Z528" s="1" t="s">
        <v>204</v>
      </c>
    </row>
    <row r="529" spans="1:26" x14ac:dyDescent="0.3">
      <c r="A529" s="2">
        <v>45020</v>
      </c>
      <c r="B529" s="1" t="s">
        <v>191</v>
      </c>
      <c r="C529" s="1">
        <v>10</v>
      </c>
      <c r="D529" s="3">
        <v>1310</v>
      </c>
      <c r="E529" s="1" t="s">
        <v>191</v>
      </c>
      <c r="F529" s="3">
        <v>1310</v>
      </c>
      <c r="G529" s="3">
        <v>1200</v>
      </c>
      <c r="H529" s="3">
        <v>110</v>
      </c>
      <c r="I529" s="3">
        <f t="shared" si="68"/>
        <v>716.6</v>
      </c>
      <c r="J529" s="3">
        <v>447</v>
      </c>
      <c r="K529" s="3">
        <v>501</v>
      </c>
      <c r="L529" s="3">
        <v>116</v>
      </c>
      <c r="M529" s="3">
        <v>92.4</v>
      </c>
      <c r="N529" s="3">
        <v>237.18777664000001</v>
      </c>
      <c r="O529" s="3">
        <v>237.18777664000001</v>
      </c>
      <c r="P529" s="3">
        <v>121.23815959039999</v>
      </c>
      <c r="Q529" s="3">
        <v>115.94961704960002</v>
      </c>
      <c r="R529" s="3">
        <f t="shared" si="66"/>
        <v>115.94961704960002</v>
      </c>
      <c r="S529" s="3">
        <v>165</v>
      </c>
      <c r="T529" s="3">
        <f t="shared" si="62"/>
        <v>7.238159590399988</v>
      </c>
      <c r="U529" s="3">
        <v>114</v>
      </c>
      <c r="V529" s="7">
        <f t="shared" si="67"/>
        <v>0.4806318504896121</v>
      </c>
      <c r="W529" s="1">
        <f>VLOOKUP(B529,SiteMetadata!$B$3:$P$37,3,FALSE)</f>
        <v>0</v>
      </c>
      <c r="X529" s="1" t="str">
        <f>VLOOKUP(B529,SiteMetadata!$B$3:$P$37,10,FALSE)</f>
        <v>UpperEastForkLMR</v>
      </c>
      <c r="Y529" s="1">
        <f>VLOOKUP(B529,SiteMetadata!$B$3:$P$37,5,FALSE)</f>
        <v>2.1670039999999999</v>
      </c>
      <c r="Z529" s="1" t="s">
        <v>204</v>
      </c>
    </row>
    <row r="530" spans="1:26" x14ac:dyDescent="0.3">
      <c r="A530" s="2">
        <v>45020</v>
      </c>
      <c r="B530" s="1" t="s">
        <v>191</v>
      </c>
      <c r="C530" s="1">
        <v>20</v>
      </c>
      <c r="D530" s="3">
        <v>1400</v>
      </c>
      <c r="E530" s="1" t="s">
        <v>191</v>
      </c>
      <c r="F530" s="3">
        <v>1400</v>
      </c>
      <c r="G530" s="3">
        <v>1180</v>
      </c>
      <c r="H530" s="3">
        <v>220</v>
      </c>
      <c r="I530" s="3">
        <f t="shared" si="68"/>
        <v>861</v>
      </c>
      <c r="J530" s="3">
        <v>426</v>
      </c>
      <c r="K530" s="3">
        <v>436</v>
      </c>
      <c r="L530" s="3">
        <v>145</v>
      </c>
      <c r="M530" s="3">
        <v>103</v>
      </c>
      <c r="N530" s="3">
        <v>271.25916735999999</v>
      </c>
      <c r="O530" s="3">
        <v>271.25916735999999</v>
      </c>
      <c r="P530" s="3">
        <v>100.97266237689996</v>
      </c>
      <c r="Q530" s="3">
        <v>170.28650498310003</v>
      </c>
      <c r="R530" s="3">
        <f t="shared" si="66"/>
        <v>170.28650498310003</v>
      </c>
      <c r="S530" s="3">
        <v>169</v>
      </c>
      <c r="T530" s="3" t="str">
        <f t="shared" si="62"/>
        <v/>
      </c>
      <c r="U530" s="3">
        <v>101</v>
      </c>
      <c r="V530" s="7">
        <f t="shared" si="67"/>
        <v>0.37233764662396995</v>
      </c>
      <c r="W530" s="1">
        <f>VLOOKUP(B530,SiteMetadata!$B$3:$P$37,3,FALSE)</f>
        <v>0</v>
      </c>
      <c r="X530" s="1" t="str">
        <f>VLOOKUP(B530,SiteMetadata!$B$3:$P$37,10,FALSE)</f>
        <v>UpperEastForkLMR</v>
      </c>
      <c r="Y530" s="1">
        <f>VLOOKUP(B530,SiteMetadata!$B$3:$P$37,5,FALSE)</f>
        <v>2.1670039999999999</v>
      </c>
      <c r="Z530" s="1" t="s">
        <v>204</v>
      </c>
    </row>
    <row r="531" spans="1:26" x14ac:dyDescent="0.3">
      <c r="A531" s="2">
        <v>45020</v>
      </c>
      <c r="B531" s="1" t="s">
        <v>191</v>
      </c>
      <c r="C531" s="1">
        <v>26</v>
      </c>
      <c r="D531" s="3">
        <v>1450</v>
      </c>
      <c r="E531" s="1" t="s">
        <v>191</v>
      </c>
      <c r="F531" s="3">
        <v>1450</v>
      </c>
      <c r="G531" s="3">
        <v>1300</v>
      </c>
      <c r="H531" s="3">
        <v>150</v>
      </c>
      <c r="I531" s="3">
        <f t="shared" si="68"/>
        <v>846</v>
      </c>
      <c r="J531" s="3">
        <v>450</v>
      </c>
      <c r="K531" s="3">
        <v>484</v>
      </c>
      <c r="L531" s="3">
        <v>160</v>
      </c>
      <c r="M531" s="3">
        <v>120</v>
      </c>
      <c r="N531" s="3">
        <v>271.25916735999999</v>
      </c>
      <c r="O531" s="3">
        <v>271.25916735999999</v>
      </c>
      <c r="P531" s="3">
        <v>101.39935633609997</v>
      </c>
      <c r="Q531" s="3">
        <v>169.85981102390002</v>
      </c>
      <c r="R531" s="3">
        <f t="shared" si="66"/>
        <v>169.85981102390002</v>
      </c>
      <c r="S531" s="3">
        <v>164</v>
      </c>
      <c r="T531" s="3">
        <f t="shared" si="62"/>
        <v>11.799356336099976</v>
      </c>
      <c r="U531" s="3">
        <v>89.6</v>
      </c>
      <c r="V531" s="7">
        <f t="shared" si="67"/>
        <v>0.33031141720304658</v>
      </c>
      <c r="W531" s="1">
        <f>VLOOKUP(B531,SiteMetadata!$B$3:$P$37,3,FALSE)</f>
        <v>0</v>
      </c>
      <c r="X531" s="1" t="str">
        <f>VLOOKUP(B531,SiteMetadata!$B$3:$P$37,10,FALSE)</f>
        <v>UpperEastForkLMR</v>
      </c>
      <c r="Y531" s="1">
        <f>VLOOKUP(B531,SiteMetadata!$B$3:$P$37,5,FALSE)</f>
        <v>2.1670039999999999</v>
      </c>
      <c r="Z531" s="1" t="s">
        <v>204</v>
      </c>
    </row>
    <row r="532" spans="1:26" x14ac:dyDescent="0.3">
      <c r="A532" s="2">
        <v>45020</v>
      </c>
      <c r="B532" s="1" t="s">
        <v>185</v>
      </c>
      <c r="C532" s="1">
        <v>0</v>
      </c>
      <c r="D532" s="3">
        <v>490.340219875</v>
      </c>
      <c r="E532" s="1" t="s">
        <v>185</v>
      </c>
      <c r="F532" s="4">
        <v>561.39256799999998</v>
      </c>
      <c r="G532" s="3">
        <v>536.39256799999998</v>
      </c>
      <c r="H532" s="3">
        <v>-46.05234812499998</v>
      </c>
      <c r="I532" s="3">
        <f t="shared" si="68"/>
        <v>228.92756800000001</v>
      </c>
      <c r="J532" s="3">
        <v>361</v>
      </c>
      <c r="K532" s="3">
        <v>326.5</v>
      </c>
      <c r="L532" s="3">
        <v>1.635</v>
      </c>
      <c r="M532" s="3">
        <v>5.9649999999999999</v>
      </c>
      <c r="N532" s="3">
        <v>102.8927650981</v>
      </c>
      <c r="O532" s="3">
        <v>102.8927650981</v>
      </c>
      <c r="P532" s="3">
        <v>38.758137608849999</v>
      </c>
      <c r="Q532" s="3">
        <v>64.134627489249993</v>
      </c>
      <c r="R532" s="3">
        <f t="shared" si="66"/>
        <v>64.134627489249993</v>
      </c>
      <c r="S532" s="3">
        <v>56.25</v>
      </c>
      <c r="T532" s="3" t="str">
        <f t="shared" si="62"/>
        <v/>
      </c>
      <c r="U532" s="3">
        <v>49.900000000000006</v>
      </c>
      <c r="V532" s="7">
        <f t="shared" si="67"/>
        <v>0.48497093019537729</v>
      </c>
      <c r="W532" s="1">
        <f>VLOOKUP(B532,SiteMetadata!$B$3:$P$37,3,FALSE)</f>
        <v>0</v>
      </c>
      <c r="X532" s="1" t="str">
        <f>VLOOKUP(B532,SiteMetadata!$B$3:$P$37,10,FALSE)</f>
        <v>LowerEastForkLMR</v>
      </c>
      <c r="Y532" s="1">
        <f>VLOOKUP(B532,SiteMetadata!$B$3:$P$37,5,FALSE)</f>
        <v>0.54310199999999997</v>
      </c>
      <c r="Z532" s="1"/>
    </row>
    <row r="533" spans="1:26" x14ac:dyDescent="0.3">
      <c r="A533" s="2">
        <v>45026</v>
      </c>
      <c r="B533" s="1" t="s">
        <v>123</v>
      </c>
      <c r="C533" s="1">
        <v>0</v>
      </c>
      <c r="D533" s="3"/>
      <c r="E533" s="1" t="s">
        <v>123</v>
      </c>
      <c r="F533" s="3"/>
      <c r="G533" s="3">
        <v>1310</v>
      </c>
      <c r="H533" s="3"/>
      <c r="I533" s="3"/>
      <c r="J533" s="3">
        <v>197</v>
      </c>
      <c r="K533" s="3">
        <v>182</v>
      </c>
      <c r="L533" s="3">
        <v>93</v>
      </c>
      <c r="M533" s="3">
        <v>93.35</v>
      </c>
      <c r="N533" s="3">
        <v>714</v>
      </c>
      <c r="O533" s="3">
        <v>714</v>
      </c>
      <c r="P533" s="3">
        <v>305.92718920000004</v>
      </c>
      <c r="Q533" s="3">
        <v>408.07281079999996</v>
      </c>
      <c r="R533" s="3">
        <f t="shared" si="66"/>
        <v>408.07281079999996</v>
      </c>
      <c r="S533" s="3">
        <v>286</v>
      </c>
      <c r="T533" s="3">
        <f t="shared" si="62"/>
        <v>90.427189200000043</v>
      </c>
      <c r="U533" s="3">
        <v>215.5</v>
      </c>
      <c r="V533" s="7">
        <f t="shared" si="67"/>
        <v>0.30182072829131651</v>
      </c>
      <c r="W533" s="1">
        <f>VLOOKUP(B533,SiteMetadata!$B$3:$P$37,3,FALSE)</f>
        <v>0</v>
      </c>
      <c r="X533" s="1" t="str">
        <f>VLOOKUP(B533,SiteMetadata!$B$3:$P$37,10,FALSE)</f>
        <v>UpperEastForkLMR</v>
      </c>
      <c r="Y533" s="1">
        <f>VLOOKUP(B533,SiteMetadata!$B$3:$P$37,5,FALSE)</f>
        <v>0.30185200000000001</v>
      </c>
      <c r="Z533" s="1">
        <v>4</v>
      </c>
    </row>
    <row r="534" spans="1:26" x14ac:dyDescent="0.3">
      <c r="A534" s="2">
        <v>45026</v>
      </c>
      <c r="B534" s="1" t="s">
        <v>91</v>
      </c>
      <c r="C534" s="1">
        <v>0</v>
      </c>
      <c r="D534" s="3">
        <v>1450</v>
      </c>
      <c r="E534" s="1" t="s">
        <v>91</v>
      </c>
      <c r="F534" s="4">
        <v>1536</v>
      </c>
      <c r="G534" s="3">
        <v>1520</v>
      </c>
      <c r="H534" s="3">
        <v>-70</v>
      </c>
      <c r="I534" s="3">
        <f>F534-(K534+M534)</f>
        <v>319.90000000000009</v>
      </c>
      <c r="J534" s="3">
        <v>1260</v>
      </c>
      <c r="K534" s="3">
        <v>1200</v>
      </c>
      <c r="L534" s="3">
        <v>14.8</v>
      </c>
      <c r="M534" s="3">
        <v>16.100000000000001</v>
      </c>
      <c r="N534" s="3">
        <v>132.26430134799998</v>
      </c>
      <c r="O534" s="4">
        <v>161.40477861199997</v>
      </c>
      <c r="P534" s="3">
        <v>151.40477861199997</v>
      </c>
      <c r="Q534" s="3">
        <v>-19.140477263999998</v>
      </c>
      <c r="R534" s="3">
        <f t="shared" si="66"/>
        <v>10</v>
      </c>
      <c r="S534" s="3">
        <v>60.8</v>
      </c>
      <c r="T534" s="3">
        <f t="shared" si="62"/>
        <v>93.904778611999973</v>
      </c>
      <c r="U534" s="3">
        <v>57.5</v>
      </c>
      <c r="V534" s="7">
        <f t="shared" si="67"/>
        <v>0.35624719722966769</v>
      </c>
      <c r="W534" s="1">
        <f>VLOOKUP(B534,SiteMetadata!$B$3:$P$37,3,FALSE)</f>
        <v>0</v>
      </c>
      <c r="X534" s="1" t="str">
        <f>VLOOKUP(B534,SiteMetadata!$B$3:$P$37,10,FALSE)</f>
        <v>UpperEastForkLMR</v>
      </c>
      <c r="Y534" s="1">
        <f>VLOOKUP(B534,SiteMetadata!$B$3:$P$37,5,FALSE)</f>
        <v>233.42192000000003</v>
      </c>
      <c r="Z534" s="1">
        <v>4</v>
      </c>
    </row>
    <row r="535" spans="1:26" x14ac:dyDescent="0.3">
      <c r="A535" s="2">
        <v>45026</v>
      </c>
      <c r="B535" s="1" t="s">
        <v>135</v>
      </c>
      <c r="C535" s="1">
        <v>0</v>
      </c>
      <c r="D535" s="3">
        <v>1450</v>
      </c>
      <c r="E535" s="1" t="s">
        <v>135</v>
      </c>
      <c r="F535" s="4">
        <v>1545</v>
      </c>
      <c r="G535" s="3">
        <v>1530</v>
      </c>
      <c r="H535" s="3">
        <v>-80</v>
      </c>
      <c r="I535" s="3">
        <f>F535-(K535+M535)</f>
        <v>271.20000000000005</v>
      </c>
      <c r="J535" s="3">
        <v>1370</v>
      </c>
      <c r="K535" s="3">
        <v>1260</v>
      </c>
      <c r="L535" s="3">
        <v>11.2</v>
      </c>
      <c r="M535" s="3">
        <v>13.8</v>
      </c>
      <c r="N535" s="3">
        <v>183.21504495699998</v>
      </c>
      <c r="O535" s="3">
        <v>183.21504495699998</v>
      </c>
      <c r="P535" s="3">
        <v>77.091307299999983</v>
      </c>
      <c r="Q535" s="3">
        <v>106.12373765699999</v>
      </c>
      <c r="R535" s="3">
        <f t="shared" si="66"/>
        <v>106.12373765699999</v>
      </c>
      <c r="S535" s="3">
        <v>49.4</v>
      </c>
      <c r="T535" s="3">
        <f t="shared" si="62"/>
        <v>27.291307299999986</v>
      </c>
      <c r="U535" s="3">
        <v>49.8</v>
      </c>
      <c r="V535" s="7">
        <f t="shared" si="67"/>
        <v>0.27181173910520234</v>
      </c>
      <c r="W535" s="1">
        <f>VLOOKUP(B535,SiteMetadata!$B$3:$P$37,3,FALSE)</f>
        <v>44.150002000000001</v>
      </c>
      <c r="X535" s="1" t="str">
        <f>VLOOKUP(B535,SiteMetadata!$B$3:$P$37,10,FALSE)</f>
        <v>UpperEastForkLMR</v>
      </c>
      <c r="Y535" s="1">
        <f>VLOOKUP(B535,SiteMetadata!$B$3:$P$37,5,FALSE)</f>
        <v>195.15426600000001</v>
      </c>
      <c r="Z535" s="1">
        <v>4</v>
      </c>
    </row>
    <row r="536" spans="1:26" x14ac:dyDescent="0.3">
      <c r="A536" s="2">
        <v>45026</v>
      </c>
      <c r="B536" s="1" t="s">
        <v>188</v>
      </c>
      <c r="C536" s="1">
        <v>0</v>
      </c>
      <c r="D536" s="3"/>
      <c r="E536" s="1" t="s">
        <v>188</v>
      </c>
      <c r="F536" s="3"/>
      <c r="G536" s="3">
        <v>1410</v>
      </c>
      <c r="H536" s="3"/>
      <c r="I536" s="3"/>
      <c r="J536" s="3">
        <v>1080</v>
      </c>
      <c r="K536" s="3">
        <v>977</v>
      </c>
      <c r="L536" s="3">
        <v>18.8</v>
      </c>
      <c r="M536" s="3">
        <v>23.6</v>
      </c>
      <c r="N536" s="3">
        <v>187.40907092800001</v>
      </c>
      <c r="O536" s="3">
        <v>187.40907092800001</v>
      </c>
      <c r="P536" s="3">
        <v>142.879048528</v>
      </c>
      <c r="Q536" s="3">
        <v>44.530022400000007</v>
      </c>
      <c r="R536" s="3">
        <f t="shared" si="66"/>
        <v>44.530022400000007</v>
      </c>
      <c r="S536" s="3">
        <v>102</v>
      </c>
      <c r="T536" s="3">
        <f t="shared" si="62"/>
        <v>59.379048527999998</v>
      </c>
      <c r="U536" s="3">
        <v>83.5</v>
      </c>
      <c r="V536" s="7">
        <f t="shared" si="67"/>
        <v>0.44554940476749683</v>
      </c>
      <c r="W536" s="1">
        <f>VLOOKUP(B536,SiteMetadata!$B$3:$P$37,3,FALSE)</f>
        <v>0.77</v>
      </c>
      <c r="X536" s="1" t="str">
        <f>VLOOKUP(B536,SiteMetadata!$B$3:$P$37,10,FALSE)</f>
        <v>LowerEastForkLMR</v>
      </c>
      <c r="Y536" s="1">
        <f>VLOOKUP(B536,SiteMetadata!$B$3:$P$37,5,FALSE)</f>
        <v>500.82303400000001</v>
      </c>
      <c r="Z536" s="1">
        <v>4</v>
      </c>
    </row>
    <row r="537" spans="1:26" x14ac:dyDescent="0.3">
      <c r="A537" s="2">
        <v>45026</v>
      </c>
      <c r="B537" s="1" t="s">
        <v>181</v>
      </c>
      <c r="C537" s="1">
        <v>0</v>
      </c>
      <c r="D537" s="3">
        <v>1160</v>
      </c>
      <c r="E537" s="1" t="s">
        <v>181</v>
      </c>
      <c r="F537" s="4">
        <v>1359</v>
      </c>
      <c r="G537" s="3">
        <v>1340</v>
      </c>
      <c r="H537" s="3">
        <v>-180</v>
      </c>
      <c r="I537" s="3">
        <f>F537-(K537+M537)</f>
        <v>337.70000000000005</v>
      </c>
      <c r="J537" s="3">
        <v>1050</v>
      </c>
      <c r="K537" s="3">
        <v>987</v>
      </c>
      <c r="L537" s="3">
        <v>22.1</v>
      </c>
      <c r="M537" s="3">
        <v>34.299999999999997</v>
      </c>
      <c r="N537" s="3">
        <v>201.04179249999999</v>
      </c>
      <c r="O537" s="3">
        <v>201.04179249999999</v>
      </c>
      <c r="P537" s="3">
        <v>149.61242318799998</v>
      </c>
      <c r="Q537" s="3">
        <v>51.429369312000006</v>
      </c>
      <c r="R537" s="3">
        <f t="shared" si="66"/>
        <v>51.429369312000006</v>
      </c>
      <c r="S537" s="3">
        <v>91</v>
      </c>
      <c r="T537" s="3">
        <f t="shared" si="62"/>
        <v>72.312423187999983</v>
      </c>
      <c r="U537" s="3">
        <v>77.3</v>
      </c>
      <c r="V537" s="7">
        <f t="shared" si="67"/>
        <v>0.38449716866705713</v>
      </c>
      <c r="W537" s="1">
        <f>VLOOKUP(B537,SiteMetadata!$B$3:$P$37,3,FALSE)</f>
        <v>4.3</v>
      </c>
      <c r="X537" s="1" t="str">
        <f>VLOOKUP(B537,SiteMetadata!$B$3:$P$37,10,FALSE)</f>
        <v>LowerEastForkLMR</v>
      </c>
      <c r="Y537" s="1">
        <f>VLOOKUP(B537,SiteMetadata!$B$3:$P$37,5,FALSE)</f>
        <v>493.24199399999998</v>
      </c>
      <c r="Z537" s="1">
        <v>4</v>
      </c>
    </row>
    <row r="538" spans="1:26" x14ac:dyDescent="0.3">
      <c r="A538" s="2">
        <v>45026</v>
      </c>
      <c r="B538" s="1" t="s">
        <v>139</v>
      </c>
      <c r="C538" s="1">
        <v>0</v>
      </c>
      <c r="D538" s="3">
        <v>1410</v>
      </c>
      <c r="E538" s="1" t="s">
        <v>139</v>
      </c>
      <c r="F538" s="4">
        <v>1545</v>
      </c>
      <c r="G538" s="3">
        <v>1530</v>
      </c>
      <c r="H538" s="3">
        <v>-120</v>
      </c>
      <c r="I538" s="3">
        <f>F538-(K538+M538)</f>
        <v>329.79999999999995</v>
      </c>
      <c r="J538" s="3">
        <v>1210</v>
      </c>
      <c r="K538" s="3">
        <v>1200</v>
      </c>
      <c r="L538" s="3">
        <v>11.7</v>
      </c>
      <c r="M538" s="3">
        <v>15.2</v>
      </c>
      <c r="N538" s="3">
        <v>203.23301319999999</v>
      </c>
      <c r="O538" s="3">
        <v>203.23301319999999</v>
      </c>
      <c r="P538" s="3">
        <v>138.15437329299999</v>
      </c>
      <c r="Q538" s="3">
        <v>65.078639906999996</v>
      </c>
      <c r="R538" s="3">
        <f t="shared" si="66"/>
        <v>65.078639906999996</v>
      </c>
      <c r="S538" s="3">
        <v>64.400000000000006</v>
      </c>
      <c r="T538" s="3">
        <f t="shared" si="62"/>
        <v>77.254373292999986</v>
      </c>
      <c r="U538" s="3">
        <v>60.9</v>
      </c>
      <c r="V538" s="7">
        <f t="shared" si="67"/>
        <v>0.29965604033075471</v>
      </c>
      <c r="W538" s="1">
        <f>VLOOKUP(B538,SiteMetadata!$B$3:$P$37,3,FALSE)</f>
        <v>34.909999999999997</v>
      </c>
      <c r="X538" s="1" t="str">
        <f>VLOOKUP(B538,SiteMetadata!$B$3:$P$37,10,FALSE)</f>
        <v>UpperEastForkLMR</v>
      </c>
      <c r="Y538" s="1">
        <f>VLOOKUP(B538,SiteMetadata!$B$3:$P$37,5,FALSE)</f>
        <v>236.477496</v>
      </c>
      <c r="Z538" s="1">
        <v>4</v>
      </c>
    </row>
    <row r="539" spans="1:26" x14ac:dyDescent="0.3">
      <c r="A539" s="2">
        <v>45026</v>
      </c>
      <c r="B539" s="1" t="s">
        <v>84</v>
      </c>
      <c r="C539" s="1">
        <v>0</v>
      </c>
      <c r="D539" s="3">
        <v>1290</v>
      </c>
      <c r="E539" s="1" t="s">
        <v>84</v>
      </c>
      <c r="F539" s="4">
        <v>1408</v>
      </c>
      <c r="G539" s="3">
        <v>1390</v>
      </c>
      <c r="H539" s="3">
        <v>-100</v>
      </c>
      <c r="I539" s="3">
        <f>F539-(K539+M539)</f>
        <v>369.20000000000005</v>
      </c>
      <c r="J539" s="3">
        <v>1100</v>
      </c>
      <c r="K539" s="3">
        <v>1020</v>
      </c>
      <c r="L539" s="3">
        <v>16.399999999999999</v>
      </c>
      <c r="M539" s="3">
        <v>18.8</v>
      </c>
      <c r="N539" s="3">
        <v>216.33597280000004</v>
      </c>
      <c r="O539" s="3">
        <v>216.33597280000004</v>
      </c>
      <c r="P539" s="3">
        <v>140.855328517</v>
      </c>
      <c r="Q539" s="3">
        <v>75.480644283000032</v>
      </c>
      <c r="R539" s="3">
        <f t="shared" si="66"/>
        <v>75.480644283000032</v>
      </c>
      <c r="S539" s="3">
        <v>105</v>
      </c>
      <c r="T539" s="3">
        <f t="shared" ref="T539:T602" si="69">IF(P539-U539&lt;0,"", P539-U539)</f>
        <v>51.855328517000004</v>
      </c>
      <c r="U539" s="3">
        <v>89</v>
      </c>
      <c r="V539" s="7">
        <f t="shared" si="67"/>
        <v>0.41139713773945219</v>
      </c>
      <c r="W539" s="1">
        <f>VLOOKUP(B539,SiteMetadata!$B$3:$P$37,3,FALSE)</f>
        <v>0</v>
      </c>
      <c r="X539" s="1" t="str">
        <f>VLOOKUP(B539,SiteMetadata!$B$3:$P$37,10,FALSE)</f>
        <v>LowerEastForkLMR</v>
      </c>
      <c r="Y539" s="1">
        <f>VLOOKUP(B539,SiteMetadata!$B$3:$P$37,5,FALSE)</f>
        <v>493.24199399999998</v>
      </c>
      <c r="Z539" s="1">
        <v>4</v>
      </c>
    </row>
    <row r="540" spans="1:26" x14ac:dyDescent="0.3">
      <c r="A540" s="2">
        <v>45026</v>
      </c>
      <c r="B540" s="1" t="s">
        <v>132</v>
      </c>
      <c r="C540" s="1">
        <v>0</v>
      </c>
      <c r="D540" s="3">
        <v>600.66666666666663</v>
      </c>
      <c r="E540" s="1" t="s">
        <v>132</v>
      </c>
      <c r="F540" s="4">
        <v>631.33333333333337</v>
      </c>
      <c r="G540" s="3">
        <v>612.33333333333337</v>
      </c>
      <c r="H540" s="3">
        <v>-11.666666666666742</v>
      </c>
      <c r="I540" s="3">
        <f>F540-(K540+M540)</f>
        <v>579.03333333333342</v>
      </c>
      <c r="J540" s="3">
        <v>47.833333333333336</v>
      </c>
      <c r="K540" s="3">
        <v>40.633333333333333</v>
      </c>
      <c r="L540" s="3">
        <v>9.8033333333333328</v>
      </c>
      <c r="M540" s="3">
        <v>11.666666666666666</v>
      </c>
      <c r="N540" s="3">
        <v>178.91682096700001</v>
      </c>
      <c r="O540" s="3">
        <v>178.91682096700001</v>
      </c>
      <c r="P540" s="3">
        <v>147.06490823399997</v>
      </c>
      <c r="Q540" s="3">
        <v>31.851912733000034</v>
      </c>
      <c r="R540" s="3">
        <f t="shared" si="66"/>
        <v>31.851912733000034</v>
      </c>
      <c r="S540" s="3">
        <v>56.133333333333333</v>
      </c>
      <c r="T540" s="3">
        <f t="shared" si="69"/>
        <v>95.298241567333321</v>
      </c>
      <c r="U540" s="3">
        <v>51.766666666666659</v>
      </c>
      <c r="V540" s="7">
        <f t="shared" si="67"/>
        <v>0.28933370482932214</v>
      </c>
      <c r="W540" s="1">
        <f>VLOOKUP(B540,SiteMetadata!$B$3:$P$37,3,FALSE)</f>
        <v>0.5</v>
      </c>
      <c r="X540" s="1" t="str">
        <f>VLOOKUP(B540,SiteMetadata!$B$3:$P$37,10,FALSE)</f>
        <v>UpperEastForkLMR</v>
      </c>
      <c r="Y540" s="1">
        <f>VLOOKUP(B540,SiteMetadata!$B$3:$P$37,5,FALSE)</f>
        <v>10.649353999999999</v>
      </c>
      <c r="Z540" s="1">
        <v>4</v>
      </c>
    </row>
    <row r="541" spans="1:26" x14ac:dyDescent="0.3">
      <c r="A541" s="2">
        <v>45026</v>
      </c>
      <c r="B541" s="1" t="s">
        <v>125</v>
      </c>
      <c r="C541" s="1">
        <v>0</v>
      </c>
      <c r="D541" s="3"/>
      <c r="E541" s="1" t="s">
        <v>125</v>
      </c>
      <c r="F541" s="3"/>
      <c r="G541" s="3">
        <v>568</v>
      </c>
      <c r="H541" s="3"/>
      <c r="I541" s="3"/>
      <c r="J541" s="3">
        <v>303</v>
      </c>
      <c r="K541" s="3">
        <v>292</v>
      </c>
      <c r="L541" s="3">
        <v>7.03</v>
      </c>
      <c r="M541" s="3">
        <v>8.16</v>
      </c>
      <c r="N541" s="3"/>
      <c r="O541" s="4"/>
      <c r="P541" s="3">
        <v>96.656318307999953</v>
      </c>
      <c r="Q541" s="3"/>
      <c r="R541" s="3"/>
      <c r="S541" s="3">
        <v>28.8</v>
      </c>
      <c r="T541" s="3">
        <f t="shared" si="69"/>
        <v>70.256318307999948</v>
      </c>
      <c r="U541" s="3">
        <v>26.4</v>
      </c>
      <c r="V541" s="7"/>
      <c r="W541" s="1">
        <f>VLOOKUP(B541,SiteMetadata!$B$3:$P$37,3,FALSE)</f>
        <v>0.18</v>
      </c>
      <c r="X541" s="1" t="str">
        <f>VLOOKUP(B541,SiteMetadata!$B$3:$P$37,10,FALSE)</f>
        <v>UpperEastForkLMR</v>
      </c>
      <c r="Y541" s="1">
        <f>VLOOKUP(B541,SiteMetadata!$B$3:$P$37,5,FALSE)</f>
        <v>6.2504980000000003</v>
      </c>
      <c r="Z541" s="1">
        <v>4</v>
      </c>
    </row>
    <row r="542" spans="1:26" x14ac:dyDescent="0.3">
      <c r="A542" s="2">
        <v>45026</v>
      </c>
      <c r="B542" s="1" t="s">
        <v>185</v>
      </c>
      <c r="C542" s="1">
        <v>0</v>
      </c>
      <c r="D542" s="3">
        <v>336.15772837999998</v>
      </c>
      <c r="E542" s="1" t="s">
        <v>185</v>
      </c>
      <c r="F542" s="4">
        <v>412.01046687999997</v>
      </c>
      <c r="G542" s="3">
        <v>388.01046687999997</v>
      </c>
      <c r="H542" s="3">
        <v>-51.852738499999987</v>
      </c>
      <c r="I542" s="3">
        <f t="shared" ref="I542:I550" si="70">F542-(K542+M542)</f>
        <v>131.01046687999997</v>
      </c>
      <c r="J542" s="3">
        <v>195</v>
      </c>
      <c r="K542" s="3">
        <v>170</v>
      </c>
      <c r="L542" s="3">
        <v>2.85</v>
      </c>
      <c r="M542" s="3">
        <v>111</v>
      </c>
      <c r="N542" s="3">
        <v>87.89601491199997</v>
      </c>
      <c r="O542" s="4">
        <v>130.31588141199998</v>
      </c>
      <c r="P542" s="3">
        <v>115.31588141199998</v>
      </c>
      <c r="Q542" s="3">
        <v>-27.419866500000012</v>
      </c>
      <c r="R542" s="3">
        <f t="shared" ref="R542:R565" si="71">O542-P542</f>
        <v>15</v>
      </c>
      <c r="S542" s="3">
        <v>28.5</v>
      </c>
      <c r="T542" s="3">
        <f t="shared" si="69"/>
        <v>91.715881411999987</v>
      </c>
      <c r="U542" s="3">
        <v>23.6</v>
      </c>
      <c r="V542" s="7">
        <f t="shared" ref="V542:V565" si="72">U542/O542</f>
        <v>0.18109841827633777</v>
      </c>
      <c r="W542" s="1">
        <f>VLOOKUP(B542,SiteMetadata!$B$3:$P$37,3,FALSE)</f>
        <v>0</v>
      </c>
      <c r="X542" s="1" t="str">
        <f>VLOOKUP(B542,SiteMetadata!$B$3:$P$37,10,FALSE)</f>
        <v>LowerEastForkLMR</v>
      </c>
      <c r="Y542" s="1">
        <f>VLOOKUP(B542,SiteMetadata!$B$3:$P$37,5,FALSE)</f>
        <v>0.54310199999999997</v>
      </c>
      <c r="Z542" s="1"/>
    </row>
    <row r="543" spans="1:26" x14ac:dyDescent="0.3">
      <c r="A543" s="2">
        <v>45026</v>
      </c>
      <c r="B543" s="1" t="s">
        <v>177</v>
      </c>
      <c r="C543" s="1">
        <v>0</v>
      </c>
      <c r="D543" s="3">
        <v>171.22959737500003</v>
      </c>
      <c r="E543" s="1" t="s">
        <v>177</v>
      </c>
      <c r="F543" s="4">
        <v>220.28296550000002</v>
      </c>
      <c r="G543" s="3">
        <v>205.28296550000002</v>
      </c>
      <c r="H543" s="3">
        <v>-34.053368124999992</v>
      </c>
      <c r="I543" s="3">
        <f t="shared" si="70"/>
        <v>132.69296550000001</v>
      </c>
      <c r="J543" s="3">
        <v>79.099999999999994</v>
      </c>
      <c r="K543" s="3">
        <v>83.2</v>
      </c>
      <c r="L543" s="3">
        <v>1.88</v>
      </c>
      <c r="M543" s="3">
        <v>4.3899999999999997</v>
      </c>
      <c r="N543" s="3">
        <v>85.391493507999968</v>
      </c>
      <c r="O543" s="3">
        <v>85.391493507999968</v>
      </c>
      <c r="P543" s="3">
        <v>63.385057251999989</v>
      </c>
      <c r="Q543" s="3">
        <v>22.006436255999979</v>
      </c>
      <c r="R543" s="3">
        <f t="shared" si="71"/>
        <v>22.006436255999979</v>
      </c>
      <c r="S543" s="3">
        <v>14.2</v>
      </c>
      <c r="T543" s="3">
        <f t="shared" si="69"/>
        <v>51.885057251999989</v>
      </c>
      <c r="U543" s="3">
        <v>11.5</v>
      </c>
      <c r="V543" s="7">
        <f t="shared" si="72"/>
        <v>0.13467383608793085</v>
      </c>
      <c r="W543" s="1">
        <f>VLOOKUP(B543,SiteMetadata!$B$3:$P$37,3,FALSE)</f>
        <v>0.4</v>
      </c>
      <c r="X543" s="1" t="str">
        <f>VLOOKUP(B543,SiteMetadata!$B$3:$P$37,10,FALSE)</f>
        <v>LowerEastForkLMR</v>
      </c>
      <c r="Y543" s="1">
        <f>VLOOKUP(B543,SiteMetadata!$B$3:$P$37,5,FALSE)</f>
        <v>6.6627460000000003</v>
      </c>
      <c r="Z543" s="1">
        <v>4</v>
      </c>
    </row>
    <row r="544" spans="1:26" x14ac:dyDescent="0.3">
      <c r="A544" s="2">
        <v>45026</v>
      </c>
      <c r="B544" s="1" t="s">
        <v>172</v>
      </c>
      <c r="C544" s="1">
        <v>0</v>
      </c>
      <c r="D544" s="3">
        <v>957</v>
      </c>
      <c r="E544" s="1" t="s">
        <v>172</v>
      </c>
      <c r="F544" s="4">
        <v>1075</v>
      </c>
      <c r="G544" s="3">
        <v>1060</v>
      </c>
      <c r="H544" s="3">
        <v>-103</v>
      </c>
      <c r="I544" s="3">
        <f t="shared" si="70"/>
        <v>131.89999999999998</v>
      </c>
      <c r="J544" s="3">
        <v>1060</v>
      </c>
      <c r="K544" s="3">
        <v>933</v>
      </c>
      <c r="L544" s="3">
        <v>6.4</v>
      </c>
      <c r="M544" s="3">
        <v>10.1</v>
      </c>
      <c r="N544" s="3">
        <v>79.64430860799996</v>
      </c>
      <c r="O544" s="3">
        <v>79.64430860799996</v>
      </c>
      <c r="P544" s="3">
        <v>18.687546677300002</v>
      </c>
      <c r="Q544" s="3">
        <v>60.956761930699955</v>
      </c>
      <c r="R544" s="3">
        <f t="shared" si="71"/>
        <v>60.956761930699955</v>
      </c>
      <c r="S544" s="3">
        <v>16</v>
      </c>
      <c r="T544" s="3" t="str">
        <f t="shared" si="69"/>
        <v/>
      </c>
      <c r="U544" s="3">
        <v>21.9</v>
      </c>
      <c r="V544" s="7">
        <f t="shared" si="72"/>
        <v>0.27497256718981961</v>
      </c>
      <c r="W544" s="1">
        <f>VLOOKUP(B544,SiteMetadata!$B$3:$P$37,3,FALSE)</f>
        <v>0</v>
      </c>
      <c r="X544" s="1" t="str">
        <f>VLOOKUP(B544,SiteMetadata!$B$3:$P$37,10,FALSE)</f>
        <v>LowerEastForkLMR</v>
      </c>
      <c r="Y544" s="1">
        <f>VLOOKUP(B544,SiteMetadata!$B$3:$P$37,5,FALSE)</f>
        <v>0.36476999999999998</v>
      </c>
      <c r="Z544" s="1">
        <v>4</v>
      </c>
    </row>
    <row r="545" spans="1:26" x14ac:dyDescent="0.3">
      <c r="A545" s="2">
        <v>45026</v>
      </c>
      <c r="B545" s="1" t="s">
        <v>157</v>
      </c>
      <c r="C545" s="1">
        <v>0</v>
      </c>
      <c r="D545" s="3">
        <v>498</v>
      </c>
      <c r="E545" s="1" t="s">
        <v>157</v>
      </c>
      <c r="F545" s="4">
        <v>589</v>
      </c>
      <c r="G545" s="3">
        <v>566</v>
      </c>
      <c r="H545" s="3">
        <v>-68</v>
      </c>
      <c r="I545" s="3">
        <f t="shared" si="70"/>
        <v>200.5</v>
      </c>
      <c r="J545" s="3">
        <v>413</v>
      </c>
      <c r="K545" s="3">
        <v>378</v>
      </c>
      <c r="L545" s="3">
        <v>7.6</v>
      </c>
      <c r="M545" s="3">
        <v>10.5</v>
      </c>
      <c r="N545" s="3">
        <v>85.391493507999968</v>
      </c>
      <c r="O545" s="4">
        <v>101.21443270799998</v>
      </c>
      <c r="P545" s="3">
        <v>87.214432707999975</v>
      </c>
      <c r="Q545" s="3">
        <v>-1.8229392000000075</v>
      </c>
      <c r="R545" s="3">
        <f t="shared" si="71"/>
        <v>14</v>
      </c>
      <c r="S545" s="3">
        <v>15.2</v>
      </c>
      <c r="T545" s="3">
        <f t="shared" si="69"/>
        <v>74.714432707999975</v>
      </c>
      <c r="U545" s="3">
        <v>12.5</v>
      </c>
      <c r="V545" s="7">
        <f t="shared" si="72"/>
        <v>0.12350017349859632</v>
      </c>
      <c r="W545" s="1">
        <f>VLOOKUP(B545,SiteMetadata!$B$3:$P$37,3,FALSE)</f>
        <v>0</v>
      </c>
      <c r="X545" s="1" t="str">
        <f>VLOOKUP(B545,SiteMetadata!$B$3:$P$37,10,FALSE)</f>
        <v>LowerEastForkLMR</v>
      </c>
      <c r="Y545" s="1">
        <f>VLOOKUP(B545,SiteMetadata!$B$3:$P$37,5,FALSE)</f>
        <v>0.40337000000000001</v>
      </c>
      <c r="Z545" s="1">
        <v>4</v>
      </c>
    </row>
    <row r="546" spans="1:26" x14ac:dyDescent="0.3">
      <c r="A546" s="2">
        <v>45026</v>
      </c>
      <c r="B546" s="1" t="s">
        <v>174</v>
      </c>
      <c r="C546" s="1">
        <v>0</v>
      </c>
      <c r="D546" s="3">
        <v>284.33229592000009</v>
      </c>
      <c r="E546" s="1" t="s">
        <v>174</v>
      </c>
      <c r="F546" s="4">
        <v>342.51680928000007</v>
      </c>
      <c r="G546" s="3">
        <v>322.51680928000007</v>
      </c>
      <c r="H546" s="3">
        <v>-38.184513359999983</v>
      </c>
      <c r="I546" s="3">
        <f t="shared" si="70"/>
        <v>170.11680928000007</v>
      </c>
      <c r="J546" s="3">
        <v>193</v>
      </c>
      <c r="K546" s="3">
        <v>165</v>
      </c>
      <c r="L546" s="3">
        <v>3.49</v>
      </c>
      <c r="M546" s="3">
        <v>7.4</v>
      </c>
      <c r="N546" s="3">
        <v>100.63673174799996</v>
      </c>
      <c r="O546" s="3">
        <v>100.63673174799996</v>
      </c>
      <c r="P546" s="3">
        <v>82.642393827999996</v>
      </c>
      <c r="Q546" s="3">
        <v>17.994337919999964</v>
      </c>
      <c r="R546" s="3">
        <f t="shared" si="71"/>
        <v>17.994337919999964</v>
      </c>
      <c r="S546" s="3">
        <v>14.7</v>
      </c>
      <c r="T546" s="3">
        <f t="shared" si="69"/>
        <v>70.442393827999993</v>
      </c>
      <c r="U546" s="3">
        <v>12.2</v>
      </c>
      <c r="V546" s="7">
        <f t="shared" si="72"/>
        <v>0.12122810218588463</v>
      </c>
      <c r="W546" s="1">
        <f>VLOOKUP(B546,SiteMetadata!$B$3:$P$37,3,FALSE)</f>
        <v>0</v>
      </c>
      <c r="X546" s="1" t="str">
        <f>VLOOKUP(B546,SiteMetadata!$B$3:$P$37,10,FALSE)</f>
        <v>LowerEastForkLMR</v>
      </c>
      <c r="Y546" s="1">
        <f>VLOOKUP(B546,SiteMetadata!$B$3:$P$37,5,FALSE)</f>
        <v>3.0474700000000001</v>
      </c>
      <c r="Z546" s="1">
        <v>4</v>
      </c>
    </row>
    <row r="547" spans="1:26" x14ac:dyDescent="0.3">
      <c r="A547" s="2">
        <v>45033</v>
      </c>
      <c r="B547" s="1">
        <v>506</v>
      </c>
      <c r="C547" s="1">
        <v>0</v>
      </c>
      <c r="D547" s="3">
        <v>1580</v>
      </c>
      <c r="E547" s="1">
        <v>506</v>
      </c>
      <c r="F547" s="3">
        <v>1580</v>
      </c>
      <c r="G547" s="3">
        <v>1500</v>
      </c>
      <c r="H547" s="3">
        <v>80</v>
      </c>
      <c r="I547" s="3">
        <f t="shared" si="70"/>
        <v>64.019999999999982</v>
      </c>
      <c r="J547" s="3">
        <v>900</v>
      </c>
      <c r="K547" s="3">
        <v>1510</v>
      </c>
      <c r="L547" s="3">
        <v>4.07</v>
      </c>
      <c r="M547" s="3">
        <v>5.98</v>
      </c>
      <c r="N547" s="3">
        <v>94.763128977999997</v>
      </c>
      <c r="O547" s="4">
        <v>118.42715833800003</v>
      </c>
      <c r="P547" s="3">
        <v>104.42715833800003</v>
      </c>
      <c r="Q547" s="3">
        <v>-9.6640293600000291</v>
      </c>
      <c r="R547" s="3">
        <f t="shared" si="71"/>
        <v>14</v>
      </c>
      <c r="S547" s="3">
        <v>17</v>
      </c>
      <c r="T547" s="3">
        <f t="shared" si="69"/>
        <v>88.427158338000027</v>
      </c>
      <c r="U547" s="3">
        <v>16</v>
      </c>
      <c r="V547" s="7">
        <f t="shared" si="72"/>
        <v>0.13510414523613576</v>
      </c>
      <c r="W547" s="1">
        <f>VLOOKUP(B547,SiteMetadata!$B$3:$P$37,3,FALSE)</f>
        <v>72.8</v>
      </c>
      <c r="X547" s="1" t="str">
        <f>VLOOKUP(B547,SiteMetadata!$B$3:$P$37,10,FALSE)</f>
        <v>UpperEastForkLMR</v>
      </c>
      <c r="Y547" s="1">
        <f>VLOOKUP(B547,SiteMetadata!$B$3:$P$37,5,FALSE)</f>
        <v>48.268528000000003</v>
      </c>
      <c r="Z547" s="1">
        <v>4</v>
      </c>
    </row>
    <row r="548" spans="1:26" x14ac:dyDescent="0.3">
      <c r="A548" s="2">
        <v>45033</v>
      </c>
      <c r="B548" s="1">
        <v>890</v>
      </c>
      <c r="C548" s="1">
        <v>0</v>
      </c>
      <c r="D548" s="3">
        <v>452</v>
      </c>
      <c r="E548" s="1">
        <v>890</v>
      </c>
      <c r="F548" s="3">
        <v>452</v>
      </c>
      <c r="G548" s="3">
        <v>400</v>
      </c>
      <c r="H548" s="3">
        <v>52</v>
      </c>
      <c r="I548" s="3">
        <f t="shared" si="70"/>
        <v>374.55</v>
      </c>
      <c r="J548" s="3">
        <v>52</v>
      </c>
      <c r="K548" s="3">
        <v>74.900000000000006</v>
      </c>
      <c r="L548" s="3">
        <v>1.18</v>
      </c>
      <c r="M548" s="3">
        <v>2.5499999999999998</v>
      </c>
      <c r="N548" s="3">
        <v>101.47991392800003</v>
      </c>
      <c r="O548" s="3">
        <v>101.47991392800003</v>
      </c>
      <c r="P548" s="3">
        <v>86.398626952000001</v>
      </c>
      <c r="Q548" s="3">
        <v>15.08128697600003</v>
      </c>
      <c r="R548" s="3">
        <f t="shared" si="71"/>
        <v>15.08128697600003</v>
      </c>
      <c r="S548" s="3">
        <v>10.9</v>
      </c>
      <c r="T548" s="3">
        <f t="shared" si="69"/>
        <v>74.898626952000001</v>
      </c>
      <c r="U548" s="3">
        <v>11.5</v>
      </c>
      <c r="V548" s="7">
        <f t="shared" si="72"/>
        <v>0.11332291834775546</v>
      </c>
      <c r="W548" s="1">
        <f>VLOOKUP(B548,SiteMetadata!$B$3:$P$37,3,FALSE)</f>
        <v>0.6</v>
      </c>
      <c r="X548" s="1" t="str">
        <f>VLOOKUP(B548,SiteMetadata!$B$3:$P$37,10,FALSE)</f>
        <v>UpperEastForkLMR</v>
      </c>
      <c r="Y548" s="1">
        <f>VLOOKUP(B548,SiteMetadata!$B$3:$P$37,5,FALSE)</f>
        <v>4.8608979999999997</v>
      </c>
      <c r="Z548" s="1">
        <v>4</v>
      </c>
    </row>
    <row r="549" spans="1:26" x14ac:dyDescent="0.3">
      <c r="A549" s="2">
        <v>45033</v>
      </c>
      <c r="B549" s="1" t="s">
        <v>91</v>
      </c>
      <c r="C549" s="1">
        <v>0</v>
      </c>
      <c r="D549" s="3">
        <v>413.91251965999993</v>
      </c>
      <c r="E549" s="1" t="s">
        <v>91</v>
      </c>
      <c r="F549" s="4">
        <v>455</v>
      </c>
      <c r="G549" s="3">
        <v>440</v>
      </c>
      <c r="H549" s="3">
        <v>-26.08748034000007</v>
      </c>
      <c r="I549" s="3">
        <f t="shared" si="70"/>
        <v>367.7</v>
      </c>
      <c r="J549" s="3">
        <v>112</v>
      </c>
      <c r="K549" s="3">
        <v>74.400000000000006</v>
      </c>
      <c r="L549" s="3">
        <v>4.1900000000000004</v>
      </c>
      <c r="M549" s="3">
        <v>12.9</v>
      </c>
      <c r="N549" s="3">
        <v>101.748050818</v>
      </c>
      <c r="O549" s="3">
        <v>101.748050818</v>
      </c>
      <c r="P549" s="3">
        <v>86.398626952000001</v>
      </c>
      <c r="Q549" s="3">
        <v>15.349423865999995</v>
      </c>
      <c r="R549" s="3">
        <f t="shared" si="71"/>
        <v>15.349423865999995</v>
      </c>
      <c r="S549" s="3">
        <v>17.7</v>
      </c>
      <c r="T549" s="3">
        <f t="shared" si="69"/>
        <v>70.098626952000004</v>
      </c>
      <c r="U549" s="3">
        <v>16.3</v>
      </c>
      <c r="V549" s="7">
        <f t="shared" si="72"/>
        <v>0.1601996290735469</v>
      </c>
      <c r="W549" s="1">
        <f>VLOOKUP(B549,SiteMetadata!$B$3:$P$37,3,FALSE)</f>
        <v>0</v>
      </c>
      <c r="X549" s="1" t="str">
        <f>VLOOKUP(B549,SiteMetadata!$B$3:$P$37,10,FALSE)</f>
        <v>UpperEastForkLMR</v>
      </c>
      <c r="Y549" s="1">
        <f>VLOOKUP(B549,SiteMetadata!$B$3:$P$37,5,FALSE)</f>
        <v>233.42192000000003</v>
      </c>
      <c r="Z549" s="1">
        <v>4</v>
      </c>
    </row>
    <row r="550" spans="1:26" x14ac:dyDescent="0.3">
      <c r="A550" s="2">
        <v>45033</v>
      </c>
      <c r="B550" s="1" t="s">
        <v>119</v>
      </c>
      <c r="C550" s="1">
        <v>0</v>
      </c>
      <c r="D550" s="3">
        <v>669</v>
      </c>
      <c r="E550" s="1" t="s">
        <v>119</v>
      </c>
      <c r="F550" s="3">
        <v>669</v>
      </c>
      <c r="G550" s="3">
        <v>611</v>
      </c>
      <c r="H550" s="3">
        <v>58</v>
      </c>
      <c r="I550" s="3">
        <f t="shared" si="70"/>
        <v>300.3</v>
      </c>
      <c r="J550" s="3">
        <v>251</v>
      </c>
      <c r="K550" s="3">
        <v>356</v>
      </c>
      <c r="L550" s="3">
        <v>12</v>
      </c>
      <c r="M550" s="3">
        <v>12.7</v>
      </c>
      <c r="N550" s="3">
        <v>81.794866641999988</v>
      </c>
      <c r="O550" s="3">
        <v>81.794866641999988</v>
      </c>
      <c r="P550" s="3">
        <v>77.994612450000005</v>
      </c>
      <c r="Q550" s="3">
        <v>3.8002541919999828</v>
      </c>
      <c r="R550" s="3">
        <f t="shared" si="71"/>
        <v>3.8002541919999828</v>
      </c>
      <c r="S550" s="3">
        <v>17.5</v>
      </c>
      <c r="T550" s="3">
        <f t="shared" si="69"/>
        <v>65.294612450000002</v>
      </c>
      <c r="U550" s="3">
        <v>12.7</v>
      </c>
      <c r="V550" s="7">
        <f t="shared" si="72"/>
        <v>0.15526646746164888</v>
      </c>
      <c r="W550" s="1">
        <f>VLOOKUP(B550,SiteMetadata!$B$3:$P$37,3,FALSE)</f>
        <v>66</v>
      </c>
      <c r="X550" s="1" t="str">
        <f>VLOOKUP(B550,SiteMetadata!$B$3:$P$37,10,FALSE)</f>
        <v>UpperEastForkLMR</v>
      </c>
      <c r="Y550" s="1">
        <f>VLOOKUP(B550,SiteMetadata!$B$3:$P$37,5,FALSE)</f>
        <v>131.63719399999999</v>
      </c>
      <c r="Z550" s="1">
        <v>4</v>
      </c>
    </row>
    <row r="551" spans="1:26" x14ac:dyDescent="0.3">
      <c r="A551" s="2">
        <v>45033</v>
      </c>
      <c r="B551" s="1" t="s">
        <v>181</v>
      </c>
      <c r="C551" s="1">
        <v>0</v>
      </c>
      <c r="D551" s="3"/>
      <c r="E551" s="1" t="s">
        <v>181</v>
      </c>
      <c r="F551" s="3"/>
      <c r="G551" s="3">
        <v>1010</v>
      </c>
      <c r="H551" s="3"/>
      <c r="I551" s="3"/>
      <c r="J551" s="3">
        <v>474</v>
      </c>
      <c r="K551" s="3">
        <v>510</v>
      </c>
      <c r="L551" s="3">
        <v>12.6</v>
      </c>
      <c r="M551" s="3">
        <v>19.399999999999999</v>
      </c>
      <c r="N551" s="3">
        <v>166.07633815620002</v>
      </c>
      <c r="O551" s="3">
        <v>166.07633815620002</v>
      </c>
      <c r="P551" s="3">
        <v>75.547336392000005</v>
      </c>
      <c r="Q551" s="3">
        <v>90.529001764200018</v>
      </c>
      <c r="R551" s="3">
        <f t="shared" si="71"/>
        <v>90.529001764200018</v>
      </c>
      <c r="S551" s="3">
        <v>35.1</v>
      </c>
      <c r="T551" s="3">
        <f t="shared" si="69"/>
        <v>53.547336392000005</v>
      </c>
      <c r="U551" s="3">
        <v>22</v>
      </c>
      <c r="V551" s="7">
        <f t="shared" si="72"/>
        <v>0.13246920208048124</v>
      </c>
      <c r="W551" s="1">
        <f>VLOOKUP(B551,SiteMetadata!$B$3:$P$37,3,FALSE)</f>
        <v>4.3</v>
      </c>
      <c r="X551" s="1" t="str">
        <f>VLOOKUP(B551,SiteMetadata!$B$3:$P$37,10,FALSE)</f>
        <v>LowerEastForkLMR</v>
      </c>
      <c r="Y551" s="1">
        <f>VLOOKUP(B551,SiteMetadata!$B$3:$P$37,5,FALSE)</f>
        <v>493.24199399999998</v>
      </c>
      <c r="Z551" s="1">
        <v>4</v>
      </c>
    </row>
    <row r="552" spans="1:26" x14ac:dyDescent="0.3">
      <c r="A552" s="2">
        <v>45033</v>
      </c>
      <c r="B552" s="1" t="s">
        <v>121</v>
      </c>
      <c r="C552" s="1">
        <v>0</v>
      </c>
      <c r="D552" s="3">
        <v>742</v>
      </c>
      <c r="E552" s="1" t="s">
        <v>121</v>
      </c>
      <c r="F552" s="4">
        <v>778</v>
      </c>
      <c r="G552" s="3">
        <v>762</v>
      </c>
      <c r="H552" s="3">
        <v>-20</v>
      </c>
      <c r="I552" s="3">
        <f t="shared" ref="I552:I558" si="73">F552-(K552+M552)</f>
        <v>335.88</v>
      </c>
      <c r="J552" s="3">
        <v>558</v>
      </c>
      <c r="K552" s="3">
        <v>437</v>
      </c>
      <c r="L552" s="3">
        <v>1.88</v>
      </c>
      <c r="M552" s="3">
        <v>5.12</v>
      </c>
      <c r="N552" s="3">
        <v>123.2370031674</v>
      </c>
      <c r="O552" s="3">
        <v>123.2370031674</v>
      </c>
      <c r="P552" s="3">
        <v>115.63451125</v>
      </c>
      <c r="Q552" s="3">
        <v>7.6024919174000019</v>
      </c>
      <c r="R552" s="3">
        <f t="shared" si="71"/>
        <v>7.6024919174000019</v>
      </c>
      <c r="S552" s="3">
        <v>34.6</v>
      </c>
      <c r="T552" s="3">
        <f t="shared" si="69"/>
        <v>81.43451125</v>
      </c>
      <c r="U552" s="3">
        <v>34.200000000000003</v>
      </c>
      <c r="V552" s="7">
        <f t="shared" si="72"/>
        <v>0.27751405114537026</v>
      </c>
      <c r="W552" s="1">
        <f>VLOOKUP(B552,SiteMetadata!$B$3:$P$37,3,FALSE)</f>
        <v>46.92</v>
      </c>
      <c r="X552" s="1" t="str">
        <f>VLOOKUP(B552,SiteMetadata!$B$3:$P$37,10,FALSE)</f>
        <v>UpperEastForkLMR</v>
      </c>
      <c r="Y552" s="1">
        <f>VLOOKUP(B552,SiteMetadata!$B$3:$P$37,5,FALSE)</f>
        <v>178.97662</v>
      </c>
      <c r="Z552" s="1">
        <v>4</v>
      </c>
    </row>
    <row r="553" spans="1:26" x14ac:dyDescent="0.3">
      <c r="A553" s="2">
        <v>45033</v>
      </c>
      <c r="B553" s="1" t="s">
        <v>139</v>
      </c>
      <c r="C553" s="1">
        <v>0</v>
      </c>
      <c r="D553" s="3">
        <v>525.5</v>
      </c>
      <c r="E553" s="1" t="s">
        <v>139</v>
      </c>
      <c r="F553" s="3">
        <v>525.5</v>
      </c>
      <c r="G553" s="3"/>
      <c r="H553" s="3">
        <v>525.5</v>
      </c>
      <c r="I553" s="3">
        <f t="shared" si="73"/>
        <v>358.85</v>
      </c>
      <c r="J553" s="3">
        <v>174</v>
      </c>
      <c r="K553" s="3">
        <v>164</v>
      </c>
      <c r="L553" s="3">
        <v>1.4435</v>
      </c>
      <c r="M553" s="3">
        <v>2.65</v>
      </c>
      <c r="N553" s="3">
        <v>134.96572026400003</v>
      </c>
      <c r="O553" s="3">
        <v>134.96572026400003</v>
      </c>
      <c r="P553" s="3">
        <v>100.80897552100001</v>
      </c>
      <c r="Q553" s="3">
        <v>34.156744743000019</v>
      </c>
      <c r="R553" s="3">
        <f t="shared" si="71"/>
        <v>34.156744743000019</v>
      </c>
      <c r="S553" s="3">
        <v>23.75</v>
      </c>
      <c r="T553" s="3">
        <f t="shared" si="69"/>
        <v>75.908975521000002</v>
      </c>
      <c r="U553" s="3">
        <v>24.9</v>
      </c>
      <c r="V553" s="7">
        <f t="shared" si="72"/>
        <v>0.18449129120560609</v>
      </c>
      <c r="W553" s="1">
        <f>VLOOKUP(B553,SiteMetadata!$B$3:$P$37,3,FALSE)</f>
        <v>34.909999999999997</v>
      </c>
      <c r="X553" s="1" t="str">
        <f>VLOOKUP(B553,SiteMetadata!$B$3:$P$37,10,FALSE)</f>
        <v>UpperEastForkLMR</v>
      </c>
      <c r="Y553" s="1">
        <f>VLOOKUP(B553,SiteMetadata!$B$3:$P$37,5,FALSE)</f>
        <v>236.477496</v>
      </c>
      <c r="Z553" s="1">
        <v>4</v>
      </c>
    </row>
    <row r="554" spans="1:26" x14ac:dyDescent="0.3">
      <c r="A554" s="2">
        <v>45033</v>
      </c>
      <c r="B554" s="1" t="s">
        <v>84</v>
      </c>
      <c r="C554" s="1">
        <v>0</v>
      </c>
      <c r="D554" s="3">
        <v>1250</v>
      </c>
      <c r="E554" s="1" t="s">
        <v>84</v>
      </c>
      <c r="F554" s="3">
        <v>1250</v>
      </c>
      <c r="G554" s="3">
        <v>1180</v>
      </c>
      <c r="H554" s="3">
        <v>70</v>
      </c>
      <c r="I554" s="3">
        <f t="shared" si="73"/>
        <v>322.79999999999995</v>
      </c>
      <c r="J554" s="3">
        <v>653</v>
      </c>
      <c r="K554" s="3">
        <v>884</v>
      </c>
      <c r="L554" s="3">
        <v>42.8</v>
      </c>
      <c r="M554" s="3">
        <v>43.2</v>
      </c>
      <c r="N554" s="3">
        <v>182.25639758480003</v>
      </c>
      <c r="O554" s="3">
        <v>182.25639758480003</v>
      </c>
      <c r="P554" s="3">
        <v>170.74285867520004</v>
      </c>
      <c r="Q554" s="3">
        <v>11.513538909599987</v>
      </c>
      <c r="R554" s="3">
        <f t="shared" si="71"/>
        <v>11.513538909599987</v>
      </c>
      <c r="S554" s="3">
        <v>81.3</v>
      </c>
      <c r="T554" s="3">
        <f t="shared" si="69"/>
        <v>91.542858675200037</v>
      </c>
      <c r="U554" s="3">
        <v>79.2</v>
      </c>
      <c r="V554" s="7">
        <f t="shared" si="72"/>
        <v>0.43455264698266588</v>
      </c>
      <c r="W554" s="1">
        <f>VLOOKUP(B554,SiteMetadata!$B$3:$P$37,3,FALSE)</f>
        <v>0</v>
      </c>
      <c r="X554" s="1" t="str">
        <f>VLOOKUP(B554,SiteMetadata!$B$3:$P$37,10,FALSE)</f>
        <v>LowerEastForkLMR</v>
      </c>
      <c r="Y554" s="1">
        <f>VLOOKUP(B554,SiteMetadata!$B$3:$P$37,5,FALSE)</f>
        <v>493.24199399999998</v>
      </c>
      <c r="Z554" s="1">
        <v>4</v>
      </c>
    </row>
    <row r="555" spans="1:26" x14ac:dyDescent="0.3">
      <c r="A555" s="2">
        <v>45033</v>
      </c>
      <c r="B555" s="1" t="s">
        <v>130</v>
      </c>
      <c r="C555" s="1">
        <v>0</v>
      </c>
      <c r="D555" s="3">
        <v>1103.6666666666667</v>
      </c>
      <c r="E555" s="1" t="s">
        <v>130</v>
      </c>
      <c r="F555" s="3">
        <v>1103.6666666666667</v>
      </c>
      <c r="G555" s="3">
        <v>709.33333333333337</v>
      </c>
      <c r="H555" s="3">
        <v>394.33333333333337</v>
      </c>
      <c r="I555" s="3">
        <f t="shared" si="73"/>
        <v>1050.6533333333334</v>
      </c>
      <c r="J555" s="3">
        <v>30.4</v>
      </c>
      <c r="K555" s="3">
        <v>43.733333333333327</v>
      </c>
      <c r="L555" s="3">
        <v>26.7</v>
      </c>
      <c r="M555" s="3">
        <v>9.2799999999999994</v>
      </c>
      <c r="N555" s="3">
        <v>318.63220435333329</v>
      </c>
      <c r="O555" s="3">
        <v>318.63220435333329</v>
      </c>
      <c r="P555" s="3">
        <v>132.6581079012667</v>
      </c>
      <c r="Q555" s="3">
        <v>185.97409645206659</v>
      </c>
      <c r="R555" s="3">
        <f t="shared" si="71"/>
        <v>185.97409645206659</v>
      </c>
      <c r="S555" s="3">
        <v>133</v>
      </c>
      <c r="T555" s="3">
        <f t="shared" si="69"/>
        <v>55.891441234600038</v>
      </c>
      <c r="U555" s="3">
        <v>76.766666666666666</v>
      </c>
      <c r="V555" s="7">
        <f t="shared" si="72"/>
        <v>0.24092563657357</v>
      </c>
      <c r="W555" s="1">
        <f>VLOOKUP(B555,SiteMetadata!$B$3:$P$37,3,FALSE)</f>
        <v>0</v>
      </c>
      <c r="X555" s="1" t="str">
        <f>VLOOKUP(B555,SiteMetadata!$B$3:$P$37,10,FALSE)</f>
        <v>UpperEastForkLMR</v>
      </c>
      <c r="Y555" s="1">
        <f>VLOOKUP(B555,SiteMetadata!$B$3:$P$37,5,FALSE)</f>
        <v>3.2663319999999998</v>
      </c>
      <c r="Z555" s="1">
        <v>4</v>
      </c>
    </row>
    <row r="556" spans="1:26" x14ac:dyDescent="0.3">
      <c r="A556" s="2">
        <v>45033</v>
      </c>
      <c r="B556" s="1" t="s">
        <v>185</v>
      </c>
      <c r="C556" s="1">
        <v>0</v>
      </c>
      <c r="D556" s="3">
        <v>275.56984173999996</v>
      </c>
      <c r="E556" s="1" t="s">
        <v>185</v>
      </c>
      <c r="F556" s="4">
        <v>344</v>
      </c>
      <c r="G556" s="3">
        <v>327</v>
      </c>
      <c r="H556" s="3">
        <v>-51.430158260000042</v>
      </c>
      <c r="I556" s="3">
        <f t="shared" si="73"/>
        <v>234.6</v>
      </c>
      <c r="J556" s="3">
        <v>89.3</v>
      </c>
      <c r="K556" s="3">
        <v>96.5</v>
      </c>
      <c r="L556" s="3">
        <v>3.86</v>
      </c>
      <c r="M556" s="3">
        <v>12.9</v>
      </c>
      <c r="N556" s="3">
        <v>68.185525842000004</v>
      </c>
      <c r="O556" s="4">
        <v>122.10215425800001</v>
      </c>
      <c r="P556" s="3">
        <v>107.10215425800001</v>
      </c>
      <c r="Q556" s="3">
        <v>-38.916628416000009</v>
      </c>
      <c r="R556" s="3">
        <f t="shared" si="71"/>
        <v>15</v>
      </c>
      <c r="S556" s="3">
        <v>25.2</v>
      </c>
      <c r="T556" s="3">
        <f t="shared" si="69"/>
        <v>82.40215425800001</v>
      </c>
      <c r="U556" s="3">
        <v>24.7</v>
      </c>
      <c r="V556" s="7">
        <f t="shared" si="72"/>
        <v>0.20228963321817625</v>
      </c>
      <c r="W556" s="1">
        <f>VLOOKUP(B556,SiteMetadata!$B$3:$P$37,3,FALSE)</f>
        <v>0</v>
      </c>
      <c r="X556" s="1" t="str">
        <f>VLOOKUP(B556,SiteMetadata!$B$3:$P$37,10,FALSE)</f>
        <v>LowerEastForkLMR</v>
      </c>
      <c r="Y556" s="1">
        <f>VLOOKUP(B556,SiteMetadata!$B$3:$P$37,5,FALSE)</f>
        <v>0.54310199999999997</v>
      </c>
      <c r="Z556" s="1"/>
    </row>
    <row r="557" spans="1:26" x14ac:dyDescent="0.3">
      <c r="A557" s="2">
        <v>45033</v>
      </c>
      <c r="B557" s="1" t="s">
        <v>128</v>
      </c>
      <c r="C557" s="1">
        <v>0</v>
      </c>
      <c r="D557" s="3">
        <v>422</v>
      </c>
      <c r="E557" s="1" t="s">
        <v>128</v>
      </c>
      <c r="F557" s="3">
        <v>422</v>
      </c>
      <c r="G557" s="3">
        <v>395.85676813999993</v>
      </c>
      <c r="H557" s="3">
        <v>26.143231860000071</v>
      </c>
      <c r="I557" s="3">
        <f t="shared" si="73"/>
        <v>405.09</v>
      </c>
      <c r="J557" s="3">
        <v>14.5</v>
      </c>
      <c r="K557" s="3">
        <v>11.6</v>
      </c>
      <c r="L557" s="3">
        <v>2.4700000000000002</v>
      </c>
      <c r="M557" s="3">
        <v>5.31</v>
      </c>
      <c r="N557" s="3">
        <v>120.94585405000001</v>
      </c>
      <c r="O557" s="6">
        <v>120.94585405000001</v>
      </c>
      <c r="P557" s="3">
        <v>108.17100137800003</v>
      </c>
      <c r="Q557" s="3">
        <v>12.77485267199998</v>
      </c>
      <c r="R557" s="3">
        <f t="shared" si="71"/>
        <v>12.77485267199998</v>
      </c>
      <c r="S557" s="3">
        <v>37</v>
      </c>
      <c r="T557" s="3">
        <f t="shared" si="69"/>
        <v>81.071001378000034</v>
      </c>
      <c r="U557" s="3">
        <v>27.1</v>
      </c>
      <c r="V557" s="7">
        <f t="shared" si="72"/>
        <v>0.22406720935466409</v>
      </c>
      <c r="W557" s="1">
        <f>VLOOKUP(B557,SiteMetadata!$B$3:$P$37,3,FALSE)</f>
        <v>0.35</v>
      </c>
      <c r="X557" s="1" t="str">
        <f>VLOOKUP(B557,SiteMetadata!$B$3:$P$37,10,FALSE)</f>
        <v>UpperEastForkLMR</v>
      </c>
      <c r="Y557" s="1">
        <f>VLOOKUP(B557,SiteMetadata!$B$3:$P$37,5,FALSE)</f>
        <v>5.5004999999999997</v>
      </c>
      <c r="Z557" s="1">
        <v>4</v>
      </c>
    </row>
    <row r="558" spans="1:26" x14ac:dyDescent="0.3">
      <c r="A558" s="2">
        <v>45033</v>
      </c>
      <c r="B558" s="1" t="s">
        <v>97</v>
      </c>
      <c r="C558" s="1">
        <v>0</v>
      </c>
      <c r="D558" s="3">
        <v>1640</v>
      </c>
      <c r="E558" s="1" t="s">
        <v>97</v>
      </c>
      <c r="F558" s="3">
        <v>1640</v>
      </c>
      <c r="G558" s="3">
        <v>1601.5219651199998</v>
      </c>
      <c r="H558" s="3">
        <v>38.478034880000223</v>
      </c>
      <c r="I558" s="3">
        <f t="shared" si="73"/>
        <v>70.1099999999999</v>
      </c>
      <c r="J558" s="3">
        <v>999</v>
      </c>
      <c r="K558" s="3">
        <v>1560</v>
      </c>
      <c r="L558" s="3">
        <v>8.19</v>
      </c>
      <c r="M558" s="3">
        <v>9.89</v>
      </c>
      <c r="N558" s="3">
        <v>144.61885889220002</v>
      </c>
      <c r="O558" s="3">
        <v>144.61885889220002</v>
      </c>
      <c r="P558" s="3">
        <v>121.21098947199999</v>
      </c>
      <c r="Q558" s="3">
        <v>23.407869420200029</v>
      </c>
      <c r="R558" s="3">
        <f t="shared" si="71"/>
        <v>23.407869420200029</v>
      </c>
      <c r="S558" s="3">
        <v>40.6</v>
      </c>
      <c r="T558" s="3">
        <f t="shared" si="69"/>
        <v>91.210989471999994</v>
      </c>
      <c r="U558" s="3">
        <v>30</v>
      </c>
      <c r="V558" s="7">
        <f t="shared" si="72"/>
        <v>0.20744182487542806</v>
      </c>
      <c r="W558" s="1">
        <f>VLOOKUP(B558,SiteMetadata!$B$3:$P$37,3,FALSE)</f>
        <v>0</v>
      </c>
      <c r="X558" s="1" t="str">
        <f>VLOOKUP(B558,SiteMetadata!$B$3:$P$37,10,FALSE)</f>
        <v>UpperEastForkLMR</v>
      </c>
      <c r="Y558" s="1">
        <f>VLOOKUP(B558,SiteMetadata!$B$3:$P$37,5,FALSE)</f>
        <v>48.268528000000003</v>
      </c>
      <c r="Z558" s="1">
        <v>4</v>
      </c>
    </row>
    <row r="559" spans="1:26" x14ac:dyDescent="0.3">
      <c r="A559" s="2">
        <v>45033</v>
      </c>
      <c r="B559" s="1" t="s">
        <v>103</v>
      </c>
      <c r="C559" s="1">
        <v>0</v>
      </c>
      <c r="D559" s="3">
        <v>2230.75758258</v>
      </c>
      <c r="E559" s="1" t="s">
        <v>103</v>
      </c>
      <c r="F559" s="3">
        <v>2230.75758258</v>
      </c>
      <c r="G559" s="3">
        <v>2183.5251088799996</v>
      </c>
      <c r="H559" s="3">
        <v>47.232473700000355</v>
      </c>
      <c r="I559" s="3"/>
      <c r="J559" s="3">
        <v>1430</v>
      </c>
      <c r="K559" s="3">
        <v>2480</v>
      </c>
      <c r="L559" s="3">
        <v>17.7</v>
      </c>
      <c r="M559" s="3">
        <v>16.3</v>
      </c>
      <c r="N559" s="3">
        <v>101.211735922</v>
      </c>
      <c r="O559" s="3">
        <v>101.211735922</v>
      </c>
      <c r="P559" s="3">
        <v>89.371198818000011</v>
      </c>
      <c r="Q559" s="3">
        <v>11.840537103999992</v>
      </c>
      <c r="R559" s="3">
        <f t="shared" si="71"/>
        <v>11.840537103999992</v>
      </c>
      <c r="S559" s="3">
        <v>29.9</v>
      </c>
      <c r="T559" s="3">
        <f t="shared" si="69"/>
        <v>64.871198818000011</v>
      </c>
      <c r="U559" s="3">
        <v>24.5</v>
      </c>
      <c r="V559" s="7">
        <f t="shared" si="72"/>
        <v>0.24206678975332671</v>
      </c>
      <c r="W559" s="1">
        <f>VLOOKUP(B559,SiteMetadata!$B$3:$P$37,3,FALSE)</f>
        <v>0.46</v>
      </c>
      <c r="X559" s="1" t="str">
        <f>VLOOKUP(B559,SiteMetadata!$B$3:$P$37,10,FALSE)</f>
        <v>UpperEastForkLMR</v>
      </c>
      <c r="Y559" s="1">
        <f>VLOOKUP(B559,SiteMetadata!$B$3:$P$37,5,FALSE)</f>
        <v>4.3336220000000001</v>
      </c>
      <c r="Z559" s="1">
        <v>4</v>
      </c>
    </row>
    <row r="560" spans="1:26" x14ac:dyDescent="0.3">
      <c r="A560" s="2">
        <v>45033</v>
      </c>
      <c r="B560" s="1" t="s">
        <v>116</v>
      </c>
      <c r="C560" s="1">
        <v>0</v>
      </c>
      <c r="D560" s="3">
        <v>536</v>
      </c>
      <c r="E560" s="1" t="s">
        <v>116</v>
      </c>
      <c r="F560" s="3">
        <v>536</v>
      </c>
      <c r="G560" s="3">
        <v>458</v>
      </c>
      <c r="H560" s="3">
        <v>78</v>
      </c>
      <c r="I560" s="3">
        <f t="shared" ref="I560:I591" si="74">F560-(K560+M560)</f>
        <v>428.43</v>
      </c>
      <c r="J560" s="3">
        <v>78.2</v>
      </c>
      <c r="K560" s="3">
        <v>98.5</v>
      </c>
      <c r="L560" s="3">
        <v>7.66</v>
      </c>
      <c r="M560" s="3">
        <v>9.07</v>
      </c>
      <c r="N560" s="3">
        <v>117.22964096199999</v>
      </c>
      <c r="O560" s="3">
        <v>117.22964096199999</v>
      </c>
      <c r="P560" s="3">
        <v>33.643950532900007</v>
      </c>
      <c r="Q560" s="3">
        <v>83.585690429099984</v>
      </c>
      <c r="R560" s="3">
        <f t="shared" si="71"/>
        <v>83.585690429099984</v>
      </c>
      <c r="S560" s="3">
        <v>21.1</v>
      </c>
      <c r="T560" s="3">
        <f t="shared" si="69"/>
        <v>15.443950532900008</v>
      </c>
      <c r="U560" s="3">
        <v>18.2</v>
      </c>
      <c r="V560" s="7">
        <f t="shared" si="72"/>
        <v>0.15525083801885509</v>
      </c>
      <c r="W560" s="1">
        <f>VLOOKUP(B560,SiteMetadata!$B$3:$P$37,3,FALSE)</f>
        <v>0.12</v>
      </c>
      <c r="X560" s="1" t="str">
        <f>VLOOKUP(B560,SiteMetadata!$B$3:$P$37,10,FALSE)</f>
        <v>UpperEastForkLMR</v>
      </c>
      <c r="Y560" s="1">
        <f>VLOOKUP(B560,SiteMetadata!$B$3:$P$37,5,FALSE)</f>
        <v>29.212480000000003</v>
      </c>
      <c r="Z560" s="1">
        <v>4</v>
      </c>
    </row>
    <row r="561" spans="1:26" x14ac:dyDescent="0.3">
      <c r="A561" s="2">
        <v>45033</v>
      </c>
      <c r="B561" s="1" t="s">
        <v>112</v>
      </c>
      <c r="C561" s="1">
        <v>0</v>
      </c>
      <c r="D561" s="3">
        <v>489</v>
      </c>
      <c r="E561" s="1" t="s">
        <v>112</v>
      </c>
      <c r="F561" s="3">
        <v>489</v>
      </c>
      <c r="G561" s="3">
        <v>345</v>
      </c>
      <c r="H561" s="3">
        <v>144</v>
      </c>
      <c r="I561" s="3">
        <f t="shared" si="74"/>
        <v>411.17</v>
      </c>
      <c r="J561" s="3">
        <v>46.1</v>
      </c>
      <c r="K561" s="3">
        <v>68.5</v>
      </c>
      <c r="L561" s="3">
        <v>7.57</v>
      </c>
      <c r="M561" s="3">
        <v>9.33</v>
      </c>
      <c r="N561" s="3">
        <v>92.069219698000012</v>
      </c>
      <c r="O561" s="6">
        <v>92.069219698000012</v>
      </c>
      <c r="P561" s="3">
        <v>86.398626952000001</v>
      </c>
      <c r="Q561" s="3">
        <v>5.6705927460000112</v>
      </c>
      <c r="R561" s="3">
        <f t="shared" si="71"/>
        <v>5.6705927460000112</v>
      </c>
      <c r="S561" s="3">
        <v>14.2</v>
      </c>
      <c r="T561" s="3">
        <f t="shared" si="69"/>
        <v>72.298626952000006</v>
      </c>
      <c r="U561" s="3">
        <v>14.1</v>
      </c>
      <c r="V561" s="7">
        <f t="shared" si="72"/>
        <v>0.1531456446166263</v>
      </c>
      <c r="W561" s="1">
        <f>VLOOKUP(B561,SiteMetadata!$B$3:$P$37,3,FALSE)</f>
        <v>0.05</v>
      </c>
      <c r="X561" s="1" t="str">
        <f>VLOOKUP(B561,SiteMetadata!$B$3:$P$37,10,FALSE)</f>
        <v>UpperEastForkLMR</v>
      </c>
      <c r="Y561" s="1">
        <f>VLOOKUP(B561,SiteMetadata!$B$3:$P$37,5,FALSE)</f>
        <v>26.992980000000003</v>
      </c>
      <c r="Z561" s="1">
        <v>4</v>
      </c>
    </row>
    <row r="562" spans="1:26" x14ac:dyDescent="0.3">
      <c r="A562" s="2">
        <v>45040</v>
      </c>
      <c r="B562" s="1" t="s">
        <v>144</v>
      </c>
      <c r="C562" s="1">
        <v>0</v>
      </c>
      <c r="D562" s="3">
        <v>1532.895775</v>
      </c>
      <c r="E562" s="1" t="s">
        <v>144</v>
      </c>
      <c r="F562" s="3">
        <v>1532.895775</v>
      </c>
      <c r="G562" s="3">
        <v>1462.5375000000001</v>
      </c>
      <c r="H562" s="3">
        <v>70.358274999999821</v>
      </c>
      <c r="I562" s="3">
        <f t="shared" si="74"/>
        <v>630.89577499999996</v>
      </c>
      <c r="J562" s="3">
        <v>630</v>
      </c>
      <c r="K562" s="3">
        <v>718</v>
      </c>
      <c r="L562" s="3">
        <v>217</v>
      </c>
      <c r="M562" s="3">
        <v>184</v>
      </c>
      <c r="N562" s="3">
        <v>693.5674859400001</v>
      </c>
      <c r="O562" s="3">
        <v>693.5674859400001</v>
      </c>
      <c r="P562" s="3">
        <v>614.34216146000006</v>
      </c>
      <c r="Q562" s="3">
        <v>79.22532448000004</v>
      </c>
      <c r="R562" s="3">
        <f t="shared" si="71"/>
        <v>79.22532448000004</v>
      </c>
      <c r="S562" s="3">
        <v>477</v>
      </c>
      <c r="T562" s="3">
        <f t="shared" si="69"/>
        <v>160.34216146000006</v>
      </c>
      <c r="U562" s="3">
        <v>454</v>
      </c>
      <c r="V562" s="7">
        <f t="shared" si="72"/>
        <v>0.65458662524337985</v>
      </c>
      <c r="W562" s="1">
        <f>VLOOKUP(B562,SiteMetadata!$B$3:$P$37,3,FALSE)</f>
        <v>5.2</v>
      </c>
      <c r="X562" s="1" t="str">
        <f>VLOOKUP(B562,SiteMetadata!$B$3:$P$37,10,FALSE)</f>
        <v>UpperEastForkLMR</v>
      </c>
      <c r="Y562" s="1">
        <f>VLOOKUP(B562,SiteMetadata!$B$3:$P$37,5,FALSE)</f>
        <v>24.856856000000001</v>
      </c>
      <c r="Z562" s="1">
        <v>4</v>
      </c>
    </row>
    <row r="563" spans="1:26" x14ac:dyDescent="0.3">
      <c r="A563" s="2">
        <v>45040</v>
      </c>
      <c r="B563" s="1" t="s">
        <v>153</v>
      </c>
      <c r="C563" s="1">
        <v>0</v>
      </c>
      <c r="D563" s="3">
        <v>1278.4778125</v>
      </c>
      <c r="E563" s="1" t="s">
        <v>153</v>
      </c>
      <c r="F563" s="4">
        <v>1337.6747645833334</v>
      </c>
      <c r="G563" s="3">
        <v>1313.6747645833334</v>
      </c>
      <c r="H563" s="3">
        <v>-35.196952083333372</v>
      </c>
      <c r="I563" s="3">
        <f t="shared" si="74"/>
        <v>540.7614312500001</v>
      </c>
      <c r="J563" s="3">
        <v>835</v>
      </c>
      <c r="K563" s="3">
        <v>786</v>
      </c>
      <c r="L563" s="3">
        <v>10.199999999999999</v>
      </c>
      <c r="M563" s="3">
        <v>10.913333333333332</v>
      </c>
      <c r="N563" s="3">
        <v>233.57621073333334</v>
      </c>
      <c r="O563" s="3">
        <v>233.57621073333334</v>
      </c>
      <c r="P563" s="3">
        <v>210.29654286666664</v>
      </c>
      <c r="Q563" s="3">
        <v>23.279667866666699</v>
      </c>
      <c r="R563" s="3">
        <f t="shared" si="71"/>
        <v>23.279667866666699</v>
      </c>
      <c r="S563" s="3">
        <v>108</v>
      </c>
      <c r="T563" s="3">
        <f t="shared" si="69"/>
        <v>103.06320953333331</v>
      </c>
      <c r="U563" s="3">
        <v>107.23333333333333</v>
      </c>
      <c r="V563" s="7">
        <f t="shared" si="72"/>
        <v>0.45909355664545087</v>
      </c>
      <c r="W563" s="1">
        <f>VLOOKUP(B563,SiteMetadata!$B$3:$P$37,3,FALSE)</f>
        <v>19.649999999999999</v>
      </c>
      <c r="X563" s="1" t="str">
        <f>VLOOKUP(B563,SiteMetadata!$B$3:$P$37,10,FALSE)</f>
        <v>LowerEastForkLMR</v>
      </c>
      <c r="Y563" s="1">
        <f>VLOOKUP(B563,SiteMetadata!$B$3:$P$37,5,FALSE)</f>
        <v>344.97746400000005</v>
      </c>
      <c r="Z563" s="1">
        <v>4</v>
      </c>
    </row>
    <row r="564" spans="1:26" x14ac:dyDescent="0.3">
      <c r="A564" s="2">
        <v>45040</v>
      </c>
      <c r="B564" s="1" t="s">
        <v>202</v>
      </c>
      <c r="C564" s="1">
        <v>0</v>
      </c>
      <c r="D564" s="3">
        <v>1310</v>
      </c>
      <c r="E564" s="1" t="s">
        <v>202</v>
      </c>
      <c r="F564" s="3">
        <v>1310</v>
      </c>
      <c r="G564" s="3">
        <v>1283.8977749999999</v>
      </c>
      <c r="H564" s="3">
        <v>26.102225000000089</v>
      </c>
      <c r="I564" s="3">
        <f t="shared" si="74"/>
        <v>595.20000000000005</v>
      </c>
      <c r="J564" s="3">
        <v>564</v>
      </c>
      <c r="K564" s="3">
        <v>702</v>
      </c>
      <c r="L564" s="3">
        <v>14.4</v>
      </c>
      <c r="M564" s="3">
        <v>12.8</v>
      </c>
      <c r="N564" s="3">
        <v>238.32708879999996</v>
      </c>
      <c r="O564" s="3">
        <v>238.32708879999996</v>
      </c>
      <c r="P564" s="3">
        <v>185.82565869799996</v>
      </c>
      <c r="Q564" s="3">
        <v>52.501430102</v>
      </c>
      <c r="R564" s="3">
        <f t="shared" si="71"/>
        <v>52.501430102</v>
      </c>
      <c r="S564" s="3">
        <v>105</v>
      </c>
      <c r="T564" s="3">
        <f t="shared" si="69"/>
        <v>88.125658697999953</v>
      </c>
      <c r="U564" s="3">
        <v>97.7</v>
      </c>
      <c r="V564" s="7">
        <f t="shared" si="72"/>
        <v>0.40994081072331723</v>
      </c>
      <c r="W564" s="1" t="str">
        <f>VLOOKUP(B564,SiteMetadata!$B$3:$P$37,3,FALSE)</f>
        <v>NA</v>
      </c>
      <c r="X564" s="1" t="str">
        <f>VLOOKUP(B564,SiteMetadata!$B$3:$P$37,10,FALSE)</f>
        <v>UpperEastForkLMR</v>
      </c>
      <c r="Y564" s="1">
        <f>VLOOKUP(B564,SiteMetadata!$B$3:$P$37,5,FALSE)</f>
        <v>331.51764400000002</v>
      </c>
      <c r="Z564" s="1">
        <v>4</v>
      </c>
    </row>
    <row r="565" spans="1:26" x14ac:dyDescent="0.3">
      <c r="A565" s="2">
        <v>45040</v>
      </c>
      <c r="B565" s="1" t="s">
        <v>91</v>
      </c>
      <c r="C565" s="1">
        <v>0</v>
      </c>
      <c r="D565" s="3">
        <v>1020</v>
      </c>
      <c r="E565" s="1" t="s">
        <v>91</v>
      </c>
      <c r="F565" s="3">
        <v>1020</v>
      </c>
      <c r="G565" s="3">
        <v>956.25019375000011</v>
      </c>
      <c r="H565" s="3">
        <v>63.749806249999892</v>
      </c>
      <c r="I565" s="3">
        <f t="shared" si="74"/>
        <v>453.6</v>
      </c>
      <c r="J565" s="3">
        <v>438</v>
      </c>
      <c r="K565" s="3">
        <v>556</v>
      </c>
      <c r="L565" s="3">
        <v>2.5499999999999998</v>
      </c>
      <c r="M565" s="3">
        <v>10.4</v>
      </c>
      <c r="N565" s="3">
        <v>263.94394499999999</v>
      </c>
      <c r="O565" s="3">
        <v>263.94394499999999</v>
      </c>
      <c r="P565" s="3">
        <v>220.05144579999995</v>
      </c>
      <c r="Q565" s="3">
        <v>43.892499200000032</v>
      </c>
      <c r="R565" s="3">
        <f t="shared" si="71"/>
        <v>43.892499200000032</v>
      </c>
      <c r="S565" s="3">
        <v>171</v>
      </c>
      <c r="T565" s="3">
        <f t="shared" si="69"/>
        <v>63.051445799999954</v>
      </c>
      <c r="U565" s="3">
        <v>157</v>
      </c>
      <c r="V565" s="7">
        <f t="shared" si="72"/>
        <v>0.59482326825114329</v>
      </c>
      <c r="W565" s="1">
        <f>VLOOKUP(B565,SiteMetadata!$B$3:$P$37,3,FALSE)</f>
        <v>0</v>
      </c>
      <c r="X565" s="1" t="str">
        <f>VLOOKUP(B565,SiteMetadata!$B$3:$P$37,10,FALSE)</f>
        <v>UpperEastForkLMR</v>
      </c>
      <c r="Y565" s="1">
        <f>VLOOKUP(B565,SiteMetadata!$B$3:$P$37,5,FALSE)</f>
        <v>233.42192000000003</v>
      </c>
      <c r="Z565" s="1">
        <v>4</v>
      </c>
    </row>
    <row r="566" spans="1:26" x14ac:dyDescent="0.3">
      <c r="A566" s="2">
        <v>45040</v>
      </c>
      <c r="B566" s="1" t="s">
        <v>181</v>
      </c>
      <c r="C566" s="1">
        <v>0</v>
      </c>
      <c r="D566" s="3">
        <v>1300.1400000000001</v>
      </c>
      <c r="E566" s="1" t="s">
        <v>181</v>
      </c>
      <c r="F566" s="4">
        <v>1393.517775</v>
      </c>
      <c r="G566" s="3">
        <v>1370.517775</v>
      </c>
      <c r="H566" s="3">
        <v>-70.377774999999929</v>
      </c>
      <c r="I566" s="3">
        <f t="shared" si="74"/>
        <v>596.31777499999998</v>
      </c>
      <c r="J566" s="3">
        <v>757</v>
      </c>
      <c r="K566" s="3">
        <v>760</v>
      </c>
      <c r="L566" s="3">
        <v>78.3</v>
      </c>
      <c r="M566" s="3">
        <v>37.200000000000003</v>
      </c>
      <c r="N566" s="3"/>
      <c r="O566" s="3"/>
      <c r="P566" s="3"/>
      <c r="Q566" s="3"/>
      <c r="R566" s="3"/>
      <c r="S566" s="3">
        <v>145</v>
      </c>
      <c r="T566" s="3" t="str">
        <f t="shared" si="69"/>
        <v/>
      </c>
      <c r="U566" s="3">
        <v>132</v>
      </c>
      <c r="V566" s="7"/>
      <c r="W566" s="1">
        <f>VLOOKUP(B566,SiteMetadata!$B$3:$P$37,3,FALSE)</f>
        <v>4.3</v>
      </c>
      <c r="X566" s="1" t="str">
        <f>VLOOKUP(B566,SiteMetadata!$B$3:$P$37,10,FALSE)</f>
        <v>LowerEastForkLMR</v>
      </c>
      <c r="Y566" s="1">
        <f>VLOOKUP(B566,SiteMetadata!$B$3:$P$37,5,FALSE)</f>
        <v>493.24199399999998</v>
      </c>
      <c r="Z566" s="1">
        <v>4</v>
      </c>
    </row>
    <row r="567" spans="1:26" x14ac:dyDescent="0.3">
      <c r="A567" s="2">
        <v>45040</v>
      </c>
      <c r="B567" s="1" t="s">
        <v>139</v>
      </c>
      <c r="C567" s="1">
        <v>0</v>
      </c>
      <c r="D567" s="3">
        <v>1056.4593749999999</v>
      </c>
      <c r="E567" s="1" t="s">
        <v>139</v>
      </c>
      <c r="F567" s="3">
        <v>1056.4593749999999</v>
      </c>
      <c r="G567" s="3">
        <v>956.25019375000011</v>
      </c>
      <c r="H567" s="3">
        <v>100.2091812499998</v>
      </c>
      <c r="I567" s="3">
        <f t="shared" si="74"/>
        <v>477.45937499999991</v>
      </c>
      <c r="J567" s="3">
        <v>570</v>
      </c>
      <c r="K567" s="3">
        <v>567</v>
      </c>
      <c r="L567" s="3">
        <v>24.5</v>
      </c>
      <c r="M567" s="3">
        <v>12</v>
      </c>
      <c r="N567" s="3">
        <v>281.13779520000003</v>
      </c>
      <c r="O567" s="3">
        <v>281.13779520000003</v>
      </c>
      <c r="P567" s="3">
        <v>246.3075432</v>
      </c>
      <c r="Q567" s="3">
        <v>34.83025200000003</v>
      </c>
      <c r="R567" s="3">
        <f t="shared" ref="R567:R630" si="75">O567-P567</f>
        <v>34.83025200000003</v>
      </c>
      <c r="S567" s="3">
        <v>206</v>
      </c>
      <c r="T567" s="3">
        <f t="shared" si="69"/>
        <v>45.307543199999998</v>
      </c>
      <c r="U567" s="3">
        <v>201</v>
      </c>
      <c r="V567" s="7">
        <f t="shared" ref="V567:V591" si="76">U567/O567</f>
        <v>0.71495189701196027</v>
      </c>
      <c r="W567" s="1">
        <f>VLOOKUP(B567,SiteMetadata!$B$3:$P$37,3,FALSE)</f>
        <v>34.909999999999997</v>
      </c>
      <c r="X567" s="1" t="str">
        <f>VLOOKUP(B567,SiteMetadata!$B$3:$P$37,10,FALSE)</f>
        <v>UpperEastForkLMR</v>
      </c>
      <c r="Y567" s="1">
        <f>VLOOKUP(B567,SiteMetadata!$B$3:$P$37,5,FALSE)</f>
        <v>236.477496</v>
      </c>
      <c r="Z567" s="1">
        <v>4</v>
      </c>
    </row>
    <row r="568" spans="1:26" x14ac:dyDescent="0.3">
      <c r="A568" s="2">
        <v>45040</v>
      </c>
      <c r="B568" s="1" t="s">
        <v>84</v>
      </c>
      <c r="C568" s="1">
        <v>0</v>
      </c>
      <c r="D568" s="3">
        <v>1581.7103507200002</v>
      </c>
      <c r="E568" s="1" t="s">
        <v>84</v>
      </c>
      <c r="F568" s="3">
        <v>1581.7103507200002</v>
      </c>
      <c r="G568" s="3">
        <v>1540</v>
      </c>
      <c r="H568" s="3">
        <v>41.710350720000179</v>
      </c>
      <c r="I568" s="3">
        <f t="shared" si="74"/>
        <v>417.51035072000013</v>
      </c>
      <c r="J568" s="3">
        <v>1110</v>
      </c>
      <c r="K568" s="3">
        <v>1140</v>
      </c>
      <c r="L568" s="3">
        <v>39</v>
      </c>
      <c r="M568" s="3">
        <v>24.2</v>
      </c>
      <c r="N568" s="3">
        <v>254.20058</v>
      </c>
      <c r="O568" s="4">
        <v>269.16018019999996</v>
      </c>
      <c r="P568" s="3">
        <v>256.16018019999996</v>
      </c>
      <c r="Q568" s="3">
        <v>-1.9596001999999544</v>
      </c>
      <c r="R568" s="3">
        <f t="shared" si="75"/>
        <v>13</v>
      </c>
      <c r="S568" s="3">
        <v>232</v>
      </c>
      <c r="T568" s="3">
        <f t="shared" si="69"/>
        <v>59.160180199999957</v>
      </c>
      <c r="U568" s="3">
        <v>197</v>
      </c>
      <c r="V568" s="7">
        <f t="shared" si="76"/>
        <v>0.73190618260702156</v>
      </c>
      <c r="W568" s="1">
        <f>VLOOKUP(B568,SiteMetadata!$B$3:$P$37,3,FALSE)</f>
        <v>0</v>
      </c>
      <c r="X568" s="1" t="str">
        <f>VLOOKUP(B568,SiteMetadata!$B$3:$P$37,10,FALSE)</f>
        <v>LowerEastForkLMR</v>
      </c>
      <c r="Y568" s="1">
        <f>VLOOKUP(B568,SiteMetadata!$B$3:$P$37,5,FALSE)</f>
        <v>493.24199399999998</v>
      </c>
      <c r="Z568" s="1">
        <v>4</v>
      </c>
    </row>
    <row r="569" spans="1:26" x14ac:dyDescent="0.3">
      <c r="A569" s="2">
        <v>45040</v>
      </c>
      <c r="B569" s="1" t="s">
        <v>195</v>
      </c>
      <c r="C569" s="1">
        <v>0</v>
      </c>
      <c r="D569" s="3">
        <v>1335.3299437500002</v>
      </c>
      <c r="E569" s="1" t="s">
        <v>195</v>
      </c>
      <c r="F569" s="3">
        <v>1335.3299437500002</v>
      </c>
      <c r="G569" s="3">
        <v>1224.3391000000001</v>
      </c>
      <c r="H569" s="3">
        <v>110.99084375000007</v>
      </c>
      <c r="I569" s="3">
        <f t="shared" si="74"/>
        <v>574.52994375000026</v>
      </c>
      <c r="J569" s="3">
        <v>682</v>
      </c>
      <c r="K569" s="3">
        <v>744</v>
      </c>
      <c r="L569" s="3">
        <v>18.3</v>
      </c>
      <c r="M569" s="3">
        <v>16.8</v>
      </c>
      <c r="N569" s="3">
        <v>228.22858979999995</v>
      </c>
      <c r="O569" s="3">
        <v>228.22858979999995</v>
      </c>
      <c r="P569" s="3">
        <v>201.33325120000001</v>
      </c>
      <c r="Q569" s="3">
        <v>26.895338599999945</v>
      </c>
      <c r="R569" s="3">
        <f t="shared" si="75"/>
        <v>26.895338599999945</v>
      </c>
      <c r="S569" s="3">
        <v>102</v>
      </c>
      <c r="T569" s="3">
        <f t="shared" si="69"/>
        <v>81.333251200000007</v>
      </c>
      <c r="U569" s="3">
        <v>120</v>
      </c>
      <c r="V569" s="7">
        <f t="shared" si="76"/>
        <v>0.52578864070078934</v>
      </c>
      <c r="W569" s="1">
        <f>VLOOKUP(B569,SiteMetadata!$B$3:$P$37,3,FALSE)</f>
        <v>0</v>
      </c>
      <c r="X569" s="1" t="str">
        <f>VLOOKUP(B569,SiteMetadata!$B$3:$P$37,10,FALSE)</f>
        <v>UpperEastForkLMR</v>
      </c>
      <c r="Y569" s="1">
        <f>VLOOKUP(B569,SiteMetadata!$B$3:$P$37,5,FALSE)</f>
        <v>331.51764400000002</v>
      </c>
      <c r="Z569" s="1">
        <v>4</v>
      </c>
    </row>
    <row r="570" spans="1:26" x14ac:dyDescent="0.3">
      <c r="A570" s="2">
        <v>45040</v>
      </c>
      <c r="B570" s="1" t="s">
        <v>185</v>
      </c>
      <c r="C570" s="1">
        <v>0</v>
      </c>
      <c r="D570" s="3">
        <v>323</v>
      </c>
      <c r="E570" s="1" t="s">
        <v>185</v>
      </c>
      <c r="F570" s="3">
        <v>323</v>
      </c>
      <c r="G570" s="3">
        <v>297.69437500000004</v>
      </c>
      <c r="H570" s="3">
        <v>25.305624999999964</v>
      </c>
      <c r="I570" s="3">
        <f t="shared" si="74"/>
        <v>148.35</v>
      </c>
      <c r="J570" s="3">
        <v>190</v>
      </c>
      <c r="K570" s="3">
        <v>170</v>
      </c>
      <c r="L570" s="3">
        <v>2</v>
      </c>
      <c r="M570" s="3">
        <v>4.6500000000000004</v>
      </c>
      <c r="N570" s="3">
        <v>59.92700185599999</v>
      </c>
      <c r="O570" s="4">
        <v>107.623470544</v>
      </c>
      <c r="P570" s="3">
        <v>95.623470544</v>
      </c>
      <c r="Q570" s="3">
        <v>-35.69646868800001</v>
      </c>
      <c r="R570" s="3">
        <f t="shared" si="75"/>
        <v>12</v>
      </c>
      <c r="S570" s="3">
        <v>28.7</v>
      </c>
      <c r="T570" s="3">
        <f t="shared" si="69"/>
        <v>75.223470544000008</v>
      </c>
      <c r="U570" s="3">
        <v>20.399999999999999</v>
      </c>
      <c r="V570" s="7">
        <f t="shared" si="76"/>
        <v>0.18954973201370431</v>
      </c>
      <c r="W570" s="1">
        <f>VLOOKUP(B570,SiteMetadata!$B$3:$P$37,3,FALSE)</f>
        <v>0</v>
      </c>
      <c r="X570" s="1" t="str">
        <f>VLOOKUP(B570,SiteMetadata!$B$3:$P$37,10,FALSE)</f>
        <v>LowerEastForkLMR</v>
      </c>
      <c r="Y570" s="1">
        <f>VLOOKUP(B570,SiteMetadata!$B$3:$P$37,5,FALSE)</f>
        <v>0.54310199999999997</v>
      </c>
      <c r="Z570" s="1">
        <v>4</v>
      </c>
    </row>
    <row r="571" spans="1:26" x14ac:dyDescent="0.3">
      <c r="A571" s="2">
        <v>45040</v>
      </c>
      <c r="B571" s="1" t="s">
        <v>160</v>
      </c>
      <c r="C571" s="1">
        <v>0</v>
      </c>
      <c r="D571" s="3">
        <v>276.00097499999998</v>
      </c>
      <c r="E571" s="1" t="s">
        <v>160</v>
      </c>
      <c r="F571" s="3">
        <v>276.00097499999998</v>
      </c>
      <c r="G571" s="3">
        <v>259.73040000000009</v>
      </c>
      <c r="H571" s="3">
        <v>16.270574999999894</v>
      </c>
      <c r="I571" s="3">
        <f t="shared" si="74"/>
        <v>220.980975</v>
      </c>
      <c r="J571" s="3">
        <v>51.6</v>
      </c>
      <c r="K571" s="3">
        <v>47.4</v>
      </c>
      <c r="L571" s="3">
        <v>2.56</v>
      </c>
      <c r="M571" s="3">
        <v>7.62</v>
      </c>
      <c r="N571" s="3">
        <v>78.883531525000009</v>
      </c>
      <c r="O571" s="3">
        <v>78.883531525000009</v>
      </c>
      <c r="P571" s="3">
        <v>75.256146099999981</v>
      </c>
      <c r="Q571" s="3">
        <v>3.6273854250000284</v>
      </c>
      <c r="R571" s="3">
        <f t="shared" si="75"/>
        <v>3.6273854250000284</v>
      </c>
      <c r="S571" s="3">
        <v>11</v>
      </c>
      <c r="T571" s="3">
        <f t="shared" si="69"/>
        <v>67.296146099999987</v>
      </c>
      <c r="U571" s="3">
        <v>7.96</v>
      </c>
      <c r="V571" s="7">
        <f t="shared" si="76"/>
        <v>0.10090826115559104</v>
      </c>
      <c r="W571" s="1">
        <f>VLOOKUP(B571,SiteMetadata!$B$3:$P$37,3,FALSE)</f>
        <v>0.1</v>
      </c>
      <c r="X571" s="1" t="str">
        <f>VLOOKUP(B571,SiteMetadata!$B$3:$P$37,10,FALSE)</f>
        <v>LowerEastForkLMR</v>
      </c>
      <c r="Y571" s="1">
        <f>VLOOKUP(B571,SiteMetadata!$B$3:$P$37,5,FALSE)</f>
        <v>7.156054000000001</v>
      </c>
      <c r="Z571" s="1">
        <v>4</v>
      </c>
    </row>
    <row r="572" spans="1:26" x14ac:dyDescent="0.3">
      <c r="A572" s="2">
        <v>45040</v>
      </c>
      <c r="B572" s="1" t="s">
        <v>147</v>
      </c>
      <c r="C572" s="1">
        <v>0</v>
      </c>
      <c r="D572" s="3">
        <v>780.16560000000004</v>
      </c>
      <c r="E572" s="1" t="s">
        <v>147</v>
      </c>
      <c r="F572" s="3">
        <v>780.16560000000004</v>
      </c>
      <c r="G572" s="3">
        <v>731.39437500000008</v>
      </c>
      <c r="H572" s="3">
        <v>48.771224999999959</v>
      </c>
      <c r="I572" s="3">
        <f t="shared" si="74"/>
        <v>412.72560000000004</v>
      </c>
      <c r="J572" s="3">
        <v>362</v>
      </c>
      <c r="K572" s="3">
        <v>360</v>
      </c>
      <c r="L572" s="3">
        <v>9.09</v>
      </c>
      <c r="M572" s="3">
        <v>7.44</v>
      </c>
      <c r="N572" s="3">
        <v>236.31831619999997</v>
      </c>
      <c r="O572" s="3">
        <v>236.31831619999997</v>
      </c>
      <c r="P572" s="3">
        <v>203.43490499999999</v>
      </c>
      <c r="Q572" s="3">
        <v>32.883411199999983</v>
      </c>
      <c r="R572" s="3">
        <f t="shared" si="75"/>
        <v>32.883411199999983</v>
      </c>
      <c r="S572" s="3">
        <v>127</v>
      </c>
      <c r="T572" s="3">
        <f t="shared" si="69"/>
        <v>74.434904999999986</v>
      </c>
      <c r="U572" s="3">
        <v>129</v>
      </c>
      <c r="V572" s="7">
        <f t="shared" si="76"/>
        <v>0.54587389616818882</v>
      </c>
      <c r="W572" s="1">
        <f>VLOOKUP(B572,SiteMetadata!$B$3:$P$37,3,FALSE)</f>
        <v>0</v>
      </c>
      <c r="X572" s="1" t="str">
        <f>VLOOKUP(B572,SiteMetadata!$B$3:$P$37,10,FALSE)</f>
        <v>UpperEastForkLMR</v>
      </c>
      <c r="Y572" s="1">
        <f>VLOOKUP(B572,SiteMetadata!$B$3:$P$37,5,FALSE)</f>
        <v>1.014022</v>
      </c>
      <c r="Z572" s="1">
        <v>4</v>
      </c>
    </row>
    <row r="573" spans="1:26" x14ac:dyDescent="0.3">
      <c r="A573" s="2">
        <v>45040</v>
      </c>
      <c r="B573" s="1" t="s">
        <v>167</v>
      </c>
      <c r="C573" s="1">
        <v>0</v>
      </c>
      <c r="D573" s="3">
        <v>1090</v>
      </c>
      <c r="E573" s="1" t="s">
        <v>167</v>
      </c>
      <c r="F573" s="3">
        <v>1090</v>
      </c>
      <c r="G573" s="3">
        <v>934.58109375000026</v>
      </c>
      <c r="H573" s="3">
        <v>155.41890624999974</v>
      </c>
      <c r="I573" s="3">
        <f t="shared" si="74"/>
        <v>724.23</v>
      </c>
      <c r="J573" s="3">
        <v>423</v>
      </c>
      <c r="K573" s="3">
        <v>363</v>
      </c>
      <c r="L573" s="3">
        <v>17</v>
      </c>
      <c r="M573" s="3">
        <v>2.77</v>
      </c>
      <c r="N573" s="3">
        <v>277.35518479999996</v>
      </c>
      <c r="O573" s="3">
        <v>277.35518479999996</v>
      </c>
      <c r="P573" s="3">
        <v>263.94394499999999</v>
      </c>
      <c r="Q573" s="3">
        <v>13.411239799999976</v>
      </c>
      <c r="R573" s="3">
        <f t="shared" si="75"/>
        <v>13.411239799999976</v>
      </c>
      <c r="S573" s="3">
        <v>234</v>
      </c>
      <c r="T573" s="3">
        <f t="shared" si="69"/>
        <v>78.943944999999985</v>
      </c>
      <c r="U573" s="3">
        <v>185</v>
      </c>
      <c r="V573" s="7">
        <f t="shared" si="76"/>
        <v>0.66701475270203792</v>
      </c>
      <c r="W573" s="1">
        <f>VLOOKUP(B573,SiteMetadata!$B$3:$P$37,3,FALSE)</f>
        <v>1</v>
      </c>
      <c r="X573" s="1" t="str">
        <f>VLOOKUP(B573,SiteMetadata!$B$3:$P$37,10,FALSE)</f>
        <v>LowerEastForkLMR</v>
      </c>
      <c r="Y573" s="1">
        <f>VLOOKUP(B573,SiteMetadata!$B$3:$P$37,5,FALSE)</f>
        <v>76.224578000000008</v>
      </c>
      <c r="Z573" s="1">
        <v>4</v>
      </c>
    </row>
    <row r="574" spans="1:26" x14ac:dyDescent="0.3">
      <c r="A574" s="2">
        <v>45040</v>
      </c>
      <c r="B574" s="1" t="s">
        <v>150</v>
      </c>
      <c r="C574" s="1">
        <v>0</v>
      </c>
      <c r="D574" s="3">
        <v>563.37360000000012</v>
      </c>
      <c r="E574" s="1" t="s">
        <v>150</v>
      </c>
      <c r="F574" s="4">
        <v>611.76669375000006</v>
      </c>
      <c r="G574" s="3">
        <v>587.76669375000006</v>
      </c>
      <c r="H574" s="3">
        <f>D574-G574</f>
        <v>-24.393093749999935</v>
      </c>
      <c r="I574" s="3">
        <f t="shared" si="74"/>
        <v>573.86669375000008</v>
      </c>
      <c r="J574" s="3">
        <v>22.8</v>
      </c>
      <c r="K574" s="3">
        <v>20.5</v>
      </c>
      <c r="L574" s="3">
        <v>4.93</v>
      </c>
      <c r="M574" s="3">
        <v>17.399999999999999</v>
      </c>
      <c r="N574" s="3"/>
      <c r="O574" s="4">
        <v>111.52634994099996</v>
      </c>
      <c r="P574" s="3">
        <v>99.526349940999964</v>
      </c>
      <c r="Q574" s="3">
        <f>N574-P574</f>
        <v>-99.526349940999964</v>
      </c>
      <c r="R574" s="3">
        <f t="shared" si="75"/>
        <v>12</v>
      </c>
      <c r="S574" s="3">
        <v>23.4</v>
      </c>
      <c r="T574" s="3">
        <f t="shared" si="69"/>
        <v>82.326349940999961</v>
      </c>
      <c r="U574" s="3">
        <v>17.2</v>
      </c>
      <c r="V574" s="7">
        <f t="shared" si="76"/>
        <v>0.15422364319373136</v>
      </c>
      <c r="W574" s="1">
        <f>VLOOKUP(B574,SiteMetadata!$B$3:$P$37,3,FALSE)</f>
        <v>0</v>
      </c>
      <c r="X574" s="1" t="str">
        <f>VLOOKUP(B574,SiteMetadata!$B$3:$P$37,10,FALSE)</f>
        <v>UpperEastForkLMR</v>
      </c>
      <c r="Y574" s="1">
        <f>VLOOKUP(B574,SiteMetadata!$B$3:$P$37,5,FALSE)</f>
        <v>0.370946</v>
      </c>
      <c r="Z574" s="1">
        <v>4</v>
      </c>
    </row>
    <row r="575" spans="1:26" s="77" customFormat="1" x14ac:dyDescent="0.3">
      <c r="A575" s="2">
        <v>45041</v>
      </c>
      <c r="B575" s="1" t="s">
        <v>181</v>
      </c>
      <c r="C575" s="1">
        <v>0</v>
      </c>
      <c r="D575" s="3">
        <v>1260</v>
      </c>
      <c r="E575" s="1" t="s">
        <v>181</v>
      </c>
      <c r="F575" s="4">
        <v>1418</v>
      </c>
      <c r="G575" s="3">
        <v>1400</v>
      </c>
      <c r="H575" s="3">
        <v>-140</v>
      </c>
      <c r="I575" s="3">
        <f t="shared" si="74"/>
        <v>671</v>
      </c>
      <c r="J575" s="3">
        <v>611</v>
      </c>
      <c r="K575" s="3">
        <v>689</v>
      </c>
      <c r="L575" s="3">
        <v>55.5</v>
      </c>
      <c r="M575" s="3">
        <v>58</v>
      </c>
      <c r="N575" s="3">
        <v>177.32472800000002</v>
      </c>
      <c r="O575" s="3">
        <v>177.32472800000002</v>
      </c>
      <c r="P575" s="3">
        <v>88.560990791999984</v>
      </c>
      <c r="Q575" s="3">
        <v>88.763737208000038</v>
      </c>
      <c r="R575" s="3">
        <f t="shared" si="75"/>
        <v>88.763737208000038</v>
      </c>
      <c r="S575" s="3">
        <v>74.5</v>
      </c>
      <c r="T575" s="3">
        <f t="shared" si="69"/>
        <v>30.660990791999986</v>
      </c>
      <c r="U575" s="3">
        <v>57.9</v>
      </c>
      <c r="V575" s="7">
        <f t="shared" si="76"/>
        <v>0.32651960419192066</v>
      </c>
      <c r="W575" s="1">
        <f>VLOOKUP(B575,SiteMetadata!$B$3:$P$37,3,FALSE)</f>
        <v>4.3</v>
      </c>
      <c r="X575" s="1" t="str">
        <f>VLOOKUP(B575,SiteMetadata!$B$3:$P$37,10,FALSE)</f>
        <v>LowerEastForkLMR</v>
      </c>
      <c r="Y575" s="1">
        <f>VLOOKUP(B575,SiteMetadata!$B$3:$P$37,5,FALSE)</f>
        <v>493.24199399999998</v>
      </c>
      <c r="Z575" s="71">
        <v>4</v>
      </c>
    </row>
    <row r="576" spans="1:26" x14ac:dyDescent="0.3">
      <c r="A576" s="2">
        <v>45041</v>
      </c>
      <c r="B576" s="1" t="s">
        <v>198</v>
      </c>
      <c r="C576" s="1">
        <v>0</v>
      </c>
      <c r="D576" s="3">
        <v>1310</v>
      </c>
      <c r="E576" s="1" t="s">
        <v>198</v>
      </c>
      <c r="F576" s="4">
        <v>1502.4809437500001</v>
      </c>
      <c r="G576" s="3">
        <v>1481.4809437500001</v>
      </c>
      <c r="H576" s="3">
        <v>-171.48094375000005</v>
      </c>
      <c r="I576" s="3">
        <f t="shared" si="74"/>
        <v>853.28094375000001</v>
      </c>
      <c r="J576" s="3">
        <v>703</v>
      </c>
      <c r="K576" s="3">
        <v>645</v>
      </c>
      <c r="L576" s="3">
        <v>10</v>
      </c>
      <c r="M576" s="3">
        <v>4.2</v>
      </c>
      <c r="N576" s="3">
        <v>248.28899779999995</v>
      </c>
      <c r="O576" s="3">
        <v>248.28899779999995</v>
      </c>
      <c r="P576" s="3">
        <v>157.931426122</v>
      </c>
      <c r="Q576" s="3">
        <v>90.357571677999942</v>
      </c>
      <c r="R576" s="3">
        <f t="shared" si="75"/>
        <v>90.357571677999942</v>
      </c>
      <c r="S576" s="3">
        <v>118</v>
      </c>
      <c r="T576" s="3">
        <f t="shared" si="69"/>
        <v>49.931426122000005</v>
      </c>
      <c r="U576" s="3">
        <v>108</v>
      </c>
      <c r="V576" s="7">
        <f t="shared" si="76"/>
        <v>0.43497698632218662</v>
      </c>
      <c r="W576" s="1">
        <f>VLOOKUP(B576,SiteMetadata!$B$3:$P$37,3,FALSE)</f>
        <v>0</v>
      </c>
      <c r="X576" s="1" t="str">
        <f>VLOOKUP(B576,SiteMetadata!$B$3:$P$37,10,FALSE)</f>
        <v>UpperEastForkLMR</v>
      </c>
      <c r="Y576" s="1">
        <f>VLOOKUP(B576,SiteMetadata!$B$3:$P$37,5,FALSE)</f>
        <v>331.51764400000002</v>
      </c>
      <c r="Z576" s="1" t="s">
        <v>204</v>
      </c>
    </row>
    <row r="577" spans="1:26" x14ac:dyDescent="0.3">
      <c r="A577" s="2">
        <v>45041</v>
      </c>
      <c r="B577" s="1" t="s">
        <v>198</v>
      </c>
      <c r="C577" s="1">
        <v>5</v>
      </c>
      <c r="D577" s="3">
        <v>1313.67484375</v>
      </c>
      <c r="E577" s="1" t="s">
        <v>198</v>
      </c>
      <c r="F577" s="3">
        <v>1313.67484375</v>
      </c>
      <c r="G577" s="3">
        <v>1250</v>
      </c>
      <c r="H577" s="3">
        <v>63.674843750000036</v>
      </c>
      <c r="I577" s="3">
        <f t="shared" si="74"/>
        <v>661.08484375</v>
      </c>
      <c r="J577" s="3">
        <v>687</v>
      </c>
      <c r="K577" s="3">
        <v>644</v>
      </c>
      <c r="L577" s="3">
        <v>7.05</v>
      </c>
      <c r="M577" s="3">
        <v>8.59</v>
      </c>
      <c r="N577" s="3">
        <v>220.05144579999995</v>
      </c>
      <c r="O577" s="3">
        <v>220.05144579999995</v>
      </c>
      <c r="P577" s="3">
        <v>184.53811332200002</v>
      </c>
      <c r="Q577" s="3">
        <v>35.513332477999938</v>
      </c>
      <c r="R577" s="3">
        <f t="shared" si="75"/>
        <v>35.513332477999938</v>
      </c>
      <c r="S577" s="3">
        <v>109</v>
      </c>
      <c r="T577" s="3">
        <f t="shared" si="69"/>
        <v>88.638113322000009</v>
      </c>
      <c r="U577" s="3">
        <v>95.9</v>
      </c>
      <c r="V577" s="7">
        <f t="shared" si="76"/>
        <v>0.43580717977723021</v>
      </c>
      <c r="W577" s="1">
        <f>VLOOKUP(B577,SiteMetadata!$B$3:$P$37,3,FALSE)</f>
        <v>0</v>
      </c>
      <c r="X577" s="1" t="str">
        <f>VLOOKUP(B577,SiteMetadata!$B$3:$P$37,10,FALSE)</f>
        <v>UpperEastForkLMR</v>
      </c>
      <c r="Y577" s="1">
        <f>VLOOKUP(B577,SiteMetadata!$B$3:$P$37,5,FALSE)</f>
        <v>331.51764400000002</v>
      </c>
      <c r="Z577" s="1" t="s">
        <v>204</v>
      </c>
    </row>
    <row r="578" spans="1:26" x14ac:dyDescent="0.3">
      <c r="A578" s="2">
        <v>45041</v>
      </c>
      <c r="B578" s="1" t="s">
        <v>198</v>
      </c>
      <c r="C578" s="1">
        <v>10</v>
      </c>
      <c r="D578" s="3">
        <v>1310</v>
      </c>
      <c r="E578" s="1" t="s">
        <v>198</v>
      </c>
      <c r="F578" s="3">
        <v>1310</v>
      </c>
      <c r="G578" s="3">
        <v>1260</v>
      </c>
      <c r="H578" s="3">
        <v>50</v>
      </c>
      <c r="I578" s="3">
        <f t="shared" si="74"/>
        <v>657.9</v>
      </c>
      <c r="J578" s="3">
        <v>685</v>
      </c>
      <c r="K578" s="3">
        <v>642</v>
      </c>
      <c r="L578" s="3">
        <v>8.89</v>
      </c>
      <c r="M578" s="3">
        <v>10.1</v>
      </c>
      <c r="N578" s="3">
        <v>230.25921679999993</v>
      </c>
      <c r="O578" s="3">
        <v>230.25921679999993</v>
      </c>
      <c r="P578" s="3">
        <v>189.03591696800001</v>
      </c>
      <c r="Q578" s="3">
        <v>41.223299831999924</v>
      </c>
      <c r="R578" s="3">
        <f t="shared" si="75"/>
        <v>41.223299831999924</v>
      </c>
      <c r="S578" s="3">
        <v>113</v>
      </c>
      <c r="T578" s="3">
        <f t="shared" si="69"/>
        <v>90.535916968000009</v>
      </c>
      <c r="U578" s="3">
        <v>98.5</v>
      </c>
      <c r="V578" s="7">
        <f t="shared" si="76"/>
        <v>0.42777875026629564</v>
      </c>
      <c r="W578" s="1">
        <f>VLOOKUP(B578,SiteMetadata!$B$3:$P$37,3,FALSE)</f>
        <v>0</v>
      </c>
      <c r="X578" s="1" t="str">
        <f>VLOOKUP(B578,SiteMetadata!$B$3:$P$37,10,FALSE)</f>
        <v>UpperEastForkLMR</v>
      </c>
      <c r="Y578" s="1">
        <f>VLOOKUP(B578,SiteMetadata!$B$3:$P$37,5,FALSE)</f>
        <v>331.51764400000002</v>
      </c>
      <c r="Z578" s="1" t="s">
        <v>204</v>
      </c>
    </row>
    <row r="579" spans="1:26" x14ac:dyDescent="0.3">
      <c r="A579" s="2">
        <v>45041</v>
      </c>
      <c r="B579" s="1" t="s">
        <v>198</v>
      </c>
      <c r="C579" s="1">
        <v>20</v>
      </c>
      <c r="D579" s="3">
        <v>1322.7769874999999</v>
      </c>
      <c r="E579" s="1" t="s">
        <v>198</v>
      </c>
      <c r="F579" s="3">
        <v>1322.7769874999999</v>
      </c>
      <c r="G579" s="3">
        <v>1252.7653218750002</v>
      </c>
      <c r="H579" s="3">
        <v>70.01166562499975</v>
      </c>
      <c r="I579" s="3">
        <f t="shared" si="74"/>
        <v>673.57698749999986</v>
      </c>
      <c r="J579" s="3">
        <v>676</v>
      </c>
      <c r="K579" s="3">
        <v>642</v>
      </c>
      <c r="L579" s="3">
        <v>9.2200000000000006</v>
      </c>
      <c r="M579" s="3">
        <v>7.2</v>
      </c>
      <c r="N579" s="3">
        <v>231.23901689999997</v>
      </c>
      <c r="O579" s="3">
        <v>231.23901689999997</v>
      </c>
      <c r="P579" s="3">
        <v>213.79292499999997</v>
      </c>
      <c r="Q579" s="3">
        <v>17.446091899999999</v>
      </c>
      <c r="R579" s="3">
        <f t="shared" si="75"/>
        <v>17.446091899999999</v>
      </c>
      <c r="S579" s="3">
        <v>112</v>
      </c>
      <c r="T579" s="3">
        <f t="shared" si="69"/>
        <v>115.04292499999997</v>
      </c>
      <c r="U579" s="3">
        <v>98.75</v>
      </c>
      <c r="V579" s="7">
        <f t="shared" si="76"/>
        <v>0.42704730941969343</v>
      </c>
      <c r="W579" s="1">
        <f>VLOOKUP(B579,SiteMetadata!$B$3:$P$37,3,FALSE)</f>
        <v>0</v>
      </c>
      <c r="X579" s="1" t="str">
        <f>VLOOKUP(B579,SiteMetadata!$B$3:$P$37,10,FALSE)</f>
        <v>UpperEastForkLMR</v>
      </c>
      <c r="Y579" s="1">
        <f>VLOOKUP(B579,SiteMetadata!$B$3:$P$37,5,FALSE)</f>
        <v>331.51764400000002</v>
      </c>
      <c r="Z579" s="1" t="s">
        <v>204</v>
      </c>
    </row>
    <row r="580" spans="1:26" x14ac:dyDescent="0.3">
      <c r="A580" s="2">
        <v>45041</v>
      </c>
      <c r="B580" s="1" t="s">
        <v>198</v>
      </c>
      <c r="C580" s="1">
        <v>45</v>
      </c>
      <c r="D580" s="3">
        <v>1420</v>
      </c>
      <c r="E580" s="1" t="s">
        <v>198</v>
      </c>
      <c r="F580" s="3">
        <v>1420</v>
      </c>
      <c r="G580" s="3">
        <v>1296.079484375</v>
      </c>
      <c r="H580" s="3">
        <v>123.92051562500001</v>
      </c>
      <c r="I580" s="3">
        <f t="shared" si="74"/>
        <v>688.06500000000005</v>
      </c>
      <c r="J580" s="3">
        <v>766.5</v>
      </c>
      <c r="K580" s="3">
        <v>729.5</v>
      </c>
      <c r="L580" s="3">
        <v>11.85</v>
      </c>
      <c r="M580" s="3">
        <v>2.4350000000000001</v>
      </c>
      <c r="N580" s="3">
        <v>235.31119809999998</v>
      </c>
      <c r="O580" s="3">
        <v>235.31119809999998</v>
      </c>
      <c r="P580" s="3">
        <v>176.22939052499999</v>
      </c>
      <c r="Q580" s="3">
        <v>59.081807574999999</v>
      </c>
      <c r="R580" s="3">
        <f t="shared" si="75"/>
        <v>59.081807574999999</v>
      </c>
      <c r="S580" s="3">
        <v>114</v>
      </c>
      <c r="T580" s="3">
        <f t="shared" si="69"/>
        <v>82.429390524999974</v>
      </c>
      <c r="U580" s="3">
        <v>93.800000000000011</v>
      </c>
      <c r="V580" s="7">
        <f t="shared" si="76"/>
        <v>0.3986210633296674</v>
      </c>
      <c r="W580" s="1">
        <f>VLOOKUP(B580,SiteMetadata!$B$3:$P$37,3,FALSE)</f>
        <v>0</v>
      </c>
      <c r="X580" s="1" t="str">
        <f>VLOOKUP(B580,SiteMetadata!$B$3:$P$37,10,FALSE)</f>
        <v>UpperEastForkLMR</v>
      </c>
      <c r="Y580" s="1">
        <f>VLOOKUP(B580,SiteMetadata!$B$3:$P$37,5,FALSE)</f>
        <v>331.51764400000002</v>
      </c>
      <c r="Z580" s="1" t="s">
        <v>204</v>
      </c>
    </row>
    <row r="581" spans="1:26" x14ac:dyDescent="0.3">
      <c r="A581" s="2">
        <v>45041</v>
      </c>
      <c r="B581" s="1" t="s">
        <v>195</v>
      </c>
      <c r="C581" s="1">
        <v>0</v>
      </c>
      <c r="D581" s="3">
        <v>1428.7083843750002</v>
      </c>
      <c r="E581" s="1" t="s">
        <v>195</v>
      </c>
      <c r="F581" s="3">
        <v>1428.7083843750002</v>
      </c>
      <c r="G581" s="3">
        <v>1367.8110875000002</v>
      </c>
      <c r="H581" s="3">
        <v>60.897296874999938</v>
      </c>
      <c r="I581" s="3">
        <f t="shared" si="74"/>
        <v>774.9083843750002</v>
      </c>
      <c r="J581" s="3">
        <v>685</v>
      </c>
      <c r="K581" s="3">
        <v>628</v>
      </c>
      <c r="L581" s="3">
        <v>38.450000000000003</v>
      </c>
      <c r="M581" s="3">
        <v>25.8</v>
      </c>
      <c r="N581" s="3">
        <v>236.29372999999998</v>
      </c>
      <c r="O581" s="3">
        <v>236.29372999999998</v>
      </c>
      <c r="P581" s="3">
        <v>152.04377519299999</v>
      </c>
      <c r="Q581" s="3">
        <v>84.249954806999995</v>
      </c>
      <c r="R581" s="3">
        <f t="shared" si="75"/>
        <v>84.249954806999995</v>
      </c>
      <c r="S581" s="3">
        <v>100.85</v>
      </c>
      <c r="T581" s="3">
        <f t="shared" si="69"/>
        <v>61.893775192999982</v>
      </c>
      <c r="U581" s="3">
        <v>90.15</v>
      </c>
      <c r="V581" s="7">
        <f t="shared" si="76"/>
        <v>0.3815166826474829</v>
      </c>
      <c r="W581" s="1">
        <f>VLOOKUP(B581,SiteMetadata!$B$3:$P$37,3,FALSE)</f>
        <v>0</v>
      </c>
      <c r="X581" s="1" t="str">
        <f>VLOOKUP(B581,SiteMetadata!$B$3:$P$37,10,FALSE)</f>
        <v>UpperEastForkLMR</v>
      </c>
      <c r="Y581" s="1">
        <f>VLOOKUP(B581,SiteMetadata!$B$3:$P$37,5,FALSE)</f>
        <v>331.51764400000002</v>
      </c>
      <c r="Z581" s="1" t="s">
        <v>204</v>
      </c>
    </row>
    <row r="582" spans="1:26" x14ac:dyDescent="0.3">
      <c r="A582" s="2">
        <v>45041</v>
      </c>
      <c r="B582" s="1" t="s">
        <v>195</v>
      </c>
      <c r="C582" s="1">
        <v>5</v>
      </c>
      <c r="D582" s="3">
        <v>1351.57074375</v>
      </c>
      <c r="E582" s="1" t="s">
        <v>195</v>
      </c>
      <c r="F582" s="3">
        <v>1351.57074375</v>
      </c>
      <c r="G582" s="3">
        <v>1250</v>
      </c>
      <c r="H582" s="3">
        <v>101.57074375000002</v>
      </c>
      <c r="I582" s="3">
        <f t="shared" si="74"/>
        <v>713.17074375000004</v>
      </c>
      <c r="J582" s="3">
        <v>674</v>
      </c>
      <c r="K582" s="3">
        <v>626</v>
      </c>
      <c r="L582" s="3">
        <v>21.6</v>
      </c>
      <c r="M582" s="3">
        <v>12.4</v>
      </c>
      <c r="N582" s="3">
        <v>244.32062500000001</v>
      </c>
      <c r="O582" s="3">
        <v>244.32062500000001</v>
      </c>
      <c r="P582" s="3">
        <v>183.24860104999999</v>
      </c>
      <c r="Q582" s="3">
        <v>61.072023950000016</v>
      </c>
      <c r="R582" s="3">
        <f t="shared" si="75"/>
        <v>61.072023950000016</v>
      </c>
      <c r="S582" s="3">
        <v>109</v>
      </c>
      <c r="T582" s="3">
        <f t="shared" si="69"/>
        <v>90.548601049999988</v>
      </c>
      <c r="U582" s="3">
        <v>92.7</v>
      </c>
      <c r="V582" s="7">
        <f t="shared" si="76"/>
        <v>0.37941946161933732</v>
      </c>
      <c r="W582" s="1">
        <f>VLOOKUP(B582,SiteMetadata!$B$3:$P$37,3,FALSE)</f>
        <v>0</v>
      </c>
      <c r="X582" s="1" t="str">
        <f>VLOOKUP(B582,SiteMetadata!$B$3:$P$37,10,FALSE)</f>
        <v>UpperEastForkLMR</v>
      </c>
      <c r="Y582" s="1">
        <f>VLOOKUP(B582,SiteMetadata!$B$3:$P$37,5,FALSE)</f>
        <v>331.51764400000002</v>
      </c>
      <c r="Z582" s="1" t="s">
        <v>204</v>
      </c>
    </row>
    <row r="583" spans="1:26" x14ac:dyDescent="0.3">
      <c r="A583" s="2">
        <v>45041</v>
      </c>
      <c r="B583" s="1" t="s">
        <v>195</v>
      </c>
      <c r="C583" s="1">
        <v>10</v>
      </c>
      <c r="D583" s="3">
        <v>1365.1044000000002</v>
      </c>
      <c r="E583" s="1" t="s">
        <v>195</v>
      </c>
      <c r="F583" s="4">
        <v>1420.70349375</v>
      </c>
      <c r="G583" s="3">
        <v>1405.70349375</v>
      </c>
      <c r="H583" s="3">
        <v>-40.599093749999838</v>
      </c>
      <c r="I583" s="3">
        <f t="shared" si="74"/>
        <v>746.70349375000001</v>
      </c>
      <c r="J583" s="3">
        <v>686</v>
      </c>
      <c r="K583" s="3">
        <v>650</v>
      </c>
      <c r="L583" s="3">
        <v>16.7</v>
      </c>
      <c r="M583" s="3">
        <v>24</v>
      </c>
      <c r="N583" s="3">
        <v>240.33039780000001</v>
      </c>
      <c r="O583" s="3">
        <v>240.33039780000001</v>
      </c>
      <c r="P583" s="3">
        <v>201.33325120000001</v>
      </c>
      <c r="Q583" s="3">
        <v>38.997146600000008</v>
      </c>
      <c r="R583" s="3">
        <f t="shared" si="75"/>
        <v>38.997146600000008</v>
      </c>
      <c r="S583" s="3">
        <v>111</v>
      </c>
      <c r="T583" s="3">
        <f t="shared" si="69"/>
        <v>108.6332512</v>
      </c>
      <c r="U583" s="3">
        <v>92.7</v>
      </c>
      <c r="V583" s="7">
        <f t="shared" si="76"/>
        <v>0.38571899704981888</v>
      </c>
      <c r="W583" s="1">
        <f>VLOOKUP(B583,SiteMetadata!$B$3:$P$37,3,FALSE)</f>
        <v>0</v>
      </c>
      <c r="X583" s="1" t="str">
        <f>VLOOKUP(B583,SiteMetadata!$B$3:$P$37,10,FALSE)</f>
        <v>UpperEastForkLMR</v>
      </c>
      <c r="Y583" s="1">
        <f>VLOOKUP(B583,SiteMetadata!$B$3:$P$37,5,FALSE)</f>
        <v>331.51764400000002</v>
      </c>
      <c r="Z583" s="1" t="s">
        <v>204</v>
      </c>
    </row>
    <row r="584" spans="1:26" x14ac:dyDescent="0.3">
      <c r="A584" s="2">
        <v>45041</v>
      </c>
      <c r="B584" s="1" t="s">
        <v>195</v>
      </c>
      <c r="C584" s="1">
        <v>20</v>
      </c>
      <c r="D584" s="3">
        <v>1413.822975</v>
      </c>
      <c r="E584" s="1" t="s">
        <v>195</v>
      </c>
      <c r="F584" s="3">
        <v>1413.822975</v>
      </c>
      <c r="G584" s="3">
        <v>1400.2904437500001</v>
      </c>
      <c r="H584" s="3">
        <v>13.53253124999992</v>
      </c>
      <c r="I584" s="3">
        <f t="shared" si="74"/>
        <v>739.122975</v>
      </c>
      <c r="J584" s="3">
        <v>706</v>
      </c>
      <c r="K584" s="3">
        <v>651</v>
      </c>
      <c r="L584" s="3">
        <v>20.100000000000001</v>
      </c>
      <c r="M584" s="3">
        <v>23.7</v>
      </c>
      <c r="N584" s="3">
        <v>254.20058</v>
      </c>
      <c r="O584" s="3">
        <v>254.20058</v>
      </c>
      <c r="P584" s="3">
        <v>226.19249919999999</v>
      </c>
      <c r="Q584" s="3">
        <v>28.008080800000016</v>
      </c>
      <c r="R584" s="3">
        <f t="shared" si="75"/>
        <v>28.008080800000016</v>
      </c>
      <c r="S584" s="3">
        <v>126</v>
      </c>
      <c r="T584" s="3">
        <f t="shared" si="69"/>
        <v>111.19249919999999</v>
      </c>
      <c r="U584" s="3">
        <v>115</v>
      </c>
      <c r="V584" s="7">
        <f t="shared" si="76"/>
        <v>0.45239865306365545</v>
      </c>
      <c r="W584" s="1">
        <f>VLOOKUP(B584,SiteMetadata!$B$3:$P$37,3,FALSE)</f>
        <v>0</v>
      </c>
      <c r="X584" s="1" t="str">
        <f>VLOOKUP(B584,SiteMetadata!$B$3:$P$37,10,FALSE)</f>
        <v>UpperEastForkLMR</v>
      </c>
      <c r="Y584" s="1">
        <f>VLOOKUP(B584,SiteMetadata!$B$3:$P$37,5,FALSE)</f>
        <v>331.51764400000002</v>
      </c>
      <c r="Z584" s="1" t="s">
        <v>204</v>
      </c>
    </row>
    <row r="585" spans="1:26" x14ac:dyDescent="0.3">
      <c r="A585" s="2">
        <v>45041</v>
      </c>
      <c r="B585" s="1" t="s">
        <v>195</v>
      </c>
      <c r="C585" s="1">
        <v>70</v>
      </c>
      <c r="D585" s="3">
        <v>1427.3551937500001</v>
      </c>
      <c r="E585" s="1" t="s">
        <v>195</v>
      </c>
      <c r="F585" s="3">
        <v>1427.3551937500001</v>
      </c>
      <c r="G585" s="3">
        <v>1375.9311000000002</v>
      </c>
      <c r="H585" s="3">
        <v>51.424093749999884</v>
      </c>
      <c r="I585" s="3">
        <f t="shared" si="74"/>
        <v>634.62519375000011</v>
      </c>
      <c r="J585" s="3">
        <v>842</v>
      </c>
      <c r="K585" s="3">
        <v>785</v>
      </c>
      <c r="L585" s="3">
        <v>4.54</v>
      </c>
      <c r="M585" s="3">
        <v>7.73</v>
      </c>
      <c r="N585" s="3">
        <v>242.32824320000003</v>
      </c>
      <c r="O585" s="3">
        <v>242.32824320000003</v>
      </c>
      <c r="P585" s="3">
        <v>142.52335780000001</v>
      </c>
      <c r="Q585" s="3">
        <v>99.804885400000018</v>
      </c>
      <c r="R585" s="3">
        <f t="shared" si="75"/>
        <v>99.804885400000018</v>
      </c>
      <c r="S585" s="3">
        <v>113</v>
      </c>
      <c r="T585" s="3">
        <f t="shared" si="69"/>
        <v>44.323357800000011</v>
      </c>
      <c r="U585" s="3">
        <v>98.2</v>
      </c>
      <c r="V585" s="7">
        <f t="shared" si="76"/>
        <v>0.4052354719501387</v>
      </c>
      <c r="W585" s="1">
        <f>VLOOKUP(B585,SiteMetadata!$B$3:$P$37,3,FALSE)</f>
        <v>0</v>
      </c>
      <c r="X585" s="1" t="str">
        <f>VLOOKUP(B585,SiteMetadata!$B$3:$P$37,10,FALSE)</f>
        <v>UpperEastForkLMR</v>
      </c>
      <c r="Y585" s="1">
        <f>VLOOKUP(B585,SiteMetadata!$B$3:$P$37,5,FALSE)</f>
        <v>331.51764400000002</v>
      </c>
      <c r="Z585" s="1" t="s">
        <v>204</v>
      </c>
    </row>
    <row r="586" spans="1:26" x14ac:dyDescent="0.3">
      <c r="A586" s="2">
        <v>45041</v>
      </c>
      <c r="B586" s="1" t="s">
        <v>191</v>
      </c>
      <c r="C586" s="1">
        <v>0</v>
      </c>
      <c r="D586" s="3">
        <v>1400</v>
      </c>
      <c r="E586" s="1" t="s">
        <v>191</v>
      </c>
      <c r="F586" s="3">
        <v>1400</v>
      </c>
      <c r="G586" s="3">
        <v>1090</v>
      </c>
      <c r="H586" s="3">
        <v>310</v>
      </c>
      <c r="I586" s="3">
        <f t="shared" si="74"/>
        <v>889.2</v>
      </c>
      <c r="J586" s="3">
        <v>539</v>
      </c>
      <c r="K586" s="3">
        <v>473</v>
      </c>
      <c r="L586" s="3">
        <v>57.1</v>
      </c>
      <c r="M586" s="3">
        <v>37.799999999999997</v>
      </c>
      <c r="N586" s="3">
        <v>232.28438019999999</v>
      </c>
      <c r="O586" s="3">
        <v>232.28438019999999</v>
      </c>
      <c r="P586" s="3">
        <v>220.05144579999995</v>
      </c>
      <c r="Q586" s="3">
        <v>12.232934400000033</v>
      </c>
      <c r="R586" s="3">
        <f t="shared" si="75"/>
        <v>12.232934400000033</v>
      </c>
      <c r="S586" s="3">
        <v>89.6</v>
      </c>
      <c r="T586" s="3">
        <f t="shared" si="69"/>
        <v>146.85144579999996</v>
      </c>
      <c r="U586" s="3">
        <v>73.2</v>
      </c>
      <c r="V586" s="7">
        <f t="shared" si="76"/>
        <v>0.31513096118203821</v>
      </c>
      <c r="W586" s="1">
        <f>VLOOKUP(B586,SiteMetadata!$B$3:$P$37,3,FALSE)</f>
        <v>0</v>
      </c>
      <c r="X586" s="1" t="str">
        <f>VLOOKUP(B586,SiteMetadata!$B$3:$P$37,10,FALSE)</f>
        <v>UpperEastForkLMR</v>
      </c>
      <c r="Y586" s="1">
        <f>VLOOKUP(B586,SiteMetadata!$B$3:$P$37,5,FALSE)</f>
        <v>2.1670039999999999</v>
      </c>
      <c r="Z586" s="1" t="s">
        <v>204</v>
      </c>
    </row>
    <row r="587" spans="1:26" x14ac:dyDescent="0.3">
      <c r="A587" s="2">
        <v>45041</v>
      </c>
      <c r="B587" s="1" t="s">
        <v>191</v>
      </c>
      <c r="C587" s="1">
        <v>5</v>
      </c>
      <c r="D587" s="3">
        <v>1235.1684</v>
      </c>
      <c r="E587" s="1" t="s">
        <v>191</v>
      </c>
      <c r="F587" s="3">
        <v>1235.1684</v>
      </c>
      <c r="G587" s="3">
        <v>1015.8360937500001</v>
      </c>
      <c r="H587" s="3">
        <v>219.33230624999987</v>
      </c>
      <c r="I587" s="3">
        <f t="shared" si="74"/>
        <v>750.0684</v>
      </c>
      <c r="J587" s="3">
        <v>546</v>
      </c>
      <c r="K587" s="3">
        <v>448</v>
      </c>
      <c r="L587" s="3">
        <v>61.7</v>
      </c>
      <c r="M587" s="3">
        <v>37.1</v>
      </c>
      <c r="N587" s="3">
        <v>220.05144579999995</v>
      </c>
      <c r="O587" s="3">
        <v>220.05144579999995</v>
      </c>
      <c r="P587" s="3">
        <v>148.35983811200001</v>
      </c>
      <c r="Q587" s="3">
        <v>71.691607687999948</v>
      </c>
      <c r="R587" s="3">
        <f t="shared" si="75"/>
        <v>71.691607687999948</v>
      </c>
      <c r="S587" s="3">
        <v>95.2</v>
      </c>
      <c r="T587" s="3">
        <f t="shared" si="69"/>
        <v>76.959838112</v>
      </c>
      <c r="U587" s="3">
        <v>71.400000000000006</v>
      </c>
      <c r="V587" s="7">
        <f t="shared" si="76"/>
        <v>0.3244695791042152</v>
      </c>
      <c r="W587" s="1">
        <f>VLOOKUP(B587,SiteMetadata!$B$3:$P$37,3,FALSE)</f>
        <v>0</v>
      </c>
      <c r="X587" s="1" t="str">
        <f>VLOOKUP(B587,SiteMetadata!$B$3:$P$37,10,FALSE)</f>
        <v>UpperEastForkLMR</v>
      </c>
      <c r="Y587" s="1">
        <f>VLOOKUP(B587,SiteMetadata!$B$3:$P$37,5,FALSE)</f>
        <v>2.1670039999999999</v>
      </c>
      <c r="Z587" s="1" t="s">
        <v>204</v>
      </c>
    </row>
    <row r="588" spans="1:26" x14ac:dyDescent="0.3">
      <c r="A588" s="2">
        <v>45041</v>
      </c>
      <c r="B588" s="1" t="s">
        <v>191</v>
      </c>
      <c r="C588" s="1">
        <v>10</v>
      </c>
      <c r="D588" s="3">
        <v>1332.6231</v>
      </c>
      <c r="E588" s="1" t="s">
        <v>191</v>
      </c>
      <c r="F588" s="3">
        <v>1332.6231</v>
      </c>
      <c r="G588" s="3">
        <v>1070</v>
      </c>
      <c r="H588" s="3">
        <v>262.62310000000002</v>
      </c>
      <c r="I588" s="3">
        <f t="shared" si="74"/>
        <v>825.82310000000007</v>
      </c>
      <c r="J588" s="3">
        <v>535</v>
      </c>
      <c r="K588" s="3">
        <v>466</v>
      </c>
      <c r="L588" s="3">
        <v>23.1</v>
      </c>
      <c r="M588" s="3">
        <v>40.799999999999997</v>
      </c>
      <c r="N588" s="3">
        <v>252.23551620000001</v>
      </c>
      <c r="O588" s="3">
        <v>252.23551620000001</v>
      </c>
      <c r="P588" s="3">
        <v>177.42145548799999</v>
      </c>
      <c r="Q588" s="3">
        <v>74.814060712000014</v>
      </c>
      <c r="R588" s="3">
        <f t="shared" si="75"/>
        <v>74.814060712000014</v>
      </c>
      <c r="S588" s="3">
        <v>94.7</v>
      </c>
      <c r="T588" s="3">
        <f t="shared" si="69"/>
        <v>94.321455487999998</v>
      </c>
      <c r="U588" s="3">
        <v>83.1</v>
      </c>
      <c r="V588" s="7">
        <f t="shared" si="76"/>
        <v>0.32945400097466526</v>
      </c>
      <c r="W588" s="1">
        <f>VLOOKUP(B588,SiteMetadata!$B$3:$P$37,3,FALSE)</f>
        <v>0</v>
      </c>
      <c r="X588" s="1" t="str">
        <f>VLOOKUP(B588,SiteMetadata!$B$3:$P$37,10,FALSE)</f>
        <v>UpperEastForkLMR</v>
      </c>
      <c r="Y588" s="1">
        <f>VLOOKUP(B588,SiteMetadata!$B$3:$P$37,5,FALSE)</f>
        <v>2.1670039999999999</v>
      </c>
      <c r="Z588" s="1" t="s">
        <v>204</v>
      </c>
    </row>
    <row r="589" spans="1:26" x14ac:dyDescent="0.3">
      <c r="A589" s="2">
        <v>45041</v>
      </c>
      <c r="B589" s="1" t="s">
        <v>191</v>
      </c>
      <c r="C589" s="1">
        <v>20</v>
      </c>
      <c r="D589" s="3">
        <v>1243.2902437500002</v>
      </c>
      <c r="E589" s="1" t="s">
        <v>191</v>
      </c>
      <c r="F589" s="3">
        <v>1243.2902437500002</v>
      </c>
      <c r="G589" s="3">
        <v>1137.6975</v>
      </c>
      <c r="H589" s="3">
        <v>105.59274375000018</v>
      </c>
      <c r="I589" s="3">
        <f t="shared" si="74"/>
        <v>712.8902437500002</v>
      </c>
      <c r="J589" s="3">
        <v>555</v>
      </c>
      <c r="K589" s="3">
        <v>482</v>
      </c>
      <c r="L589" s="3">
        <v>8.7799999999999994</v>
      </c>
      <c r="M589" s="3">
        <v>48.4</v>
      </c>
      <c r="N589" s="3">
        <v>172.20833331200001</v>
      </c>
      <c r="O589" s="4">
        <v>196.75284080799997</v>
      </c>
      <c r="P589" s="3">
        <v>184.75284080799997</v>
      </c>
      <c r="Q589" s="3">
        <v>-12.544507495999966</v>
      </c>
      <c r="R589" s="3">
        <f t="shared" si="75"/>
        <v>12</v>
      </c>
      <c r="S589" s="3">
        <v>92.7</v>
      </c>
      <c r="T589" s="3">
        <f t="shared" si="69"/>
        <v>109.45284080799998</v>
      </c>
      <c r="U589" s="3">
        <v>75.3</v>
      </c>
      <c r="V589" s="7">
        <f t="shared" si="76"/>
        <v>0.38271366090963349</v>
      </c>
      <c r="W589" s="1">
        <f>VLOOKUP(B589,SiteMetadata!$B$3:$P$37,3,FALSE)</f>
        <v>0</v>
      </c>
      <c r="X589" s="1" t="str">
        <f>VLOOKUP(B589,SiteMetadata!$B$3:$P$37,10,FALSE)</f>
        <v>UpperEastForkLMR</v>
      </c>
      <c r="Y589" s="1">
        <f>VLOOKUP(B589,SiteMetadata!$B$3:$P$37,5,FALSE)</f>
        <v>2.1670039999999999</v>
      </c>
      <c r="Z589" s="1" t="s">
        <v>204</v>
      </c>
    </row>
    <row r="590" spans="1:26" x14ac:dyDescent="0.3">
      <c r="A590" s="2">
        <v>45041</v>
      </c>
      <c r="B590" s="1" t="s">
        <v>191</v>
      </c>
      <c r="C590" s="1">
        <v>25</v>
      </c>
      <c r="D590" s="3">
        <v>1310</v>
      </c>
      <c r="E590" s="1" t="s">
        <v>191</v>
      </c>
      <c r="F590" s="3">
        <v>1310</v>
      </c>
      <c r="G590" s="3">
        <v>1134.9897437499999</v>
      </c>
      <c r="H590" s="3">
        <v>175.01025625000011</v>
      </c>
      <c r="I590" s="3">
        <f t="shared" si="74"/>
        <v>743.8</v>
      </c>
      <c r="J590" s="3">
        <v>612</v>
      </c>
      <c r="K590" s="3">
        <v>526</v>
      </c>
      <c r="L590" s="3">
        <v>2.66</v>
      </c>
      <c r="M590" s="3">
        <v>40.200000000000003</v>
      </c>
      <c r="N590" s="3">
        <v>242.32824320000003</v>
      </c>
      <c r="O590" s="3">
        <v>242.32824320000003</v>
      </c>
      <c r="P590" s="3">
        <v>164.109779898</v>
      </c>
      <c r="Q590" s="3">
        <v>78.218463302000032</v>
      </c>
      <c r="R590" s="3">
        <f t="shared" si="75"/>
        <v>78.218463302000032</v>
      </c>
      <c r="S590" s="3">
        <v>101</v>
      </c>
      <c r="T590" s="3">
        <f t="shared" si="69"/>
        <v>82.109779897999999</v>
      </c>
      <c r="U590" s="3">
        <v>82</v>
      </c>
      <c r="V590" s="7">
        <f t="shared" si="76"/>
        <v>0.33838399898076754</v>
      </c>
      <c r="W590" s="1">
        <f>VLOOKUP(B590,SiteMetadata!$B$3:$P$37,3,FALSE)</f>
        <v>0</v>
      </c>
      <c r="X590" s="1" t="str">
        <f>VLOOKUP(B590,SiteMetadata!$B$3:$P$37,10,FALSE)</f>
        <v>UpperEastForkLMR</v>
      </c>
      <c r="Y590" s="1">
        <f>VLOOKUP(B590,SiteMetadata!$B$3:$P$37,5,FALSE)</f>
        <v>2.1670039999999999</v>
      </c>
      <c r="Z590" s="1" t="s">
        <v>204</v>
      </c>
    </row>
    <row r="591" spans="1:26" x14ac:dyDescent="0.3">
      <c r="A591" s="2">
        <v>45041</v>
      </c>
      <c r="B591" s="1" t="s">
        <v>185</v>
      </c>
      <c r="C591" s="1">
        <v>0</v>
      </c>
      <c r="D591" s="3">
        <v>293.60348446</v>
      </c>
      <c r="E591" s="1" t="s">
        <v>185</v>
      </c>
      <c r="F591" s="3">
        <v>293.60348446</v>
      </c>
      <c r="G591" s="3">
        <v>287.59194779999996</v>
      </c>
      <c r="H591" s="3">
        <v>6.011536660000047</v>
      </c>
      <c r="I591" s="3">
        <f t="shared" si="74"/>
        <v>178.89848446000002</v>
      </c>
      <c r="J591" s="3"/>
      <c r="K591" s="3">
        <v>109.3</v>
      </c>
      <c r="L591" s="3">
        <v>2.0099999999999998</v>
      </c>
      <c r="M591" s="3">
        <v>5.4049999999999994</v>
      </c>
      <c r="N591" s="3">
        <v>90.175773952</v>
      </c>
      <c r="O591" s="4">
        <v>134.608610373</v>
      </c>
      <c r="P591" s="3">
        <v>121.608610373</v>
      </c>
      <c r="Q591" s="3">
        <v>-31.432836421000005</v>
      </c>
      <c r="R591" s="3">
        <f t="shared" si="75"/>
        <v>13</v>
      </c>
      <c r="S591" s="3">
        <v>25.9</v>
      </c>
      <c r="T591" s="3">
        <f t="shared" si="69"/>
        <v>98.358610373000005</v>
      </c>
      <c r="U591" s="3">
        <v>23.25</v>
      </c>
      <c r="V591" s="7">
        <f t="shared" si="76"/>
        <v>0.17272297764291844</v>
      </c>
      <c r="W591" s="1">
        <f>VLOOKUP(B591,SiteMetadata!$B$3:$P$37,3,FALSE)</f>
        <v>0</v>
      </c>
      <c r="X591" s="1" t="str">
        <f>VLOOKUP(B591,SiteMetadata!$B$3:$P$37,10,FALSE)</f>
        <v>LowerEastForkLMR</v>
      </c>
      <c r="Y591" s="1">
        <f>VLOOKUP(B591,SiteMetadata!$B$3:$P$37,5,FALSE)</f>
        <v>0.54310199999999997</v>
      </c>
      <c r="Z591" s="1"/>
    </row>
    <row r="592" spans="1:26" x14ac:dyDescent="0.3">
      <c r="A592" s="2">
        <v>45047</v>
      </c>
      <c r="B592" s="1" t="s">
        <v>123</v>
      </c>
      <c r="C592" s="1">
        <v>0</v>
      </c>
      <c r="D592" s="3">
        <v>2610</v>
      </c>
      <c r="E592" s="1" t="s">
        <v>123</v>
      </c>
      <c r="F592" s="3">
        <v>2610</v>
      </c>
      <c r="G592" s="3">
        <v>2345</v>
      </c>
      <c r="H592" s="3">
        <v>265</v>
      </c>
      <c r="I592" s="3">
        <f t="shared" ref="I592:I617" si="77">F592-(K592+M592)</f>
        <v>1270.5</v>
      </c>
      <c r="J592" s="3">
        <v>376</v>
      </c>
      <c r="K592" s="3">
        <v>403</v>
      </c>
      <c r="L592" s="3">
        <v>961.5</v>
      </c>
      <c r="M592" s="3">
        <v>936.5</v>
      </c>
      <c r="N592" s="3">
        <v>1150</v>
      </c>
      <c r="O592" s="3">
        <v>1150</v>
      </c>
      <c r="P592" s="3">
        <v>668</v>
      </c>
      <c r="Q592" s="3">
        <v>482</v>
      </c>
      <c r="R592" s="3">
        <f t="shared" si="75"/>
        <v>482</v>
      </c>
      <c r="S592" s="3">
        <v>440</v>
      </c>
      <c r="T592" s="3">
        <f t="shared" si="69"/>
        <v>668</v>
      </c>
      <c r="U592" s="3"/>
      <c r="V592" s="7"/>
      <c r="W592" s="1">
        <f>VLOOKUP(B592,SiteMetadata!$B$3:$P$37,3,FALSE)</f>
        <v>0</v>
      </c>
      <c r="X592" s="1" t="str">
        <f>VLOOKUP(B592,SiteMetadata!$B$3:$P$37,10,FALSE)</f>
        <v>UpperEastForkLMR</v>
      </c>
      <c r="Y592" s="1">
        <f>VLOOKUP(B592,SiteMetadata!$B$3:$P$37,5,FALSE)</f>
        <v>0.30185200000000001</v>
      </c>
      <c r="Z592" s="1">
        <v>4</v>
      </c>
    </row>
    <row r="593" spans="1:26" x14ac:dyDescent="0.3">
      <c r="A593" s="2">
        <v>45047</v>
      </c>
      <c r="B593" s="1" t="s">
        <v>91</v>
      </c>
      <c r="C593" s="1">
        <v>0</v>
      </c>
      <c r="D593" s="3">
        <v>1170</v>
      </c>
      <c r="E593" s="1" t="s">
        <v>91</v>
      </c>
      <c r="F593" s="3">
        <v>1170</v>
      </c>
      <c r="G593" s="3">
        <v>1140</v>
      </c>
      <c r="H593" s="3">
        <v>30</v>
      </c>
      <c r="I593" s="3">
        <f t="shared" si="77"/>
        <v>282.10000000000002</v>
      </c>
      <c r="J593" s="3">
        <v>787</v>
      </c>
      <c r="K593" s="3">
        <v>872</v>
      </c>
      <c r="L593" s="3">
        <v>13.8</v>
      </c>
      <c r="M593" s="3">
        <v>15.9</v>
      </c>
      <c r="N593" s="3">
        <v>218.88013779200003</v>
      </c>
      <c r="O593" s="3">
        <v>218.88013779200003</v>
      </c>
      <c r="P593" s="3">
        <v>179.96594412799999</v>
      </c>
      <c r="Q593" s="3">
        <v>38.914193664000038</v>
      </c>
      <c r="R593" s="3">
        <f t="shared" si="75"/>
        <v>38.914193664000038</v>
      </c>
      <c r="S593" s="3">
        <v>120</v>
      </c>
      <c r="T593" s="3">
        <f t="shared" si="69"/>
        <v>58.96594412799999</v>
      </c>
      <c r="U593" s="3">
        <v>121</v>
      </c>
      <c r="V593" s="7">
        <f t="shared" ref="V593:V624" si="78">U593/O593</f>
        <v>0.55281397947119937</v>
      </c>
      <c r="W593" s="1">
        <f>VLOOKUP(B593,SiteMetadata!$B$3:$P$37,3,FALSE)</f>
        <v>0</v>
      </c>
      <c r="X593" s="1" t="str">
        <f>VLOOKUP(B593,SiteMetadata!$B$3:$P$37,10,FALSE)</f>
        <v>UpperEastForkLMR</v>
      </c>
      <c r="Y593" s="1">
        <f>VLOOKUP(B593,SiteMetadata!$B$3:$P$37,5,FALSE)</f>
        <v>233.42192000000003</v>
      </c>
      <c r="Z593" s="1">
        <v>4</v>
      </c>
    </row>
    <row r="594" spans="1:26" x14ac:dyDescent="0.3">
      <c r="A594" s="2">
        <v>45047</v>
      </c>
      <c r="B594" s="1" t="s">
        <v>135</v>
      </c>
      <c r="C594" s="1">
        <v>0</v>
      </c>
      <c r="D594" s="3">
        <v>1160</v>
      </c>
      <c r="E594" s="1" t="s">
        <v>135</v>
      </c>
      <c r="F594" s="3">
        <v>1160</v>
      </c>
      <c r="G594" s="3">
        <v>1000</v>
      </c>
      <c r="H594" s="3">
        <v>160</v>
      </c>
      <c r="I594" s="3">
        <f t="shared" si="77"/>
        <v>345.29999999999995</v>
      </c>
      <c r="J594" s="3">
        <v>682</v>
      </c>
      <c r="K594" s="3">
        <v>800</v>
      </c>
      <c r="L594" s="3">
        <v>16.100000000000001</v>
      </c>
      <c r="M594" s="3">
        <v>14.7</v>
      </c>
      <c r="N594" s="3">
        <v>200.44776189199996</v>
      </c>
      <c r="O594" s="4">
        <v>265.95481120000005</v>
      </c>
      <c r="P594" s="3">
        <v>251.95481120000005</v>
      </c>
      <c r="Q594" s="3">
        <v>-51.507049308000092</v>
      </c>
      <c r="R594" s="3">
        <f t="shared" si="75"/>
        <v>14</v>
      </c>
      <c r="S594" s="3">
        <v>141</v>
      </c>
      <c r="T594" s="3">
        <f t="shared" si="69"/>
        <v>95.954811200000051</v>
      </c>
      <c r="U594" s="3">
        <v>156</v>
      </c>
      <c r="V594" s="7">
        <f t="shared" si="78"/>
        <v>0.58656581280150932</v>
      </c>
      <c r="W594" s="1">
        <f>VLOOKUP(B594,SiteMetadata!$B$3:$P$37,3,FALSE)</f>
        <v>44.150002000000001</v>
      </c>
      <c r="X594" s="1" t="str">
        <f>VLOOKUP(B594,SiteMetadata!$B$3:$P$37,10,FALSE)</f>
        <v>UpperEastForkLMR</v>
      </c>
      <c r="Y594" s="1">
        <f>VLOOKUP(B594,SiteMetadata!$B$3:$P$37,5,FALSE)</f>
        <v>195.15426600000001</v>
      </c>
      <c r="Z594" s="1">
        <v>4</v>
      </c>
    </row>
    <row r="595" spans="1:26" x14ac:dyDescent="0.3">
      <c r="A595" s="2">
        <v>45047</v>
      </c>
      <c r="B595" s="1" t="s">
        <v>188</v>
      </c>
      <c r="C595" s="1">
        <v>0</v>
      </c>
      <c r="D595" s="3">
        <v>1670</v>
      </c>
      <c r="E595" s="1" t="s">
        <v>188</v>
      </c>
      <c r="F595" s="3">
        <v>1670</v>
      </c>
      <c r="G595" s="3">
        <v>1400</v>
      </c>
      <c r="H595" s="3">
        <v>270</v>
      </c>
      <c r="I595" s="3">
        <f t="shared" si="77"/>
        <v>49.700000000000045</v>
      </c>
      <c r="J595" s="3">
        <v>1180</v>
      </c>
      <c r="K595" s="3">
        <v>1610</v>
      </c>
      <c r="L595" s="3">
        <v>9.67</v>
      </c>
      <c r="M595" s="3">
        <v>10.3</v>
      </c>
      <c r="N595" s="3">
        <v>275.93138720000002</v>
      </c>
      <c r="O595" s="3">
        <v>275.93138720000002</v>
      </c>
      <c r="P595" s="3">
        <v>273.34787</v>
      </c>
      <c r="Q595" s="3">
        <v>2.5835172000000171</v>
      </c>
      <c r="R595" s="3">
        <f t="shared" si="75"/>
        <v>2.5835172000000171</v>
      </c>
      <c r="S595" s="3">
        <v>188</v>
      </c>
      <c r="T595" s="3">
        <f t="shared" si="69"/>
        <v>71.34787</v>
      </c>
      <c r="U595" s="3">
        <v>202</v>
      </c>
      <c r="V595" s="7">
        <f t="shared" si="78"/>
        <v>0.73206604746848458</v>
      </c>
      <c r="W595" s="1">
        <f>VLOOKUP(B595,SiteMetadata!$B$3:$P$37,3,FALSE)</f>
        <v>0.77</v>
      </c>
      <c r="X595" s="1" t="str">
        <f>VLOOKUP(B595,SiteMetadata!$B$3:$P$37,10,FALSE)</f>
        <v>LowerEastForkLMR</v>
      </c>
      <c r="Y595" s="1">
        <f>VLOOKUP(B595,SiteMetadata!$B$3:$P$37,5,FALSE)</f>
        <v>500.82303400000001</v>
      </c>
      <c r="Z595" s="1">
        <v>4</v>
      </c>
    </row>
    <row r="596" spans="1:26" x14ac:dyDescent="0.3">
      <c r="A596" s="2">
        <v>45047</v>
      </c>
      <c r="B596" s="1" t="s">
        <v>181</v>
      </c>
      <c r="C596" s="1">
        <v>0</v>
      </c>
      <c r="D596" s="3">
        <v>1060</v>
      </c>
      <c r="E596" s="1" t="s">
        <v>181</v>
      </c>
      <c r="F596" s="3">
        <v>1060</v>
      </c>
      <c r="G596" s="3"/>
      <c r="H596" s="3">
        <v>1060</v>
      </c>
      <c r="I596" s="3">
        <f t="shared" si="77"/>
        <v>310.89999999999998</v>
      </c>
      <c r="J596" s="3">
        <v>656</v>
      </c>
      <c r="K596" s="3">
        <v>733</v>
      </c>
      <c r="L596" s="3">
        <v>8.4</v>
      </c>
      <c r="M596" s="3">
        <v>16.100000000000001</v>
      </c>
      <c r="N596" s="3">
        <v>154.87138452800002</v>
      </c>
      <c r="O596" s="3">
        <v>154.87138452800002</v>
      </c>
      <c r="P596" s="3">
        <v>126.811264232</v>
      </c>
      <c r="Q596" s="3">
        <v>28.060120296000022</v>
      </c>
      <c r="R596" s="3">
        <f t="shared" si="75"/>
        <v>28.060120296000022</v>
      </c>
      <c r="S596" s="3">
        <v>45.6</v>
      </c>
      <c r="T596" s="3">
        <f t="shared" si="69"/>
        <v>89.511264232000002</v>
      </c>
      <c r="U596" s="3">
        <v>37.299999999999997</v>
      </c>
      <c r="V596" s="7">
        <f t="shared" si="78"/>
        <v>0.24084500899684494</v>
      </c>
      <c r="W596" s="1">
        <f>VLOOKUP(B596,SiteMetadata!$B$3:$P$37,3,FALSE)</f>
        <v>4.3</v>
      </c>
      <c r="X596" s="1" t="str">
        <f>VLOOKUP(B596,SiteMetadata!$B$3:$P$37,10,FALSE)</f>
        <v>LowerEastForkLMR</v>
      </c>
      <c r="Y596" s="1">
        <f>VLOOKUP(B596,SiteMetadata!$B$3:$P$37,5,FALSE)</f>
        <v>493.24199399999998</v>
      </c>
      <c r="Z596" s="1">
        <v>4</v>
      </c>
    </row>
    <row r="597" spans="1:26" x14ac:dyDescent="0.3">
      <c r="A597" s="2">
        <v>45047</v>
      </c>
      <c r="B597" s="1" t="s">
        <v>139</v>
      </c>
      <c r="C597" s="1">
        <v>0</v>
      </c>
      <c r="D597" s="3">
        <v>1150</v>
      </c>
      <c r="E597" s="1" t="s">
        <v>139</v>
      </c>
      <c r="F597" s="3">
        <v>1150</v>
      </c>
      <c r="G597" s="3">
        <v>1070</v>
      </c>
      <c r="H597" s="3">
        <v>80</v>
      </c>
      <c r="I597" s="3">
        <f t="shared" si="77"/>
        <v>301.5</v>
      </c>
      <c r="J597" s="3">
        <v>645</v>
      </c>
      <c r="K597" s="3">
        <v>836</v>
      </c>
      <c r="L597" s="3">
        <v>11.8</v>
      </c>
      <c r="M597" s="3">
        <v>12.5</v>
      </c>
      <c r="N597" s="3">
        <v>178.38766395200003</v>
      </c>
      <c r="O597" s="3">
        <v>178.38766395200003</v>
      </c>
      <c r="P597" s="3">
        <v>170.71413414799997</v>
      </c>
      <c r="Q597" s="3">
        <v>7.6735298040000544</v>
      </c>
      <c r="R597" s="3">
        <f t="shared" si="75"/>
        <v>7.6735298040000544</v>
      </c>
      <c r="S597" s="3">
        <v>105</v>
      </c>
      <c r="T597" s="3">
        <f t="shared" si="69"/>
        <v>52.714134147999971</v>
      </c>
      <c r="U597" s="3">
        <v>118</v>
      </c>
      <c r="V597" s="7">
        <f t="shared" si="78"/>
        <v>0.66148071781326234</v>
      </c>
      <c r="W597" s="1">
        <f>VLOOKUP(B597,SiteMetadata!$B$3:$P$37,3,FALSE)</f>
        <v>34.909999999999997</v>
      </c>
      <c r="X597" s="1" t="str">
        <f>VLOOKUP(B597,SiteMetadata!$B$3:$P$37,10,FALSE)</f>
        <v>UpperEastForkLMR</v>
      </c>
      <c r="Y597" s="1">
        <f>VLOOKUP(B597,SiteMetadata!$B$3:$P$37,5,FALSE)</f>
        <v>236.477496</v>
      </c>
      <c r="Z597" s="1">
        <v>4</v>
      </c>
    </row>
    <row r="598" spans="1:26" x14ac:dyDescent="0.3">
      <c r="A598" s="2">
        <v>45047</v>
      </c>
      <c r="B598" s="1" t="s">
        <v>84</v>
      </c>
      <c r="C598" s="1">
        <v>0</v>
      </c>
      <c r="D598" s="3">
        <v>1380</v>
      </c>
      <c r="E598" s="1" t="s">
        <v>84</v>
      </c>
      <c r="F598" s="3">
        <v>1380</v>
      </c>
      <c r="G598" s="3">
        <v>1200</v>
      </c>
      <c r="H598" s="3">
        <v>180</v>
      </c>
      <c r="I598" s="3">
        <f t="shared" si="77"/>
        <v>269.90000000000009</v>
      </c>
      <c r="J598" s="3">
        <v>833</v>
      </c>
      <c r="K598" s="3">
        <v>1080</v>
      </c>
      <c r="L598" s="3">
        <v>8.2799999999999994</v>
      </c>
      <c r="M598" s="3">
        <v>30.1</v>
      </c>
      <c r="N598" s="3">
        <v>231.96532326800002</v>
      </c>
      <c r="O598" s="3">
        <v>231.96532326800002</v>
      </c>
      <c r="P598" s="3">
        <v>161.62224582800002</v>
      </c>
      <c r="Q598" s="3">
        <v>70.343077440000002</v>
      </c>
      <c r="R598" s="3">
        <f t="shared" si="75"/>
        <v>70.343077440000002</v>
      </c>
      <c r="S598" s="3">
        <v>123</v>
      </c>
      <c r="T598" s="3">
        <f t="shared" si="69"/>
        <v>47.622245828000018</v>
      </c>
      <c r="U598" s="3">
        <v>114</v>
      </c>
      <c r="V598" s="7">
        <f t="shared" si="78"/>
        <v>0.49145276713748565</v>
      </c>
      <c r="W598" s="1">
        <f>VLOOKUP(B598,SiteMetadata!$B$3:$P$37,3,FALSE)</f>
        <v>0</v>
      </c>
      <c r="X598" s="1" t="str">
        <f>VLOOKUP(B598,SiteMetadata!$B$3:$P$37,10,FALSE)</f>
        <v>LowerEastForkLMR</v>
      </c>
      <c r="Y598" s="1">
        <f>VLOOKUP(B598,SiteMetadata!$B$3:$P$37,5,FALSE)</f>
        <v>493.24199399999998</v>
      </c>
      <c r="Z598" s="1">
        <v>4</v>
      </c>
    </row>
    <row r="599" spans="1:26" x14ac:dyDescent="0.3">
      <c r="A599" s="2">
        <v>45047</v>
      </c>
      <c r="B599" s="1" t="s">
        <v>132</v>
      </c>
      <c r="C599" s="1">
        <v>0</v>
      </c>
      <c r="D599" s="3">
        <v>846.66666666666663</v>
      </c>
      <c r="E599" s="1" t="s">
        <v>132</v>
      </c>
      <c r="F599" s="3">
        <v>846.66666666666663</v>
      </c>
      <c r="G599" s="3">
        <v>782.33333333333337</v>
      </c>
      <c r="H599" s="3">
        <v>64.333333333333258</v>
      </c>
      <c r="I599" s="3">
        <f t="shared" si="77"/>
        <v>560.56999999999994</v>
      </c>
      <c r="J599" s="3">
        <v>259</v>
      </c>
      <c r="K599" s="3">
        <v>278.33333333333331</v>
      </c>
      <c r="L599" s="3">
        <v>7.2600000000000007</v>
      </c>
      <c r="M599" s="3">
        <v>7.7633333333333328</v>
      </c>
      <c r="N599" s="3">
        <v>209.00657642400003</v>
      </c>
      <c r="O599" s="4">
        <v>236.33070341600001</v>
      </c>
      <c r="P599" s="3">
        <v>221.33070341600001</v>
      </c>
      <c r="Q599" s="3">
        <v>-12.324126991999975</v>
      </c>
      <c r="R599" s="3">
        <f t="shared" si="75"/>
        <v>15</v>
      </c>
      <c r="S599" s="3">
        <v>141.33333333333334</v>
      </c>
      <c r="T599" s="3">
        <f t="shared" si="69"/>
        <v>77.964036749333331</v>
      </c>
      <c r="U599" s="3">
        <v>143.36666666666667</v>
      </c>
      <c r="V599" s="7">
        <f t="shared" si="78"/>
        <v>0.60663580565029751</v>
      </c>
      <c r="W599" s="1">
        <f>VLOOKUP(B599,SiteMetadata!$B$3:$P$37,3,FALSE)</f>
        <v>0.5</v>
      </c>
      <c r="X599" s="1" t="str">
        <f>VLOOKUP(B599,SiteMetadata!$B$3:$P$37,10,FALSE)</f>
        <v>UpperEastForkLMR</v>
      </c>
      <c r="Y599" s="1">
        <f>VLOOKUP(B599,SiteMetadata!$B$3:$P$37,5,FALSE)</f>
        <v>10.649353999999999</v>
      </c>
      <c r="Z599" s="1">
        <v>4</v>
      </c>
    </row>
    <row r="600" spans="1:26" x14ac:dyDescent="0.3">
      <c r="A600" s="2">
        <v>45047</v>
      </c>
      <c r="B600" s="1" t="s">
        <v>125</v>
      </c>
      <c r="C600" s="1">
        <v>0</v>
      </c>
      <c r="D600" s="3">
        <v>2430</v>
      </c>
      <c r="E600" s="1" t="s">
        <v>125</v>
      </c>
      <c r="F600" s="3">
        <v>2430</v>
      </c>
      <c r="G600" s="3">
        <v>2400</v>
      </c>
      <c r="H600" s="3">
        <v>30</v>
      </c>
      <c r="I600" s="3">
        <f t="shared" si="77"/>
        <v>732</v>
      </c>
      <c r="J600" s="3">
        <v>1670</v>
      </c>
      <c r="K600" s="3">
        <v>1500</v>
      </c>
      <c r="L600" s="3">
        <v>203</v>
      </c>
      <c r="M600" s="3">
        <v>198</v>
      </c>
      <c r="N600" s="3">
        <v>640</v>
      </c>
      <c r="O600" s="3">
        <v>640</v>
      </c>
      <c r="P600" s="3">
        <v>567</v>
      </c>
      <c r="Q600" s="3">
        <v>73</v>
      </c>
      <c r="R600" s="3">
        <f t="shared" si="75"/>
        <v>73</v>
      </c>
      <c r="S600" s="3">
        <v>479</v>
      </c>
      <c r="T600" s="3">
        <f t="shared" si="69"/>
        <v>149</v>
      </c>
      <c r="U600" s="3">
        <v>418</v>
      </c>
      <c r="V600" s="7">
        <f t="shared" si="78"/>
        <v>0.65312499999999996</v>
      </c>
      <c r="W600" s="1">
        <f>VLOOKUP(B600,SiteMetadata!$B$3:$P$37,3,FALSE)</f>
        <v>0.18</v>
      </c>
      <c r="X600" s="1" t="str">
        <f>VLOOKUP(B600,SiteMetadata!$B$3:$P$37,10,FALSE)</f>
        <v>UpperEastForkLMR</v>
      </c>
      <c r="Y600" s="1">
        <f>VLOOKUP(B600,SiteMetadata!$B$3:$P$37,5,FALSE)</f>
        <v>6.2504980000000003</v>
      </c>
      <c r="Z600" s="1">
        <v>4</v>
      </c>
    </row>
    <row r="601" spans="1:26" x14ac:dyDescent="0.3">
      <c r="A601" s="2">
        <v>45047</v>
      </c>
      <c r="B601" s="1" t="s">
        <v>185</v>
      </c>
      <c r="C601" s="1">
        <v>0</v>
      </c>
      <c r="D601" s="3">
        <v>283.84148200000004</v>
      </c>
      <c r="E601" s="1" t="s">
        <v>185</v>
      </c>
      <c r="F601" s="4">
        <v>325.68125961999999</v>
      </c>
      <c r="G601" s="3">
        <v>306.68125961999999</v>
      </c>
      <c r="H601" s="3">
        <v>-22.83977761999995</v>
      </c>
      <c r="I601" s="3">
        <f t="shared" si="77"/>
        <v>140.98125962</v>
      </c>
      <c r="J601" s="3">
        <v>177</v>
      </c>
      <c r="K601" s="3">
        <v>178</v>
      </c>
      <c r="L601" s="3">
        <v>3.9</v>
      </c>
      <c r="M601" s="3">
        <v>6.7</v>
      </c>
      <c r="N601" s="3">
        <v>76.814549050000025</v>
      </c>
      <c r="O601" s="3">
        <v>76.814549050000025</v>
      </c>
      <c r="P601" s="3">
        <v>61.423442751999985</v>
      </c>
      <c r="Q601" s="3">
        <v>15.391106298000039</v>
      </c>
      <c r="R601" s="3">
        <f t="shared" si="75"/>
        <v>15.391106298000039</v>
      </c>
      <c r="S601" s="3">
        <v>22.9</v>
      </c>
      <c r="T601" s="3">
        <f t="shared" si="69"/>
        <v>37.523442751999987</v>
      </c>
      <c r="U601" s="3">
        <v>23.9</v>
      </c>
      <c r="V601" s="7">
        <f t="shared" si="78"/>
        <v>0.31113897426440718</v>
      </c>
      <c r="W601" s="1">
        <f>VLOOKUP(B601,SiteMetadata!$B$3:$P$37,3,FALSE)</f>
        <v>0</v>
      </c>
      <c r="X601" s="1" t="str">
        <f>VLOOKUP(B601,SiteMetadata!$B$3:$P$37,10,FALSE)</f>
        <v>LowerEastForkLMR</v>
      </c>
      <c r="Y601" s="1">
        <f>VLOOKUP(B601,SiteMetadata!$B$3:$P$37,5,FALSE)</f>
        <v>0.54310199999999997</v>
      </c>
      <c r="Z601" s="1"/>
    </row>
    <row r="602" spans="1:26" x14ac:dyDescent="0.3">
      <c r="A602" s="2">
        <v>45047</v>
      </c>
      <c r="B602" s="1" t="s">
        <v>177</v>
      </c>
      <c r="C602" s="1">
        <v>0</v>
      </c>
      <c r="D602" s="3">
        <v>142.28459846999999</v>
      </c>
      <c r="E602" s="1" t="s">
        <v>177</v>
      </c>
      <c r="F602" s="3">
        <v>142.28459846999999</v>
      </c>
      <c r="G602" s="3">
        <v>138.34847102999998</v>
      </c>
      <c r="H602" s="3">
        <v>3.936127440000007</v>
      </c>
      <c r="I602" s="3">
        <f t="shared" si="77"/>
        <v>118.50459846999999</v>
      </c>
      <c r="J602" s="3">
        <v>18.7</v>
      </c>
      <c r="K602" s="3">
        <v>20.399999999999999</v>
      </c>
      <c r="L602" s="3">
        <v>2.52</v>
      </c>
      <c r="M602" s="3">
        <v>3.38</v>
      </c>
      <c r="N602" s="3">
        <v>69.634996762</v>
      </c>
      <c r="O602" s="4">
        <v>103.26070564199999</v>
      </c>
      <c r="P602" s="3">
        <v>90.260705641999991</v>
      </c>
      <c r="Q602" s="3">
        <v>-20.625708879999991</v>
      </c>
      <c r="R602" s="3">
        <f t="shared" si="75"/>
        <v>13</v>
      </c>
      <c r="S602" s="3">
        <v>11.9</v>
      </c>
      <c r="T602" s="3">
        <f t="shared" si="69"/>
        <v>80.300705641999997</v>
      </c>
      <c r="U602" s="3">
        <v>9.9600000000000009</v>
      </c>
      <c r="V602" s="7">
        <f t="shared" si="78"/>
        <v>9.6454889961055001E-2</v>
      </c>
      <c r="W602" s="1">
        <f>VLOOKUP(B602,SiteMetadata!$B$3:$P$37,3,FALSE)</f>
        <v>0.4</v>
      </c>
      <c r="X602" s="1" t="str">
        <f>VLOOKUP(B602,SiteMetadata!$B$3:$P$37,10,FALSE)</f>
        <v>LowerEastForkLMR</v>
      </c>
      <c r="Y602" s="1">
        <f>VLOOKUP(B602,SiteMetadata!$B$3:$P$37,5,FALSE)</f>
        <v>6.6627460000000003</v>
      </c>
      <c r="Z602" s="1">
        <v>4</v>
      </c>
    </row>
    <row r="603" spans="1:26" x14ac:dyDescent="0.3">
      <c r="A603" s="2">
        <v>45047</v>
      </c>
      <c r="B603" s="1" t="s">
        <v>172</v>
      </c>
      <c r="C603" s="1">
        <v>0</v>
      </c>
      <c r="D603" s="3">
        <v>894</v>
      </c>
      <c r="E603" s="1" t="s">
        <v>172</v>
      </c>
      <c r="F603" s="3">
        <v>894</v>
      </c>
      <c r="G603" s="3">
        <v>810</v>
      </c>
      <c r="H603" s="3">
        <v>84</v>
      </c>
      <c r="I603" s="3">
        <f t="shared" si="77"/>
        <v>5.2999999999999545</v>
      </c>
      <c r="J603" s="3">
        <v>652</v>
      </c>
      <c r="K603" s="3">
        <v>838</v>
      </c>
      <c r="L603" s="3">
        <v>50.2</v>
      </c>
      <c r="M603" s="3">
        <v>50.7</v>
      </c>
      <c r="N603" s="3">
        <v>111.84291536799999</v>
      </c>
      <c r="O603" s="3">
        <v>111.84291536799999</v>
      </c>
      <c r="P603" s="3">
        <v>96.54529005800002</v>
      </c>
      <c r="Q603" s="3">
        <v>15.297625309999972</v>
      </c>
      <c r="R603" s="3">
        <f t="shared" si="75"/>
        <v>15.297625309999972</v>
      </c>
      <c r="S603" s="3">
        <v>19.8</v>
      </c>
      <c r="T603" s="3">
        <f t="shared" ref="T603:T666" si="79">IF(P603-U603&lt;0,"", P603-U603)</f>
        <v>77.945290058000012</v>
      </c>
      <c r="U603" s="3">
        <v>18.600000000000001</v>
      </c>
      <c r="V603" s="7">
        <f t="shared" si="78"/>
        <v>0.16630467775987312</v>
      </c>
      <c r="W603" s="1">
        <f>VLOOKUP(B603,SiteMetadata!$B$3:$P$37,3,FALSE)</f>
        <v>0</v>
      </c>
      <c r="X603" s="1" t="str">
        <f>VLOOKUP(B603,SiteMetadata!$B$3:$P$37,10,FALSE)</f>
        <v>LowerEastForkLMR</v>
      </c>
      <c r="Y603" s="1">
        <f>VLOOKUP(B603,SiteMetadata!$B$3:$P$37,5,FALSE)</f>
        <v>0.36476999999999998</v>
      </c>
      <c r="Z603" s="1">
        <v>4</v>
      </c>
    </row>
    <row r="604" spans="1:26" x14ac:dyDescent="0.3">
      <c r="A604" s="2">
        <v>45047</v>
      </c>
      <c r="B604" s="1" t="s">
        <v>157</v>
      </c>
      <c r="C604" s="1">
        <v>0</v>
      </c>
      <c r="D604" s="3">
        <v>562.26302112000008</v>
      </c>
      <c r="E604" s="1" t="s">
        <v>157</v>
      </c>
      <c r="F604" s="3">
        <v>562.26302112000008</v>
      </c>
      <c r="G604" s="3">
        <v>547.70828217999997</v>
      </c>
      <c r="H604" s="3">
        <v>14.554738940000107</v>
      </c>
      <c r="I604" s="3">
        <f t="shared" si="77"/>
        <v>121.3630211200001</v>
      </c>
      <c r="J604" s="3">
        <v>372</v>
      </c>
      <c r="K604" s="3">
        <v>429</v>
      </c>
      <c r="L604" s="3">
        <v>10.4</v>
      </c>
      <c r="M604" s="3">
        <v>11.9</v>
      </c>
      <c r="N604" s="3">
        <v>32.560504399999999</v>
      </c>
      <c r="O604" s="4">
        <v>112.24285100199999</v>
      </c>
      <c r="P604" s="3">
        <v>98.242851001999995</v>
      </c>
      <c r="Q604" s="3">
        <v>-65.682346601999996</v>
      </c>
      <c r="R604" s="3">
        <f t="shared" si="75"/>
        <v>14</v>
      </c>
      <c r="S604" s="3">
        <v>14.3</v>
      </c>
      <c r="T604" s="3">
        <f t="shared" si="79"/>
        <v>84.342851001999989</v>
      </c>
      <c r="U604" s="3">
        <v>13.9</v>
      </c>
      <c r="V604" s="7">
        <f t="shared" si="78"/>
        <v>0.12383862202281662</v>
      </c>
      <c r="W604" s="1">
        <f>VLOOKUP(B604,SiteMetadata!$B$3:$P$37,3,FALSE)</f>
        <v>0</v>
      </c>
      <c r="X604" s="1" t="str">
        <f>VLOOKUP(B604,SiteMetadata!$B$3:$P$37,10,FALSE)</f>
        <v>LowerEastForkLMR</v>
      </c>
      <c r="Y604" s="1">
        <f>VLOOKUP(B604,SiteMetadata!$B$3:$P$37,5,FALSE)</f>
        <v>0.40337000000000001</v>
      </c>
      <c r="Z604" s="1">
        <v>4</v>
      </c>
    </row>
    <row r="605" spans="1:26" x14ac:dyDescent="0.3">
      <c r="A605" s="2">
        <v>45047</v>
      </c>
      <c r="B605" s="1" t="s">
        <v>174</v>
      </c>
      <c r="C605" s="1">
        <v>0</v>
      </c>
      <c r="D605" s="3">
        <v>352.36925098000006</v>
      </c>
      <c r="E605" s="1" t="s">
        <v>174</v>
      </c>
      <c r="F605" s="4">
        <v>385.75445407999996</v>
      </c>
      <c r="G605" s="3">
        <v>362.75445407999996</v>
      </c>
      <c r="H605" s="3">
        <v>-10.385203099999899</v>
      </c>
      <c r="I605" s="3">
        <f t="shared" si="77"/>
        <v>108.76445407999995</v>
      </c>
      <c r="J605" s="3">
        <v>207</v>
      </c>
      <c r="K605" s="3">
        <v>275</v>
      </c>
      <c r="L605" s="3">
        <v>3.67</v>
      </c>
      <c r="M605" s="3">
        <v>1.99</v>
      </c>
      <c r="N605" s="3">
        <v>75.030214522000009</v>
      </c>
      <c r="O605" s="4">
        <v>97.173544799999988</v>
      </c>
      <c r="P605" s="3">
        <v>84.173544799999988</v>
      </c>
      <c r="Q605" s="3">
        <v>-9.1433302779999792</v>
      </c>
      <c r="R605" s="3">
        <f t="shared" si="75"/>
        <v>13</v>
      </c>
      <c r="S605" s="3">
        <v>10.9</v>
      </c>
      <c r="T605" s="3">
        <f t="shared" si="79"/>
        <v>74.23354479999999</v>
      </c>
      <c r="U605" s="3">
        <v>9.94</v>
      </c>
      <c r="V605" s="7">
        <f t="shared" si="78"/>
        <v>0.10229121537614218</v>
      </c>
      <c r="W605" s="1">
        <f>VLOOKUP(B605,SiteMetadata!$B$3:$P$37,3,FALSE)</f>
        <v>0</v>
      </c>
      <c r="X605" s="1" t="str">
        <f>VLOOKUP(B605,SiteMetadata!$B$3:$P$37,10,FALSE)</f>
        <v>LowerEastForkLMR</v>
      </c>
      <c r="Y605" s="1">
        <f>VLOOKUP(B605,SiteMetadata!$B$3:$P$37,5,FALSE)</f>
        <v>3.0474700000000001</v>
      </c>
      <c r="Z605" s="1">
        <v>4</v>
      </c>
    </row>
    <row r="606" spans="1:26" x14ac:dyDescent="0.3">
      <c r="A606" s="2">
        <v>45054</v>
      </c>
      <c r="B606" s="1">
        <v>506</v>
      </c>
      <c r="C606" s="1">
        <v>0</v>
      </c>
      <c r="D606" s="3">
        <v>3120</v>
      </c>
      <c r="E606" s="1">
        <v>506</v>
      </c>
      <c r="F606" s="3">
        <v>3120</v>
      </c>
      <c r="G606" s="3">
        <v>2700</v>
      </c>
      <c r="H606" s="3">
        <v>420</v>
      </c>
      <c r="I606" s="3">
        <f t="shared" si="77"/>
        <v>210</v>
      </c>
      <c r="J606" s="3">
        <v>4000</v>
      </c>
      <c r="K606" s="3">
        <v>2700</v>
      </c>
      <c r="L606" s="3">
        <v>240</v>
      </c>
      <c r="M606" s="3">
        <v>210</v>
      </c>
      <c r="N606" s="3">
        <v>410</v>
      </c>
      <c r="O606" s="3">
        <v>410</v>
      </c>
      <c r="P606" s="3">
        <v>400.12059599999998</v>
      </c>
      <c r="Q606" s="3">
        <v>9.8794040000000223</v>
      </c>
      <c r="R606" s="3">
        <f t="shared" si="75"/>
        <v>9.8794040000000223</v>
      </c>
      <c r="S606" s="3">
        <v>423</v>
      </c>
      <c r="T606" s="3">
        <f t="shared" si="79"/>
        <v>83.120595999999978</v>
      </c>
      <c r="U606" s="3">
        <v>317</v>
      </c>
      <c r="V606" s="7">
        <f t="shared" si="78"/>
        <v>0.77317073170731709</v>
      </c>
      <c r="W606" s="1">
        <f>VLOOKUP(B606,SiteMetadata!$B$3:$P$37,3,FALSE)</f>
        <v>72.8</v>
      </c>
      <c r="X606" s="1" t="str">
        <f>VLOOKUP(B606,SiteMetadata!$B$3:$P$37,10,FALSE)</f>
        <v>UpperEastForkLMR</v>
      </c>
      <c r="Y606" s="1">
        <f>VLOOKUP(B606,SiteMetadata!$B$3:$P$37,5,FALSE)</f>
        <v>48.268528000000003</v>
      </c>
      <c r="Z606" s="1">
        <v>4</v>
      </c>
    </row>
    <row r="607" spans="1:26" x14ac:dyDescent="0.3">
      <c r="A607" s="2">
        <v>45054</v>
      </c>
      <c r="B607" s="1">
        <v>890</v>
      </c>
      <c r="C607" s="1">
        <v>0</v>
      </c>
      <c r="D607" s="3">
        <v>7040</v>
      </c>
      <c r="E607" s="1">
        <v>890</v>
      </c>
      <c r="F607" s="3">
        <v>7040</v>
      </c>
      <c r="G607" s="3">
        <v>6610</v>
      </c>
      <c r="H607" s="3">
        <v>430</v>
      </c>
      <c r="I607" s="3">
        <f t="shared" si="77"/>
        <v>210</v>
      </c>
      <c r="J607" s="3">
        <v>4390</v>
      </c>
      <c r="K607" s="3">
        <v>5120</v>
      </c>
      <c r="L607" s="3">
        <v>1830</v>
      </c>
      <c r="M607" s="3">
        <v>1710</v>
      </c>
      <c r="N607" s="3">
        <v>3290</v>
      </c>
      <c r="O607" s="3">
        <v>3290</v>
      </c>
      <c r="P607" s="3">
        <v>813.14595407000002</v>
      </c>
      <c r="Q607" s="3">
        <v>2476.8540459300002</v>
      </c>
      <c r="R607" s="3">
        <f t="shared" si="75"/>
        <v>2476.8540459300002</v>
      </c>
      <c r="S607" s="3">
        <v>676</v>
      </c>
      <c r="T607" s="3">
        <f t="shared" si="79"/>
        <v>186.14595407000002</v>
      </c>
      <c r="U607" s="3">
        <v>627</v>
      </c>
      <c r="V607" s="7">
        <f t="shared" si="78"/>
        <v>0.1905775075987842</v>
      </c>
      <c r="W607" s="1">
        <f>VLOOKUP(B607,SiteMetadata!$B$3:$P$37,3,FALSE)</f>
        <v>0.6</v>
      </c>
      <c r="X607" s="1" t="str">
        <f>VLOOKUP(B607,SiteMetadata!$B$3:$P$37,10,FALSE)</f>
        <v>UpperEastForkLMR</v>
      </c>
      <c r="Y607" s="1">
        <f>VLOOKUP(B607,SiteMetadata!$B$3:$P$37,5,FALSE)</f>
        <v>4.8608979999999997</v>
      </c>
      <c r="Z607" s="1">
        <v>4</v>
      </c>
    </row>
    <row r="608" spans="1:26" x14ac:dyDescent="0.3">
      <c r="A608" s="2">
        <v>45054</v>
      </c>
      <c r="B608" s="1" t="s">
        <v>91</v>
      </c>
      <c r="C608" s="1">
        <v>0</v>
      </c>
      <c r="D608" s="3">
        <v>1493.4246300899997</v>
      </c>
      <c r="E608" s="1" t="s">
        <v>91</v>
      </c>
      <c r="F608" s="3">
        <v>1493.4246300899997</v>
      </c>
      <c r="G608" s="3">
        <v>1190.1879448899999</v>
      </c>
      <c r="H608" s="3">
        <v>303.23668519999978</v>
      </c>
      <c r="I608" s="3">
        <f t="shared" si="77"/>
        <v>486.12463008999976</v>
      </c>
      <c r="J608" s="3">
        <v>1030</v>
      </c>
      <c r="K608" s="3">
        <v>941</v>
      </c>
      <c r="L608" s="3">
        <v>74.900000000000006</v>
      </c>
      <c r="M608" s="3">
        <v>66.3</v>
      </c>
      <c r="N608" s="3">
        <v>298</v>
      </c>
      <c r="O608" s="3">
        <v>298</v>
      </c>
      <c r="P608" s="3">
        <v>190.190577136</v>
      </c>
      <c r="Q608" s="3">
        <v>107.809422864</v>
      </c>
      <c r="R608" s="3">
        <f t="shared" si="75"/>
        <v>107.809422864</v>
      </c>
      <c r="S608" s="3">
        <v>165</v>
      </c>
      <c r="T608" s="3">
        <f t="shared" si="79"/>
        <v>56.190577136000002</v>
      </c>
      <c r="U608" s="3">
        <v>134</v>
      </c>
      <c r="V608" s="7">
        <f t="shared" si="78"/>
        <v>0.44966442953020136</v>
      </c>
      <c r="W608" s="1">
        <f>VLOOKUP(B608,SiteMetadata!$B$3:$P$37,3,FALSE)</f>
        <v>0</v>
      </c>
      <c r="X608" s="1" t="str">
        <f>VLOOKUP(B608,SiteMetadata!$B$3:$P$37,10,FALSE)</f>
        <v>UpperEastForkLMR</v>
      </c>
      <c r="Y608" s="1">
        <f>VLOOKUP(B608,SiteMetadata!$B$3:$P$37,5,FALSE)</f>
        <v>233.42192000000003</v>
      </c>
      <c r="Z608" s="1">
        <v>4</v>
      </c>
    </row>
    <row r="609" spans="1:26" x14ac:dyDescent="0.3">
      <c r="A609" s="2">
        <v>45054</v>
      </c>
      <c r="B609" s="1" t="s">
        <v>119</v>
      </c>
      <c r="C609" s="1">
        <v>0</v>
      </c>
      <c r="D609" s="3">
        <v>2002.7235636099999</v>
      </c>
      <c r="E609" s="1" t="s">
        <v>119</v>
      </c>
      <c r="F609" s="3">
        <v>2002.7235636099999</v>
      </c>
      <c r="G609" s="3">
        <v>1634.6895033599999</v>
      </c>
      <c r="H609" s="3">
        <v>368.03406025000004</v>
      </c>
      <c r="I609" s="3">
        <f t="shared" si="77"/>
        <v>259.52356360999988</v>
      </c>
      <c r="J609" s="3">
        <v>1620</v>
      </c>
      <c r="K609" s="3">
        <v>1660</v>
      </c>
      <c r="L609" s="3">
        <v>88.1</v>
      </c>
      <c r="M609" s="3">
        <v>83.2</v>
      </c>
      <c r="N609" s="3">
        <v>447</v>
      </c>
      <c r="O609" s="3">
        <v>447</v>
      </c>
      <c r="P609" s="3">
        <v>445.16205000000002</v>
      </c>
      <c r="Q609" s="3">
        <v>1.837949999999978</v>
      </c>
      <c r="R609" s="3">
        <f t="shared" si="75"/>
        <v>1.837949999999978</v>
      </c>
      <c r="S609" s="3">
        <v>381</v>
      </c>
      <c r="T609" s="3">
        <f t="shared" si="79"/>
        <v>90.162050000000022</v>
      </c>
      <c r="U609" s="3">
        <v>355</v>
      </c>
      <c r="V609" s="7">
        <f t="shared" si="78"/>
        <v>0.7941834451901566</v>
      </c>
      <c r="W609" s="1">
        <f>VLOOKUP(B609,SiteMetadata!$B$3:$P$37,3,FALSE)</f>
        <v>66</v>
      </c>
      <c r="X609" s="1" t="str">
        <f>VLOOKUP(B609,SiteMetadata!$B$3:$P$37,10,FALSE)</f>
        <v>UpperEastForkLMR</v>
      </c>
      <c r="Y609" s="1">
        <f>VLOOKUP(B609,SiteMetadata!$B$3:$P$37,5,FALSE)</f>
        <v>131.63719399999999</v>
      </c>
      <c r="Z609" s="1">
        <v>4</v>
      </c>
    </row>
    <row r="610" spans="1:26" x14ac:dyDescent="0.3">
      <c r="A610" s="2">
        <v>45054</v>
      </c>
      <c r="B610" s="1" t="s">
        <v>181</v>
      </c>
      <c r="C610" s="1">
        <v>0</v>
      </c>
      <c r="D610" s="3">
        <v>2740</v>
      </c>
      <c r="E610" s="1" t="s">
        <v>181</v>
      </c>
      <c r="F610" s="3">
        <v>2740</v>
      </c>
      <c r="G610" s="3">
        <v>2410</v>
      </c>
      <c r="H610" s="3">
        <v>330</v>
      </c>
      <c r="I610" s="3">
        <f t="shared" si="77"/>
        <v>889</v>
      </c>
      <c r="J610" s="3">
        <v>1790</v>
      </c>
      <c r="K610" s="3">
        <v>1400</v>
      </c>
      <c r="L610" s="3">
        <v>537</v>
      </c>
      <c r="M610" s="3">
        <v>451</v>
      </c>
      <c r="N610" s="3">
        <v>328</v>
      </c>
      <c r="O610" s="3">
        <v>328</v>
      </c>
      <c r="P610" s="3">
        <v>322.70357349999995</v>
      </c>
      <c r="Q610" s="3">
        <v>5.2964265000000523</v>
      </c>
      <c r="R610" s="3">
        <f t="shared" si="75"/>
        <v>5.2964265000000523</v>
      </c>
      <c r="S610" s="3">
        <v>351</v>
      </c>
      <c r="T610" s="3">
        <f t="shared" si="79"/>
        <v>88.703573499999948</v>
      </c>
      <c r="U610" s="3">
        <v>234</v>
      </c>
      <c r="V610" s="7">
        <f t="shared" si="78"/>
        <v>0.71341463414634143</v>
      </c>
      <c r="W610" s="1">
        <f>VLOOKUP(B610,SiteMetadata!$B$3:$P$37,3,FALSE)</f>
        <v>4.3</v>
      </c>
      <c r="X610" s="1" t="str">
        <f>VLOOKUP(B610,SiteMetadata!$B$3:$P$37,10,FALSE)</f>
        <v>LowerEastForkLMR</v>
      </c>
      <c r="Y610" s="1">
        <f>VLOOKUP(B610,SiteMetadata!$B$3:$P$37,5,FALSE)</f>
        <v>493.24199399999998</v>
      </c>
      <c r="Z610" s="1">
        <v>4</v>
      </c>
    </row>
    <row r="611" spans="1:26" x14ac:dyDescent="0.3">
      <c r="A611" s="2">
        <v>45054</v>
      </c>
      <c r="B611" s="1" t="s">
        <v>121</v>
      </c>
      <c r="C611" s="1">
        <v>0</v>
      </c>
      <c r="D611" s="3">
        <v>2051.9878608099998</v>
      </c>
      <c r="E611" s="1" t="s">
        <v>121</v>
      </c>
      <c r="F611" s="3">
        <v>2051.9878608099998</v>
      </c>
      <c r="G611" s="3">
        <v>1676.7704222499999</v>
      </c>
      <c r="H611" s="3">
        <v>375.21743855999989</v>
      </c>
      <c r="I611" s="3">
        <f t="shared" si="77"/>
        <v>440.38786080999989</v>
      </c>
      <c r="J611" s="3">
        <v>2020</v>
      </c>
      <c r="K611" s="3">
        <v>1550</v>
      </c>
      <c r="L611" s="3">
        <v>74.2</v>
      </c>
      <c r="M611" s="3">
        <v>61.6</v>
      </c>
      <c r="N611" s="3">
        <v>330</v>
      </c>
      <c r="O611" s="3">
        <v>330</v>
      </c>
      <c r="P611" s="3">
        <v>269.31817605999998</v>
      </c>
      <c r="Q611" s="3">
        <v>60.681823940000015</v>
      </c>
      <c r="R611" s="3">
        <f t="shared" si="75"/>
        <v>60.681823940000015</v>
      </c>
      <c r="S611" s="3">
        <v>296</v>
      </c>
      <c r="T611" s="3">
        <f t="shared" si="79"/>
        <v>54.318176059999985</v>
      </c>
      <c r="U611" s="3">
        <v>215</v>
      </c>
      <c r="V611" s="7">
        <f t="shared" si="78"/>
        <v>0.65151515151515149</v>
      </c>
      <c r="W611" s="1">
        <f>VLOOKUP(B611,SiteMetadata!$B$3:$P$37,3,FALSE)</f>
        <v>46.92</v>
      </c>
      <c r="X611" s="1" t="str">
        <f>VLOOKUP(B611,SiteMetadata!$B$3:$P$37,10,FALSE)</f>
        <v>UpperEastForkLMR</v>
      </c>
      <c r="Y611" s="1">
        <f>VLOOKUP(B611,SiteMetadata!$B$3:$P$37,5,FALSE)</f>
        <v>178.97662</v>
      </c>
      <c r="Z611" s="1">
        <v>4</v>
      </c>
    </row>
    <row r="612" spans="1:26" x14ac:dyDescent="0.3">
      <c r="A612" s="2">
        <v>45054</v>
      </c>
      <c r="B612" s="1" t="s">
        <v>139</v>
      </c>
      <c r="C612" s="1">
        <v>0</v>
      </c>
      <c r="D612" s="3">
        <v>1370.534242105</v>
      </c>
      <c r="E612" s="1" t="s">
        <v>139</v>
      </c>
      <c r="F612" s="3">
        <v>1370.534242105</v>
      </c>
      <c r="G612" s="3">
        <v>1104.2186914849999</v>
      </c>
      <c r="H612" s="3">
        <v>266.31555062000007</v>
      </c>
      <c r="I612" s="3">
        <f t="shared" si="77"/>
        <v>634.08424210499993</v>
      </c>
      <c r="J612" s="3">
        <v>726.5</v>
      </c>
      <c r="K612" s="3">
        <v>687</v>
      </c>
      <c r="L612" s="3">
        <v>57.7</v>
      </c>
      <c r="M612" s="3">
        <v>49.45</v>
      </c>
      <c r="N612" s="3">
        <v>243</v>
      </c>
      <c r="O612" s="3">
        <v>243</v>
      </c>
      <c r="P612" s="3">
        <v>155.84114402750001</v>
      </c>
      <c r="Q612" s="3">
        <v>87.158855972499993</v>
      </c>
      <c r="R612" s="3">
        <f t="shared" si="75"/>
        <v>87.158855972499993</v>
      </c>
      <c r="S612" s="3">
        <v>134.94999999999999</v>
      </c>
      <c r="T612" s="3">
        <f t="shared" si="79"/>
        <v>47.691144027500002</v>
      </c>
      <c r="U612" s="3">
        <v>108.15</v>
      </c>
      <c r="V612" s="7">
        <f t="shared" si="78"/>
        <v>0.44506172839506175</v>
      </c>
      <c r="W612" s="1">
        <f>VLOOKUP(B612,SiteMetadata!$B$3:$P$37,3,FALSE)</f>
        <v>34.909999999999997</v>
      </c>
      <c r="X612" s="1" t="str">
        <f>VLOOKUP(B612,SiteMetadata!$B$3:$P$37,10,FALSE)</f>
        <v>UpperEastForkLMR</v>
      </c>
      <c r="Y612" s="1">
        <f>VLOOKUP(B612,SiteMetadata!$B$3:$P$37,5,FALSE)</f>
        <v>236.477496</v>
      </c>
      <c r="Z612" s="1">
        <v>4</v>
      </c>
    </row>
    <row r="613" spans="1:26" x14ac:dyDescent="0.3">
      <c r="A613" s="2">
        <v>45054</v>
      </c>
      <c r="B613" s="1" t="s">
        <v>84</v>
      </c>
      <c r="C613" s="1">
        <v>0</v>
      </c>
      <c r="D613" s="3">
        <v>3690.3306640000001</v>
      </c>
      <c r="E613" s="1" t="s">
        <v>84</v>
      </c>
      <c r="F613" s="3">
        <v>3690.3306640000001</v>
      </c>
      <c r="G613" s="3">
        <v>3320</v>
      </c>
      <c r="H613" s="3">
        <v>370.33066400000007</v>
      </c>
      <c r="I613" s="3">
        <f t="shared" si="77"/>
        <v>1215.3306640000001</v>
      </c>
      <c r="J613" s="3">
        <v>2300</v>
      </c>
      <c r="K613" s="3">
        <v>1750</v>
      </c>
      <c r="L613" s="3">
        <v>807</v>
      </c>
      <c r="M613" s="3">
        <v>725</v>
      </c>
      <c r="N613" s="3">
        <v>346</v>
      </c>
      <c r="O613" s="3">
        <v>346</v>
      </c>
      <c r="P613" s="3"/>
      <c r="Q613" s="3">
        <v>346</v>
      </c>
      <c r="R613" s="3">
        <f t="shared" si="75"/>
        <v>346</v>
      </c>
      <c r="S613" s="3">
        <v>361</v>
      </c>
      <c r="T613" s="3" t="str">
        <f t="shared" si="79"/>
        <v/>
      </c>
      <c r="U613" s="3">
        <v>264</v>
      </c>
      <c r="V613" s="7">
        <f t="shared" si="78"/>
        <v>0.76300578034682076</v>
      </c>
      <c r="W613" s="1">
        <f>VLOOKUP(B613,SiteMetadata!$B$3:$P$37,3,FALSE)</f>
        <v>0</v>
      </c>
      <c r="X613" s="1" t="str">
        <f>VLOOKUP(B613,SiteMetadata!$B$3:$P$37,10,FALSE)</f>
        <v>LowerEastForkLMR</v>
      </c>
      <c r="Y613" s="1">
        <f>VLOOKUP(B613,SiteMetadata!$B$3:$P$37,5,FALSE)</f>
        <v>493.24199399999998</v>
      </c>
      <c r="Z613" s="1">
        <v>4</v>
      </c>
    </row>
    <row r="614" spans="1:26" x14ac:dyDescent="0.3">
      <c r="A614" s="2">
        <v>45054</v>
      </c>
      <c r="B614" s="1" t="s">
        <v>130</v>
      </c>
      <c r="C614" s="1">
        <v>0</v>
      </c>
      <c r="D614" s="3">
        <v>3126.6666666666665</v>
      </c>
      <c r="E614" s="1" t="s">
        <v>130</v>
      </c>
      <c r="F614" s="3">
        <v>3126.6666666666665</v>
      </c>
      <c r="G614" s="3">
        <v>2840</v>
      </c>
      <c r="H614" s="3">
        <v>286.66666666666652</v>
      </c>
      <c r="I614" s="3">
        <f t="shared" si="77"/>
        <v>1059</v>
      </c>
      <c r="J614" s="3">
        <v>643</v>
      </c>
      <c r="K614" s="3">
        <v>517.66666666666663</v>
      </c>
      <c r="L614" s="3">
        <v>1653.3333333333333</v>
      </c>
      <c r="M614" s="3">
        <v>1550</v>
      </c>
      <c r="N614" s="3">
        <v>1368</v>
      </c>
      <c r="O614" s="4">
        <v>3111.0085907000007</v>
      </c>
      <c r="P614" s="3">
        <v>3096.0085907000007</v>
      </c>
      <c r="Q614" s="3">
        <v>-1728.0085907000007</v>
      </c>
      <c r="R614" s="3">
        <f t="shared" si="75"/>
        <v>15</v>
      </c>
      <c r="S614" s="3">
        <v>2545</v>
      </c>
      <c r="T614" s="3" t="str">
        <f t="shared" si="79"/>
        <v/>
      </c>
      <c r="U614" s="3">
        <v>3630</v>
      </c>
      <c r="V614" s="7">
        <f t="shared" si="78"/>
        <v>1.1668241646299093</v>
      </c>
      <c r="W614" s="1">
        <f>VLOOKUP(B614,SiteMetadata!$B$3:$P$37,3,FALSE)</f>
        <v>0</v>
      </c>
      <c r="X614" s="1" t="str">
        <f>VLOOKUP(B614,SiteMetadata!$B$3:$P$37,10,FALSE)</f>
        <v>UpperEastForkLMR</v>
      </c>
      <c r="Y614" s="1">
        <f>VLOOKUP(B614,SiteMetadata!$B$3:$P$37,5,FALSE)</f>
        <v>3.2663319999999998</v>
      </c>
      <c r="Z614" s="1">
        <v>4</v>
      </c>
    </row>
    <row r="615" spans="1:26" x14ac:dyDescent="0.3">
      <c r="A615" s="2">
        <v>45054</v>
      </c>
      <c r="B615" s="1" t="s">
        <v>185</v>
      </c>
      <c r="C615" s="1">
        <v>0</v>
      </c>
      <c r="D615" s="3">
        <v>522.36028515999999</v>
      </c>
      <c r="E615" s="1" t="s">
        <v>185</v>
      </c>
      <c r="F615" s="3">
        <v>522.36028515999999</v>
      </c>
      <c r="G615" s="3">
        <v>467.07699600000007</v>
      </c>
      <c r="H615" s="3">
        <v>55.283289159999924</v>
      </c>
      <c r="I615" s="3">
        <f t="shared" si="77"/>
        <v>78.860285159999989</v>
      </c>
      <c r="J615" s="3">
        <v>512</v>
      </c>
      <c r="K615" s="3">
        <v>431</v>
      </c>
      <c r="L615" s="3">
        <v>5.29</v>
      </c>
      <c r="M615" s="3">
        <v>12.5</v>
      </c>
      <c r="N615" s="3">
        <v>65.7</v>
      </c>
      <c r="O615" s="4">
        <v>80.721791520000011</v>
      </c>
      <c r="P615" s="3">
        <v>66.721791520000011</v>
      </c>
      <c r="Q615" s="3">
        <v>-1.0217915200000078</v>
      </c>
      <c r="R615" s="3">
        <f t="shared" si="75"/>
        <v>14</v>
      </c>
      <c r="S615" s="3">
        <v>51</v>
      </c>
      <c r="T615" s="3">
        <f t="shared" si="79"/>
        <v>25.621791520000009</v>
      </c>
      <c r="U615" s="3">
        <v>41.1</v>
      </c>
      <c r="V615" s="7">
        <f t="shared" si="78"/>
        <v>0.50915619222619546</v>
      </c>
      <c r="W615" s="1">
        <f>VLOOKUP(B615,SiteMetadata!$B$3:$P$37,3,FALSE)</f>
        <v>0</v>
      </c>
      <c r="X615" s="1" t="str">
        <f>VLOOKUP(B615,SiteMetadata!$B$3:$P$37,10,FALSE)</f>
        <v>LowerEastForkLMR</v>
      </c>
      <c r="Y615" s="1">
        <f>VLOOKUP(B615,SiteMetadata!$B$3:$P$37,5,FALSE)</f>
        <v>0.54310199999999997</v>
      </c>
      <c r="Z615" s="1"/>
    </row>
    <row r="616" spans="1:26" x14ac:dyDescent="0.3">
      <c r="A616" s="2">
        <v>45054</v>
      </c>
      <c r="B616" s="1" t="s">
        <v>128</v>
      </c>
      <c r="C616" s="1">
        <v>0</v>
      </c>
      <c r="D616" s="3">
        <v>2381.2268148899998</v>
      </c>
      <c r="E616" s="1" t="s">
        <v>128</v>
      </c>
      <c r="F616" s="3">
        <v>2381.2268148899998</v>
      </c>
      <c r="G616" s="3">
        <v>2182.3822890000001</v>
      </c>
      <c r="H616" s="3">
        <v>198.84452588999966</v>
      </c>
      <c r="I616" s="3">
        <f t="shared" si="77"/>
        <v>337.12681488999988</v>
      </c>
      <c r="J616" s="3">
        <v>2030</v>
      </c>
      <c r="K616" s="3">
        <v>1990</v>
      </c>
      <c r="L616" s="3">
        <v>45.3</v>
      </c>
      <c r="M616" s="3">
        <v>54.1</v>
      </c>
      <c r="N616" s="3">
        <v>519</v>
      </c>
      <c r="O616" s="6">
        <v>519</v>
      </c>
      <c r="P616" s="3">
        <v>425.42830599999991</v>
      </c>
      <c r="Q616" s="3">
        <v>93.571694000000093</v>
      </c>
      <c r="R616" s="3">
        <f t="shared" si="75"/>
        <v>93.571694000000093</v>
      </c>
      <c r="S616" s="3">
        <v>482</v>
      </c>
      <c r="T616" s="3" t="str">
        <f t="shared" si="79"/>
        <v/>
      </c>
      <c r="U616" s="3">
        <v>472</v>
      </c>
      <c r="V616" s="7">
        <f t="shared" si="78"/>
        <v>0.90944123314065506</v>
      </c>
      <c r="W616" s="1">
        <f>VLOOKUP(B616,SiteMetadata!$B$3:$P$37,3,FALSE)</f>
        <v>0.35</v>
      </c>
      <c r="X616" s="1" t="str">
        <f>VLOOKUP(B616,SiteMetadata!$B$3:$P$37,10,FALSE)</f>
        <v>UpperEastForkLMR</v>
      </c>
      <c r="Y616" s="1">
        <f>VLOOKUP(B616,SiteMetadata!$B$3:$P$37,5,FALSE)</f>
        <v>5.5004999999999997</v>
      </c>
      <c r="Z616" s="1">
        <v>4</v>
      </c>
    </row>
    <row r="617" spans="1:26" x14ac:dyDescent="0.3">
      <c r="A617" s="2">
        <v>45054</v>
      </c>
      <c r="B617" s="1" t="s">
        <v>97</v>
      </c>
      <c r="C617" s="1">
        <v>0</v>
      </c>
      <c r="D617" s="3">
        <v>3080</v>
      </c>
      <c r="E617" s="1" t="s">
        <v>97</v>
      </c>
      <c r="F617" s="3">
        <v>3080</v>
      </c>
      <c r="G617" s="3">
        <v>2830</v>
      </c>
      <c r="H617" s="3">
        <v>250</v>
      </c>
      <c r="I617" s="3">
        <f t="shared" si="77"/>
        <v>375</v>
      </c>
      <c r="J617" s="3">
        <v>3360</v>
      </c>
      <c r="K617" s="3">
        <v>2470</v>
      </c>
      <c r="L617" s="3">
        <v>230</v>
      </c>
      <c r="M617" s="3">
        <v>235</v>
      </c>
      <c r="N617" s="3">
        <v>472</v>
      </c>
      <c r="O617" s="3">
        <v>472</v>
      </c>
      <c r="P617" s="3">
        <v>432.88183749999996</v>
      </c>
      <c r="Q617" s="3">
        <v>39.118162500000039</v>
      </c>
      <c r="R617" s="3">
        <f t="shared" si="75"/>
        <v>39.118162500000039</v>
      </c>
      <c r="S617" s="3">
        <v>482</v>
      </c>
      <c r="T617" s="3" t="str">
        <f t="shared" si="79"/>
        <v/>
      </c>
      <c r="U617" s="3">
        <v>450</v>
      </c>
      <c r="V617" s="7">
        <f t="shared" si="78"/>
        <v>0.95338983050847459</v>
      </c>
      <c r="W617" s="1">
        <f>VLOOKUP(B617,SiteMetadata!$B$3:$P$37,3,FALSE)</f>
        <v>0</v>
      </c>
      <c r="X617" s="1" t="str">
        <f>VLOOKUP(B617,SiteMetadata!$B$3:$P$37,10,FALSE)</f>
        <v>UpperEastForkLMR</v>
      </c>
      <c r="Y617" s="1">
        <f>VLOOKUP(B617,SiteMetadata!$B$3:$P$37,5,FALSE)</f>
        <v>48.268528000000003</v>
      </c>
      <c r="Z617" s="1">
        <v>4</v>
      </c>
    </row>
    <row r="618" spans="1:26" x14ac:dyDescent="0.3">
      <c r="A618" s="2">
        <v>45054</v>
      </c>
      <c r="B618" s="1" t="s">
        <v>103</v>
      </c>
      <c r="C618" s="1">
        <v>0</v>
      </c>
      <c r="D618" s="3">
        <v>4878.8251159999991</v>
      </c>
      <c r="E618" s="1" t="s">
        <v>103</v>
      </c>
      <c r="F618" s="3">
        <v>4878.8251159999991</v>
      </c>
      <c r="G618" s="3">
        <v>4625.0230359999996</v>
      </c>
      <c r="H618" s="3">
        <v>253.80207999999948</v>
      </c>
      <c r="I618" s="3"/>
      <c r="J618" s="3">
        <v>7730</v>
      </c>
      <c r="K618" s="3">
        <v>4770</v>
      </c>
      <c r="L618" s="3">
        <v>501</v>
      </c>
      <c r="M618" s="3">
        <v>386</v>
      </c>
      <c r="N618" s="3">
        <v>113</v>
      </c>
      <c r="O618" s="3">
        <v>113</v>
      </c>
      <c r="P618" s="3">
        <v>107.39686352000001</v>
      </c>
      <c r="Q618" s="3">
        <v>5.6031364799999892</v>
      </c>
      <c r="R618" s="3">
        <f t="shared" si="75"/>
        <v>5.6031364799999892</v>
      </c>
      <c r="S618" s="3">
        <v>106</v>
      </c>
      <c r="T618" s="3">
        <f t="shared" si="79"/>
        <v>52.696863520000008</v>
      </c>
      <c r="U618" s="3">
        <v>54.7</v>
      </c>
      <c r="V618" s="7">
        <f t="shared" si="78"/>
        <v>0.48407079646017703</v>
      </c>
      <c r="W618" s="1">
        <f>VLOOKUP(B618,SiteMetadata!$B$3:$P$37,3,FALSE)</f>
        <v>0.46</v>
      </c>
      <c r="X618" s="1" t="str">
        <f>VLOOKUP(B618,SiteMetadata!$B$3:$P$37,10,FALSE)</f>
        <v>UpperEastForkLMR</v>
      </c>
      <c r="Y618" s="1">
        <f>VLOOKUP(B618,SiteMetadata!$B$3:$P$37,5,FALSE)</f>
        <v>4.3336220000000001</v>
      </c>
      <c r="Z618" s="1">
        <v>4</v>
      </c>
    </row>
    <row r="619" spans="1:26" x14ac:dyDescent="0.3">
      <c r="A619" s="2">
        <v>45054</v>
      </c>
      <c r="B619" s="1" t="s">
        <v>116</v>
      </c>
      <c r="C619" s="1">
        <v>0</v>
      </c>
      <c r="D619" s="3">
        <v>2762.5271000000002</v>
      </c>
      <c r="E619" s="1" t="s">
        <v>116</v>
      </c>
      <c r="F619" s="3">
        <v>2762.5271000000002</v>
      </c>
      <c r="G619" s="3">
        <v>2290.4622240399999</v>
      </c>
      <c r="H619" s="3">
        <v>472.06487596000034</v>
      </c>
      <c r="I619" s="3">
        <f t="shared" ref="I619:I652" si="80">F619-(K619+M619)</f>
        <v>768.42710000000034</v>
      </c>
      <c r="J619" s="3">
        <v>2970</v>
      </c>
      <c r="K619" s="3">
        <v>1920</v>
      </c>
      <c r="L619" s="3">
        <v>80.900000000000006</v>
      </c>
      <c r="M619" s="3">
        <v>74.099999999999994</v>
      </c>
      <c r="N619" s="3">
        <v>699</v>
      </c>
      <c r="O619" s="3">
        <v>699</v>
      </c>
      <c r="P619" s="3">
        <v>480.9351375</v>
      </c>
      <c r="Q619" s="3">
        <v>218.0648625</v>
      </c>
      <c r="R619" s="3">
        <f t="shared" si="75"/>
        <v>218.0648625</v>
      </c>
      <c r="S619" s="3">
        <v>814</v>
      </c>
      <c r="T619" s="3" t="str">
        <f t="shared" si="79"/>
        <v/>
      </c>
      <c r="U619" s="3">
        <v>505</v>
      </c>
      <c r="V619" s="7">
        <f t="shared" si="78"/>
        <v>0.72246065808297566</v>
      </c>
      <c r="W619" s="1">
        <f>VLOOKUP(B619,SiteMetadata!$B$3:$P$37,3,FALSE)</f>
        <v>0.12</v>
      </c>
      <c r="X619" s="1" t="str">
        <f>VLOOKUP(B619,SiteMetadata!$B$3:$P$37,10,FALSE)</f>
        <v>UpperEastForkLMR</v>
      </c>
      <c r="Y619" s="1">
        <f>VLOOKUP(B619,SiteMetadata!$B$3:$P$37,5,FALSE)</f>
        <v>29.212480000000003</v>
      </c>
      <c r="Z619" s="1">
        <v>4</v>
      </c>
    </row>
    <row r="620" spans="1:26" x14ac:dyDescent="0.3">
      <c r="A620" s="2">
        <v>45054</v>
      </c>
      <c r="B620" s="1" t="s">
        <v>112</v>
      </c>
      <c r="C620" s="1">
        <v>0</v>
      </c>
      <c r="D620" s="3">
        <v>4726.4834839999994</v>
      </c>
      <c r="E620" s="1" t="s">
        <v>112</v>
      </c>
      <c r="F620" s="3">
        <v>4726.4834839999994</v>
      </c>
      <c r="G620" s="3">
        <v>4447.6609839999992</v>
      </c>
      <c r="H620" s="3">
        <v>278.82250000000022</v>
      </c>
      <c r="I620" s="3">
        <f t="shared" si="80"/>
        <v>508.48348399999941</v>
      </c>
      <c r="J620" s="3">
        <v>2340</v>
      </c>
      <c r="K620" s="3">
        <v>3520</v>
      </c>
      <c r="L620" s="3">
        <v>775</v>
      </c>
      <c r="M620" s="3">
        <v>698</v>
      </c>
      <c r="N620" s="3">
        <v>1090</v>
      </c>
      <c r="O620" s="6">
        <v>1090</v>
      </c>
      <c r="P620" s="3">
        <v>368.81189999999998</v>
      </c>
      <c r="Q620" s="3">
        <v>721.18810000000008</v>
      </c>
      <c r="R620" s="3">
        <f t="shared" si="75"/>
        <v>721.18810000000008</v>
      </c>
      <c r="S620" s="3">
        <v>485</v>
      </c>
      <c r="T620" s="3" t="str">
        <f t="shared" si="79"/>
        <v/>
      </c>
      <c r="U620" s="3">
        <v>380</v>
      </c>
      <c r="V620" s="7">
        <f t="shared" si="78"/>
        <v>0.34862385321100919</v>
      </c>
      <c r="W620" s="1">
        <f>VLOOKUP(B620,SiteMetadata!$B$3:$P$37,3,FALSE)</f>
        <v>0.05</v>
      </c>
      <c r="X620" s="1" t="str">
        <f>VLOOKUP(B620,SiteMetadata!$B$3:$P$37,10,FALSE)</f>
        <v>UpperEastForkLMR</v>
      </c>
      <c r="Y620" s="1">
        <f>VLOOKUP(B620,SiteMetadata!$B$3:$P$37,5,FALSE)</f>
        <v>26.992980000000003</v>
      </c>
      <c r="Z620" s="1">
        <v>4</v>
      </c>
    </row>
    <row r="621" spans="1:26" x14ac:dyDescent="0.3">
      <c r="A621" s="2">
        <v>45061</v>
      </c>
      <c r="B621" s="1" t="s">
        <v>144</v>
      </c>
      <c r="C621" s="1">
        <v>0</v>
      </c>
      <c r="D621" s="3">
        <v>591</v>
      </c>
      <c r="E621" s="1" t="s">
        <v>144</v>
      </c>
      <c r="F621" s="3">
        <v>591</v>
      </c>
      <c r="G621" s="3">
        <v>572</v>
      </c>
      <c r="H621" s="3">
        <v>19</v>
      </c>
      <c r="I621" s="3">
        <f t="shared" si="80"/>
        <v>450.9</v>
      </c>
      <c r="J621" s="3">
        <v>100</v>
      </c>
      <c r="K621" s="3">
        <v>111</v>
      </c>
      <c r="L621" s="3">
        <v>27.1</v>
      </c>
      <c r="M621" s="3">
        <v>29.1</v>
      </c>
      <c r="N621" s="3">
        <v>150.70199098000003</v>
      </c>
      <c r="O621" s="3">
        <v>150.70199098000003</v>
      </c>
      <c r="P621" s="3">
        <v>127.73176751999998</v>
      </c>
      <c r="Q621" s="3">
        <v>22.970223460000057</v>
      </c>
      <c r="R621" s="3">
        <f t="shared" si="75"/>
        <v>22.970223460000057</v>
      </c>
      <c r="S621" s="3">
        <v>83.5</v>
      </c>
      <c r="T621" s="3">
        <f t="shared" si="79"/>
        <v>39.131767519999983</v>
      </c>
      <c r="U621" s="3">
        <v>88.6</v>
      </c>
      <c r="V621" s="7">
        <f t="shared" si="78"/>
        <v>0.58791525860967742</v>
      </c>
      <c r="W621" s="1">
        <f>VLOOKUP(B621,SiteMetadata!$B$3:$P$37,3,FALSE)</f>
        <v>5.2</v>
      </c>
      <c r="X621" s="1" t="str">
        <f>VLOOKUP(B621,SiteMetadata!$B$3:$P$37,10,FALSE)</f>
        <v>UpperEastForkLMR</v>
      </c>
      <c r="Y621" s="1">
        <f>VLOOKUP(B621,SiteMetadata!$B$3:$P$37,5,FALSE)</f>
        <v>24.856856000000001</v>
      </c>
      <c r="Z621" s="1">
        <v>4</v>
      </c>
    </row>
    <row r="622" spans="1:26" x14ac:dyDescent="0.3">
      <c r="A622" s="2">
        <v>45061</v>
      </c>
      <c r="B622" s="1" t="s">
        <v>153</v>
      </c>
      <c r="C622" s="1">
        <v>0</v>
      </c>
      <c r="D622" s="3">
        <v>1153.3333333333333</v>
      </c>
      <c r="E622" s="1" t="s">
        <v>153</v>
      </c>
      <c r="F622" s="3">
        <v>1153.3333333333333</v>
      </c>
      <c r="G622" s="3">
        <v>801</v>
      </c>
      <c r="H622" s="3">
        <v>352.33333333333326</v>
      </c>
      <c r="I622" s="3">
        <f t="shared" si="80"/>
        <v>831.8</v>
      </c>
      <c r="J622" s="3">
        <v>294.66666666666669</v>
      </c>
      <c r="K622" s="3">
        <v>302</v>
      </c>
      <c r="L622" s="3">
        <v>24.633333333333336</v>
      </c>
      <c r="M622" s="3">
        <v>19.533333333333331</v>
      </c>
      <c r="N622" s="3">
        <v>161.72602986666666</v>
      </c>
      <c r="O622" s="3">
        <v>161.72602986666666</v>
      </c>
      <c r="P622" s="3">
        <v>97.08258433333333</v>
      </c>
      <c r="Q622" s="3">
        <v>64.643445533333335</v>
      </c>
      <c r="R622" s="3">
        <f t="shared" si="75"/>
        <v>64.643445533333335</v>
      </c>
      <c r="S622" s="3">
        <v>60.733333333333327</v>
      </c>
      <c r="T622" s="3">
        <f t="shared" si="79"/>
        <v>53.715917666666662</v>
      </c>
      <c r="U622" s="3">
        <v>43.366666666666667</v>
      </c>
      <c r="V622" s="7">
        <f t="shared" si="78"/>
        <v>0.26814895970932978</v>
      </c>
      <c r="W622" s="1">
        <f>VLOOKUP(B622,SiteMetadata!$B$3:$P$37,3,FALSE)</f>
        <v>19.649999999999999</v>
      </c>
      <c r="X622" s="1" t="str">
        <f>VLOOKUP(B622,SiteMetadata!$B$3:$P$37,10,FALSE)</f>
        <v>LowerEastForkLMR</v>
      </c>
      <c r="Y622" s="1">
        <f>VLOOKUP(B622,SiteMetadata!$B$3:$P$37,5,FALSE)</f>
        <v>344.97746400000005</v>
      </c>
      <c r="Z622" s="1">
        <v>4</v>
      </c>
    </row>
    <row r="623" spans="1:26" x14ac:dyDescent="0.3">
      <c r="A623" s="2">
        <v>45061</v>
      </c>
      <c r="B623" s="1" t="s">
        <v>202</v>
      </c>
      <c r="C623" s="1">
        <v>0</v>
      </c>
      <c r="D623" s="3">
        <v>1280</v>
      </c>
      <c r="E623" s="1" t="s">
        <v>202</v>
      </c>
      <c r="F623" s="3">
        <v>1280</v>
      </c>
      <c r="G623" s="3">
        <v>1160</v>
      </c>
      <c r="H623" s="3">
        <v>120</v>
      </c>
      <c r="I623" s="3">
        <f t="shared" si="80"/>
        <v>516.95000000000005</v>
      </c>
      <c r="J623" s="3">
        <v>707</v>
      </c>
      <c r="K623" s="3">
        <v>759</v>
      </c>
      <c r="L623" s="3">
        <v>8.1199999999999992</v>
      </c>
      <c r="M623" s="3">
        <v>4.05</v>
      </c>
      <c r="N623" s="3">
        <v>200.23221401999999</v>
      </c>
      <c r="O623" s="3">
        <v>200.23221401999999</v>
      </c>
      <c r="P623" s="3">
        <v>142.91170571999999</v>
      </c>
      <c r="Q623" s="3">
        <v>57.3205083</v>
      </c>
      <c r="R623" s="3">
        <f t="shared" si="75"/>
        <v>57.3205083</v>
      </c>
      <c r="S623" s="3">
        <v>102</v>
      </c>
      <c r="T623" s="3">
        <f t="shared" si="79"/>
        <v>49.411705719999986</v>
      </c>
      <c r="U623" s="3">
        <v>93.5</v>
      </c>
      <c r="V623" s="7">
        <f t="shared" si="78"/>
        <v>0.46695782922652423</v>
      </c>
      <c r="W623" s="1" t="str">
        <f>VLOOKUP(B623,SiteMetadata!$B$3:$P$37,3,FALSE)</f>
        <v>NA</v>
      </c>
      <c r="X623" s="1" t="str">
        <f>VLOOKUP(B623,SiteMetadata!$B$3:$P$37,10,FALSE)</f>
        <v>UpperEastForkLMR</v>
      </c>
      <c r="Y623" s="1">
        <f>VLOOKUP(B623,SiteMetadata!$B$3:$P$37,5,FALSE)</f>
        <v>331.51764400000002</v>
      </c>
      <c r="Z623" s="1">
        <v>4</v>
      </c>
    </row>
    <row r="624" spans="1:26" x14ac:dyDescent="0.3">
      <c r="A624" s="2">
        <v>45061</v>
      </c>
      <c r="B624" s="1" t="s">
        <v>91</v>
      </c>
      <c r="C624" s="1">
        <v>0</v>
      </c>
      <c r="D624" s="3">
        <v>1860</v>
      </c>
      <c r="E624" s="1" t="s">
        <v>91</v>
      </c>
      <c r="F624" s="3">
        <v>1860</v>
      </c>
      <c r="G624" s="3">
        <v>1800</v>
      </c>
      <c r="H624" s="3">
        <v>60</v>
      </c>
      <c r="I624" s="3">
        <f t="shared" si="80"/>
        <v>444.09999999999991</v>
      </c>
      <c r="J624" s="3">
        <v>1220</v>
      </c>
      <c r="K624" s="3">
        <v>1370</v>
      </c>
      <c r="L624" s="3">
        <v>51.8</v>
      </c>
      <c r="M624" s="3">
        <v>45.9</v>
      </c>
      <c r="N624" s="3">
        <v>228.19814999999997</v>
      </c>
      <c r="O624" s="3">
        <v>228.19814999999997</v>
      </c>
      <c r="P624" s="3">
        <v>211.99545432000002</v>
      </c>
      <c r="Q624" s="3">
        <v>16.202695679999948</v>
      </c>
      <c r="R624" s="3">
        <f t="shared" si="75"/>
        <v>16.202695679999948</v>
      </c>
      <c r="S624" s="3">
        <v>165</v>
      </c>
      <c r="T624" s="3">
        <f t="shared" si="79"/>
        <v>56.995454320000022</v>
      </c>
      <c r="U624" s="3">
        <v>155</v>
      </c>
      <c r="V624" s="7">
        <f t="shared" si="78"/>
        <v>0.67923425321370934</v>
      </c>
      <c r="W624" s="1">
        <f>VLOOKUP(B624,SiteMetadata!$B$3:$P$37,3,FALSE)</f>
        <v>0</v>
      </c>
      <c r="X624" s="1" t="str">
        <f>VLOOKUP(B624,SiteMetadata!$B$3:$P$37,10,FALSE)</f>
        <v>UpperEastForkLMR</v>
      </c>
      <c r="Y624" s="1">
        <f>VLOOKUP(B624,SiteMetadata!$B$3:$P$37,5,FALSE)</f>
        <v>233.42192000000003</v>
      </c>
      <c r="Z624" s="1">
        <v>4</v>
      </c>
    </row>
    <row r="625" spans="1:26" x14ac:dyDescent="0.3">
      <c r="A625" s="2">
        <v>45061</v>
      </c>
      <c r="B625" s="1" t="s">
        <v>181</v>
      </c>
      <c r="C625" s="1">
        <v>0</v>
      </c>
      <c r="D625" s="3">
        <v>1420</v>
      </c>
      <c r="E625" s="1" t="s">
        <v>181</v>
      </c>
      <c r="F625" s="3">
        <v>1420</v>
      </c>
      <c r="G625" s="3">
        <v>1380</v>
      </c>
      <c r="H625" s="3">
        <v>40</v>
      </c>
      <c r="I625" s="3">
        <f t="shared" si="80"/>
        <v>487.20000000000005</v>
      </c>
      <c r="J625" s="3">
        <v>847</v>
      </c>
      <c r="K625" s="3">
        <v>910</v>
      </c>
      <c r="L625" s="3">
        <v>29.2</v>
      </c>
      <c r="M625" s="3">
        <v>22.8</v>
      </c>
      <c r="N625" s="3">
        <v>145.99280107999999</v>
      </c>
      <c r="O625" s="3">
        <v>145.99280107999999</v>
      </c>
      <c r="P625" s="3">
        <v>122.73134827999999</v>
      </c>
      <c r="Q625" s="3">
        <v>23.261452800000001</v>
      </c>
      <c r="R625" s="3">
        <f t="shared" si="75"/>
        <v>23.261452800000001</v>
      </c>
      <c r="S625" s="3">
        <v>83.4</v>
      </c>
      <c r="T625" s="3">
        <f t="shared" si="79"/>
        <v>56.931348279999995</v>
      </c>
      <c r="U625" s="3">
        <v>65.8</v>
      </c>
      <c r="V625" s="7">
        <f t="shared" ref="V625:V656" si="81">U625/O625</f>
        <v>0.45070715482706186</v>
      </c>
      <c r="W625" s="1">
        <f>VLOOKUP(B625,SiteMetadata!$B$3:$P$37,3,FALSE)</f>
        <v>4.3</v>
      </c>
      <c r="X625" s="1" t="str">
        <f>VLOOKUP(B625,SiteMetadata!$B$3:$P$37,10,FALSE)</f>
        <v>LowerEastForkLMR</v>
      </c>
      <c r="Y625" s="1">
        <f>VLOOKUP(B625,SiteMetadata!$B$3:$P$37,5,FALSE)</f>
        <v>493.24199399999998</v>
      </c>
      <c r="Z625" s="1">
        <v>4</v>
      </c>
    </row>
    <row r="626" spans="1:26" x14ac:dyDescent="0.3">
      <c r="A626" s="2">
        <v>45061</v>
      </c>
      <c r="B626" s="1" t="s">
        <v>139</v>
      </c>
      <c r="C626" s="1">
        <v>0</v>
      </c>
      <c r="D626" s="3">
        <v>1810</v>
      </c>
      <c r="E626" s="1" t="s">
        <v>139</v>
      </c>
      <c r="F626" s="4">
        <v>1963</v>
      </c>
      <c r="G626" s="3">
        <v>1940</v>
      </c>
      <c r="H626" s="3">
        <v>-130</v>
      </c>
      <c r="I626" s="3">
        <f t="shared" si="80"/>
        <v>524.09999999999991</v>
      </c>
      <c r="J626" s="3">
        <v>1250</v>
      </c>
      <c r="K626" s="3">
        <v>1400</v>
      </c>
      <c r="L626" s="3">
        <v>41.1</v>
      </c>
      <c r="M626" s="3">
        <v>38.9</v>
      </c>
      <c r="N626" s="3">
        <v>258.97457929599994</v>
      </c>
      <c r="O626" s="3">
        <v>258.97457929599994</v>
      </c>
      <c r="P626" s="3">
        <v>199.70229881999998</v>
      </c>
      <c r="Q626" s="3">
        <v>59.272280475999963</v>
      </c>
      <c r="R626" s="3">
        <f t="shared" si="75"/>
        <v>59.272280475999963</v>
      </c>
      <c r="S626" s="3">
        <v>175</v>
      </c>
      <c r="T626" s="3">
        <f t="shared" si="79"/>
        <v>29.702298819999982</v>
      </c>
      <c r="U626" s="3">
        <v>170</v>
      </c>
      <c r="V626" s="7">
        <f t="shared" si="81"/>
        <v>0.65643508510422277</v>
      </c>
      <c r="W626" s="1">
        <f>VLOOKUP(B626,SiteMetadata!$B$3:$P$37,3,FALSE)</f>
        <v>34.909999999999997</v>
      </c>
      <c r="X626" s="1" t="str">
        <f>VLOOKUP(B626,SiteMetadata!$B$3:$P$37,10,FALSE)</f>
        <v>UpperEastForkLMR</v>
      </c>
      <c r="Y626" s="1">
        <f>VLOOKUP(B626,SiteMetadata!$B$3:$P$37,5,FALSE)</f>
        <v>236.477496</v>
      </c>
      <c r="Z626" s="1">
        <v>4</v>
      </c>
    </row>
    <row r="627" spans="1:26" x14ac:dyDescent="0.3">
      <c r="A627" s="2">
        <v>45061</v>
      </c>
      <c r="B627" s="1" t="s">
        <v>84</v>
      </c>
      <c r="C627" s="1">
        <v>0</v>
      </c>
      <c r="D627" s="3">
        <v>1710</v>
      </c>
      <c r="E627" s="1" t="s">
        <v>84</v>
      </c>
      <c r="F627" s="4">
        <v>1761</v>
      </c>
      <c r="G627" s="3">
        <v>1740</v>
      </c>
      <c r="H627" s="3">
        <v>-30</v>
      </c>
      <c r="I627" s="3">
        <f t="shared" si="80"/>
        <v>340.40000000000009</v>
      </c>
      <c r="J627" s="3">
        <v>1200</v>
      </c>
      <c r="K627" s="3">
        <v>1390</v>
      </c>
      <c r="L627" s="3">
        <v>28</v>
      </c>
      <c r="M627" s="3">
        <v>30.6</v>
      </c>
      <c r="N627" s="3">
        <v>250.38307542399997</v>
      </c>
      <c r="O627" s="3">
        <v>250.38307542399997</v>
      </c>
      <c r="P627" s="3">
        <v>182.70046991999999</v>
      </c>
      <c r="Q627" s="3">
        <v>67.68260550399998</v>
      </c>
      <c r="R627" s="3">
        <f t="shared" si="75"/>
        <v>67.68260550399998</v>
      </c>
      <c r="S627" s="3">
        <v>140</v>
      </c>
      <c r="T627" s="3">
        <f t="shared" si="79"/>
        <v>49.700469919999989</v>
      </c>
      <c r="U627" s="3">
        <v>133</v>
      </c>
      <c r="V627" s="7">
        <f t="shared" si="81"/>
        <v>0.5311860626952406</v>
      </c>
      <c r="W627" s="1">
        <f>VLOOKUP(B627,SiteMetadata!$B$3:$P$37,3,FALSE)</f>
        <v>0</v>
      </c>
      <c r="X627" s="1" t="str">
        <f>VLOOKUP(B627,SiteMetadata!$B$3:$P$37,10,FALSE)</f>
        <v>LowerEastForkLMR</v>
      </c>
      <c r="Y627" s="1">
        <f>VLOOKUP(B627,SiteMetadata!$B$3:$P$37,5,FALSE)</f>
        <v>493.24199399999998</v>
      </c>
      <c r="Z627" s="1">
        <v>4</v>
      </c>
    </row>
    <row r="628" spans="1:26" x14ac:dyDescent="0.3">
      <c r="A628" s="2">
        <v>45061</v>
      </c>
      <c r="B628" s="1" t="s">
        <v>195</v>
      </c>
      <c r="C628" s="1">
        <v>0</v>
      </c>
      <c r="D628" s="3">
        <v>1150</v>
      </c>
      <c r="E628" s="1" t="s">
        <v>195</v>
      </c>
      <c r="F628" s="3">
        <v>1150</v>
      </c>
      <c r="G628" s="3">
        <v>666</v>
      </c>
      <c r="H628" s="3">
        <v>484</v>
      </c>
      <c r="I628" s="3">
        <f t="shared" si="80"/>
        <v>1009.9</v>
      </c>
      <c r="J628" s="3">
        <v>119</v>
      </c>
      <c r="K628" s="3">
        <v>126</v>
      </c>
      <c r="L628" s="3">
        <v>14.9</v>
      </c>
      <c r="M628" s="3">
        <v>14.1</v>
      </c>
      <c r="N628" s="3">
        <v>155.63926799999999</v>
      </c>
      <c r="O628" s="3">
        <v>155.63926799999999</v>
      </c>
      <c r="P628" s="3">
        <v>61.218802999999994</v>
      </c>
      <c r="Q628" s="3">
        <v>94.420464999999993</v>
      </c>
      <c r="R628" s="3">
        <f t="shared" si="75"/>
        <v>94.420464999999993</v>
      </c>
      <c r="S628" s="3">
        <v>50.3</v>
      </c>
      <c r="T628" s="3">
        <f t="shared" si="79"/>
        <v>30.918802999999993</v>
      </c>
      <c r="U628" s="3">
        <v>30.3</v>
      </c>
      <c r="V628" s="7">
        <f t="shared" si="81"/>
        <v>0.19468094645626324</v>
      </c>
      <c r="W628" s="1">
        <f>VLOOKUP(B628,SiteMetadata!$B$3:$P$37,3,FALSE)</f>
        <v>0</v>
      </c>
      <c r="X628" s="1" t="str">
        <f>VLOOKUP(B628,SiteMetadata!$B$3:$P$37,10,FALSE)</f>
        <v>UpperEastForkLMR</v>
      </c>
      <c r="Y628" s="1">
        <f>VLOOKUP(B628,SiteMetadata!$B$3:$P$37,5,FALSE)</f>
        <v>331.51764400000002</v>
      </c>
      <c r="Z628" s="1">
        <v>4</v>
      </c>
    </row>
    <row r="629" spans="1:26" x14ac:dyDescent="0.3">
      <c r="A629" s="2">
        <v>45061</v>
      </c>
      <c r="B629" s="1" t="s">
        <v>185</v>
      </c>
      <c r="C629" s="1">
        <v>0</v>
      </c>
      <c r="D629" s="3">
        <v>830</v>
      </c>
      <c r="E629" s="1" t="s">
        <v>185</v>
      </c>
      <c r="F629" s="4">
        <v>915</v>
      </c>
      <c r="G629" s="3">
        <v>897</v>
      </c>
      <c r="H629" s="3">
        <v>-67</v>
      </c>
      <c r="I629" s="3">
        <f t="shared" si="80"/>
        <v>185</v>
      </c>
      <c r="J629" s="3">
        <v>448</v>
      </c>
      <c r="K629" s="3">
        <v>540</v>
      </c>
      <c r="L629" s="3">
        <v>178</v>
      </c>
      <c r="M629" s="3">
        <v>190</v>
      </c>
      <c r="N629" s="3">
        <v>87.293833720000009</v>
      </c>
      <c r="O629" s="3">
        <v>87.293833720000009</v>
      </c>
      <c r="P629" s="3">
        <v>67.471689279999993</v>
      </c>
      <c r="Q629" s="3">
        <v>19.822144440000017</v>
      </c>
      <c r="R629" s="3">
        <f t="shared" si="75"/>
        <v>19.822144440000017</v>
      </c>
      <c r="S629" s="3">
        <v>42.2</v>
      </c>
      <c r="T629" s="3">
        <f t="shared" si="79"/>
        <v>40.571689279999994</v>
      </c>
      <c r="U629" s="3">
        <v>26.9</v>
      </c>
      <c r="V629" s="7">
        <f t="shared" si="81"/>
        <v>0.30815464109736884</v>
      </c>
      <c r="W629" s="1">
        <f>VLOOKUP(B629,SiteMetadata!$B$3:$P$37,3,FALSE)</f>
        <v>0</v>
      </c>
      <c r="X629" s="1" t="str">
        <f>VLOOKUP(B629,SiteMetadata!$B$3:$P$37,10,FALSE)</f>
        <v>LowerEastForkLMR</v>
      </c>
      <c r="Y629" s="1">
        <f>VLOOKUP(B629,SiteMetadata!$B$3:$P$37,5,FALSE)</f>
        <v>0.54310199999999997</v>
      </c>
      <c r="Z629" s="1">
        <v>4</v>
      </c>
    </row>
    <row r="630" spans="1:26" x14ac:dyDescent="0.3">
      <c r="A630" s="2">
        <v>45061</v>
      </c>
      <c r="B630" s="1" t="s">
        <v>160</v>
      </c>
      <c r="C630" s="1">
        <v>0</v>
      </c>
      <c r="D630" s="3">
        <v>561</v>
      </c>
      <c r="E630" s="1" t="s">
        <v>160</v>
      </c>
      <c r="F630" s="3">
        <v>561</v>
      </c>
      <c r="G630" s="3">
        <v>517</v>
      </c>
      <c r="H630" s="3">
        <v>44</v>
      </c>
      <c r="I630" s="3">
        <f t="shared" si="80"/>
        <v>200.10000000000002</v>
      </c>
      <c r="J630" s="3">
        <v>307</v>
      </c>
      <c r="K630" s="3">
        <v>338</v>
      </c>
      <c r="L630" s="3">
        <v>22.6</v>
      </c>
      <c r="M630" s="3">
        <v>22.9</v>
      </c>
      <c r="N630" s="3">
        <v>106.25626731999998</v>
      </c>
      <c r="O630" s="3">
        <v>106.25626731999998</v>
      </c>
      <c r="P630" s="3">
        <v>74.979521079999984</v>
      </c>
      <c r="Q630" s="3">
        <v>31.276746239999994</v>
      </c>
      <c r="R630" s="3">
        <f t="shared" si="75"/>
        <v>31.276746239999994</v>
      </c>
      <c r="S630" s="3">
        <v>22.9</v>
      </c>
      <c r="T630" s="3">
        <f t="shared" si="79"/>
        <v>55.679521079999986</v>
      </c>
      <c r="U630" s="3">
        <v>19.3</v>
      </c>
      <c r="V630" s="7">
        <f t="shared" si="81"/>
        <v>0.18163634472380227</v>
      </c>
      <c r="W630" s="1">
        <f>VLOOKUP(B630,SiteMetadata!$B$3:$P$37,3,FALSE)</f>
        <v>0.1</v>
      </c>
      <c r="X630" s="1" t="str">
        <f>VLOOKUP(B630,SiteMetadata!$B$3:$P$37,10,FALSE)</f>
        <v>LowerEastForkLMR</v>
      </c>
      <c r="Y630" s="1">
        <f>VLOOKUP(B630,SiteMetadata!$B$3:$P$37,5,FALSE)</f>
        <v>7.156054000000001</v>
      </c>
      <c r="Z630" s="1">
        <v>4</v>
      </c>
    </row>
    <row r="631" spans="1:26" x14ac:dyDescent="0.3">
      <c r="A631" s="2">
        <v>45061</v>
      </c>
      <c r="B631" s="1" t="s">
        <v>147</v>
      </c>
      <c r="C631" s="1">
        <v>0</v>
      </c>
      <c r="D631" s="3">
        <v>671</v>
      </c>
      <c r="E631" s="1" t="s">
        <v>147</v>
      </c>
      <c r="F631" s="3">
        <v>671</v>
      </c>
      <c r="G631" s="3">
        <v>604</v>
      </c>
      <c r="H631" s="3">
        <v>67</v>
      </c>
      <c r="I631" s="3">
        <f t="shared" si="80"/>
        <v>316.89999999999998</v>
      </c>
      <c r="J631" s="3">
        <v>280</v>
      </c>
      <c r="K631" s="3">
        <v>319</v>
      </c>
      <c r="L631" s="3">
        <v>38.5</v>
      </c>
      <c r="M631" s="3">
        <v>35.1</v>
      </c>
      <c r="N631" s="3">
        <v>189.24809999999999</v>
      </c>
      <c r="O631" s="3">
        <v>189.24809999999999</v>
      </c>
      <c r="P631" s="3">
        <v>122.46274671999997</v>
      </c>
      <c r="Q631" s="3">
        <v>66.785353280000024</v>
      </c>
      <c r="R631" s="3">
        <f t="shared" ref="R631:R694" si="82">O631-P631</f>
        <v>66.785353280000024</v>
      </c>
      <c r="S631" s="3">
        <v>92.5</v>
      </c>
      <c r="T631" s="3">
        <f t="shared" si="79"/>
        <v>55.562746719999964</v>
      </c>
      <c r="U631" s="3">
        <v>66.900000000000006</v>
      </c>
      <c r="V631" s="7">
        <f t="shared" si="81"/>
        <v>0.35350420955349093</v>
      </c>
      <c r="W631" s="1">
        <f>VLOOKUP(B631,SiteMetadata!$B$3:$P$37,3,FALSE)</f>
        <v>0</v>
      </c>
      <c r="X631" s="1" t="str">
        <f>VLOOKUP(B631,SiteMetadata!$B$3:$P$37,10,FALSE)</f>
        <v>UpperEastForkLMR</v>
      </c>
      <c r="Y631" s="1">
        <f>VLOOKUP(B631,SiteMetadata!$B$3:$P$37,5,FALSE)</f>
        <v>1.014022</v>
      </c>
      <c r="Z631" s="1">
        <v>4</v>
      </c>
    </row>
    <row r="632" spans="1:26" x14ac:dyDescent="0.3">
      <c r="A632" s="2">
        <v>45061</v>
      </c>
      <c r="B632" s="1" t="s">
        <v>167</v>
      </c>
      <c r="C632" s="1">
        <v>0</v>
      </c>
      <c r="D632" s="3">
        <v>732</v>
      </c>
      <c r="E632" s="1" t="s">
        <v>167</v>
      </c>
      <c r="F632" s="3">
        <v>732</v>
      </c>
      <c r="G632" s="3">
        <v>638</v>
      </c>
      <c r="H632" s="3">
        <v>94</v>
      </c>
      <c r="I632" s="3">
        <f t="shared" si="80"/>
        <v>521</v>
      </c>
      <c r="J632" s="3">
        <v>157</v>
      </c>
      <c r="K632" s="3">
        <v>173</v>
      </c>
      <c r="L632" s="3">
        <v>40</v>
      </c>
      <c r="M632" s="3">
        <v>38</v>
      </c>
      <c r="N632" s="3">
        <v>163.96085802000002</v>
      </c>
      <c r="O632" s="3">
        <v>163.96085802000002</v>
      </c>
      <c r="P632" s="3">
        <v>136.19139999999999</v>
      </c>
      <c r="Q632" s="3">
        <v>27.76945802000003</v>
      </c>
      <c r="R632" s="3">
        <f t="shared" si="82"/>
        <v>27.76945802000003</v>
      </c>
      <c r="S632" s="3">
        <v>74.5</v>
      </c>
      <c r="T632" s="3">
        <f t="shared" si="79"/>
        <v>79.89139999999999</v>
      </c>
      <c r="U632" s="3">
        <v>56.3</v>
      </c>
      <c r="V632" s="7">
        <f t="shared" si="81"/>
        <v>0.34337463636066418</v>
      </c>
      <c r="W632" s="1">
        <f>VLOOKUP(B632,SiteMetadata!$B$3:$P$37,3,FALSE)</f>
        <v>1</v>
      </c>
      <c r="X632" s="1" t="str">
        <f>VLOOKUP(B632,SiteMetadata!$B$3:$P$37,10,FALSE)</f>
        <v>LowerEastForkLMR</v>
      </c>
      <c r="Y632" s="1">
        <f>VLOOKUP(B632,SiteMetadata!$B$3:$P$37,5,FALSE)</f>
        <v>76.224578000000008</v>
      </c>
      <c r="Z632" s="1">
        <v>4</v>
      </c>
    </row>
    <row r="633" spans="1:26" x14ac:dyDescent="0.3">
      <c r="A633" s="2">
        <v>45061</v>
      </c>
      <c r="B633" s="1" t="s">
        <v>150</v>
      </c>
      <c r="C633" s="1">
        <v>0</v>
      </c>
      <c r="D633" s="3">
        <v>503</v>
      </c>
      <c r="E633" s="1" t="s">
        <v>150</v>
      </c>
      <c r="F633" s="3">
        <v>503</v>
      </c>
      <c r="G633" s="3">
        <v>378.57256833999998</v>
      </c>
      <c r="H633" s="3">
        <f>D633-G633</f>
        <v>124.42743166000002</v>
      </c>
      <c r="I633" s="3">
        <f t="shared" si="80"/>
        <v>429.96</v>
      </c>
      <c r="J633" s="3">
        <v>64.3</v>
      </c>
      <c r="K633" s="3">
        <v>66.2</v>
      </c>
      <c r="L633" s="3">
        <v>19.3</v>
      </c>
      <c r="M633" s="3">
        <v>6.84</v>
      </c>
      <c r="N633" s="3">
        <v>78.470644280000002</v>
      </c>
      <c r="O633" s="3">
        <v>78.470644280000002</v>
      </c>
      <c r="P633" s="3">
        <v>24.745713420800001</v>
      </c>
      <c r="Q633" s="3">
        <f>N633-P633</f>
        <v>53.724930859200001</v>
      </c>
      <c r="R633" s="3">
        <f t="shared" si="82"/>
        <v>53.724930859200001</v>
      </c>
      <c r="S633" s="3">
        <v>29.7</v>
      </c>
      <c r="T633" s="3">
        <f t="shared" si="79"/>
        <v>1.1457134207999999</v>
      </c>
      <c r="U633" s="3">
        <v>23.6</v>
      </c>
      <c r="V633" s="7">
        <f t="shared" si="81"/>
        <v>0.30074941038829966</v>
      </c>
      <c r="W633" s="1">
        <f>VLOOKUP(B633,SiteMetadata!$B$3:$P$37,3,FALSE)</f>
        <v>0</v>
      </c>
      <c r="X633" s="1" t="str">
        <f>VLOOKUP(B633,SiteMetadata!$B$3:$P$37,10,FALSE)</f>
        <v>UpperEastForkLMR</v>
      </c>
      <c r="Y633" s="1">
        <f>VLOOKUP(B633,SiteMetadata!$B$3:$P$37,5,FALSE)</f>
        <v>0.370946</v>
      </c>
      <c r="Z633" s="1">
        <v>4</v>
      </c>
    </row>
    <row r="634" spans="1:26" x14ac:dyDescent="0.3">
      <c r="A634" s="2">
        <v>45062</v>
      </c>
      <c r="B634" s="1" t="s">
        <v>181</v>
      </c>
      <c r="C634" s="1">
        <v>0</v>
      </c>
      <c r="D634" s="3">
        <v>1470</v>
      </c>
      <c r="E634" s="1" t="s">
        <v>181</v>
      </c>
      <c r="F634" s="4">
        <v>1530</v>
      </c>
      <c r="G634" s="3">
        <v>1510</v>
      </c>
      <c r="H634" s="3">
        <v>-40</v>
      </c>
      <c r="I634" s="3">
        <f t="shared" si="80"/>
        <v>439.90000000000009</v>
      </c>
      <c r="J634" s="3">
        <v>922</v>
      </c>
      <c r="K634" s="3">
        <v>1050</v>
      </c>
      <c r="L634" s="3">
        <v>28.8</v>
      </c>
      <c r="M634" s="3">
        <v>40.1</v>
      </c>
      <c r="N634" s="3">
        <v>163.10589912</v>
      </c>
      <c r="O634" s="3">
        <v>163.10589912</v>
      </c>
      <c r="P634" s="3">
        <v>134.74406511999999</v>
      </c>
      <c r="Q634" s="3">
        <v>28.361834000000016</v>
      </c>
      <c r="R634" s="3">
        <f t="shared" si="82"/>
        <v>28.361834000000016</v>
      </c>
      <c r="S634" s="3">
        <v>112</v>
      </c>
      <c r="T634" s="3">
        <f t="shared" si="79"/>
        <v>26.744065119999988</v>
      </c>
      <c r="U634" s="3">
        <v>108</v>
      </c>
      <c r="V634" s="7">
        <f t="shared" si="81"/>
        <v>0.6621464985796891</v>
      </c>
      <c r="W634" s="1">
        <f>VLOOKUP(B634,SiteMetadata!$B$3:$P$37,3,FALSE)</f>
        <v>4.3</v>
      </c>
      <c r="X634" s="1" t="str">
        <f>VLOOKUP(B634,SiteMetadata!$B$3:$P$37,10,FALSE)</f>
        <v>LowerEastForkLMR</v>
      </c>
      <c r="Y634" s="1">
        <f>VLOOKUP(B634,SiteMetadata!$B$3:$P$37,5,FALSE)</f>
        <v>493.24199399999998</v>
      </c>
      <c r="Z634" s="71">
        <v>4</v>
      </c>
    </row>
    <row r="635" spans="1:26" x14ac:dyDescent="0.3">
      <c r="A635" s="2">
        <v>45062</v>
      </c>
      <c r="B635" s="1" t="s">
        <v>198</v>
      </c>
      <c r="C635" s="1">
        <v>0</v>
      </c>
      <c r="D635" s="3">
        <v>978</v>
      </c>
      <c r="E635" s="1" t="s">
        <v>198</v>
      </c>
      <c r="F635" s="3">
        <v>978</v>
      </c>
      <c r="G635" s="3">
        <v>674</v>
      </c>
      <c r="H635" s="3">
        <v>304</v>
      </c>
      <c r="I635" s="3">
        <f t="shared" si="80"/>
        <v>770.3</v>
      </c>
      <c r="J635" s="3">
        <v>197</v>
      </c>
      <c r="K635" s="3">
        <v>189</v>
      </c>
      <c r="L635" s="3">
        <v>15.7</v>
      </c>
      <c r="M635" s="3">
        <v>18.7</v>
      </c>
      <c r="N635" s="3">
        <v>135.95153292000001</v>
      </c>
      <c r="O635" s="3">
        <v>135.95153292000001</v>
      </c>
      <c r="P635" s="3">
        <v>83.943672119999988</v>
      </c>
      <c r="Q635" s="3">
        <v>52.007860800000017</v>
      </c>
      <c r="R635" s="3">
        <f t="shared" si="82"/>
        <v>52.007860800000017</v>
      </c>
      <c r="S635" s="3">
        <v>38.700000000000003</v>
      </c>
      <c r="T635" s="3">
        <f t="shared" si="79"/>
        <v>53.143672119999991</v>
      </c>
      <c r="U635" s="3">
        <v>30.8</v>
      </c>
      <c r="V635" s="7">
        <f t="shared" si="81"/>
        <v>0.2265513255972193</v>
      </c>
      <c r="W635" s="1">
        <f>VLOOKUP(B635,SiteMetadata!$B$3:$P$37,3,FALSE)</f>
        <v>0</v>
      </c>
      <c r="X635" s="1" t="str">
        <f>VLOOKUP(B635,SiteMetadata!$B$3:$P$37,10,FALSE)</f>
        <v>UpperEastForkLMR</v>
      </c>
      <c r="Y635" s="1">
        <f>VLOOKUP(B635,SiteMetadata!$B$3:$P$37,5,FALSE)</f>
        <v>331.51764400000002</v>
      </c>
      <c r="Z635" s="1" t="s">
        <v>204</v>
      </c>
    </row>
    <row r="636" spans="1:26" x14ac:dyDescent="0.3">
      <c r="A636" s="2">
        <v>45062</v>
      </c>
      <c r="B636" s="1" t="s">
        <v>198</v>
      </c>
      <c r="C636" s="1">
        <v>5</v>
      </c>
      <c r="D636" s="3">
        <v>952</v>
      </c>
      <c r="E636" s="1" t="s">
        <v>198</v>
      </c>
      <c r="F636" s="3">
        <v>952</v>
      </c>
      <c r="G636" s="3">
        <v>657</v>
      </c>
      <c r="H636" s="3">
        <v>295</v>
      </c>
      <c r="I636" s="3">
        <f t="shared" si="80"/>
        <v>741.2</v>
      </c>
      <c r="J636" s="3">
        <v>204</v>
      </c>
      <c r="K636" s="3">
        <v>196</v>
      </c>
      <c r="L636" s="3">
        <v>17.399999999999999</v>
      </c>
      <c r="M636" s="3">
        <v>14.8</v>
      </c>
      <c r="N636" s="3">
        <v>207.06608938000002</v>
      </c>
      <c r="O636" s="3">
        <v>207.06608938000002</v>
      </c>
      <c r="P636" s="3">
        <v>136.43072491999999</v>
      </c>
      <c r="Q636" s="3">
        <v>70.635364460000034</v>
      </c>
      <c r="R636" s="3">
        <f t="shared" si="82"/>
        <v>70.635364460000034</v>
      </c>
      <c r="S636" s="3">
        <v>35.700000000000003</v>
      </c>
      <c r="T636" s="3">
        <f t="shared" si="79"/>
        <v>107.43072491999999</v>
      </c>
      <c r="U636" s="3">
        <v>29</v>
      </c>
      <c r="V636" s="7">
        <f t="shared" si="81"/>
        <v>0.14005190365468426</v>
      </c>
      <c r="W636" s="1">
        <f>VLOOKUP(B636,SiteMetadata!$B$3:$P$37,3,FALSE)</f>
        <v>0</v>
      </c>
      <c r="X636" s="1" t="str">
        <f>VLOOKUP(B636,SiteMetadata!$B$3:$P$37,10,FALSE)</f>
        <v>UpperEastForkLMR</v>
      </c>
      <c r="Y636" s="1">
        <f>VLOOKUP(B636,SiteMetadata!$B$3:$P$37,5,FALSE)</f>
        <v>331.51764400000002</v>
      </c>
      <c r="Z636" s="1" t="s">
        <v>204</v>
      </c>
    </row>
    <row r="637" spans="1:26" x14ac:dyDescent="0.3">
      <c r="A637" s="2">
        <v>45062</v>
      </c>
      <c r="B637" s="1" t="s">
        <v>198</v>
      </c>
      <c r="C637" s="1">
        <v>10</v>
      </c>
      <c r="D637" s="3">
        <v>954</v>
      </c>
      <c r="E637" s="1" t="s">
        <v>198</v>
      </c>
      <c r="F637" s="3">
        <v>954</v>
      </c>
      <c r="G637" s="3">
        <v>812</v>
      </c>
      <c r="H637" s="3">
        <v>142</v>
      </c>
      <c r="I637" s="3">
        <f t="shared" si="80"/>
        <v>609.9</v>
      </c>
      <c r="J637" s="3">
        <v>336</v>
      </c>
      <c r="K637" s="3">
        <v>316</v>
      </c>
      <c r="L637" s="3">
        <v>27</v>
      </c>
      <c r="M637" s="3">
        <v>28.1</v>
      </c>
      <c r="N637" s="3">
        <v>214.31137050000001</v>
      </c>
      <c r="O637" s="3">
        <v>214.31137050000001</v>
      </c>
      <c r="P637" s="3">
        <v>66.744188000000008</v>
      </c>
      <c r="Q637" s="3">
        <v>147.5671825</v>
      </c>
      <c r="R637" s="3">
        <f t="shared" si="82"/>
        <v>147.5671825</v>
      </c>
      <c r="S637" s="3">
        <v>49.2</v>
      </c>
      <c r="T637" s="3">
        <f t="shared" si="79"/>
        <v>26.744188000000008</v>
      </c>
      <c r="U637" s="3">
        <v>40</v>
      </c>
      <c r="V637" s="7">
        <f t="shared" si="81"/>
        <v>0.18664431992888589</v>
      </c>
      <c r="W637" s="1">
        <f>VLOOKUP(B637,SiteMetadata!$B$3:$P$37,3,FALSE)</f>
        <v>0</v>
      </c>
      <c r="X637" s="1" t="str">
        <f>VLOOKUP(B637,SiteMetadata!$B$3:$P$37,10,FALSE)</f>
        <v>UpperEastForkLMR</v>
      </c>
      <c r="Y637" s="1">
        <f>VLOOKUP(B637,SiteMetadata!$B$3:$P$37,5,FALSE)</f>
        <v>331.51764400000002</v>
      </c>
      <c r="Z637" s="1" t="s">
        <v>204</v>
      </c>
    </row>
    <row r="638" spans="1:26" x14ac:dyDescent="0.3">
      <c r="A638" s="2">
        <v>45062</v>
      </c>
      <c r="B638" s="1" t="s">
        <v>198</v>
      </c>
      <c r="C638" s="1">
        <v>20</v>
      </c>
      <c r="D638" s="3">
        <v>1100</v>
      </c>
      <c r="E638" s="1" t="s">
        <v>198</v>
      </c>
      <c r="F638" s="3">
        <v>1100</v>
      </c>
      <c r="G638" s="3">
        <v>1056</v>
      </c>
      <c r="H638" s="3">
        <v>44</v>
      </c>
      <c r="I638" s="3">
        <f t="shared" si="80"/>
        <v>512.85</v>
      </c>
      <c r="J638" s="3">
        <v>604</v>
      </c>
      <c r="K638" s="3">
        <v>571.5</v>
      </c>
      <c r="L638" s="3">
        <v>16.350000000000001</v>
      </c>
      <c r="M638" s="3">
        <v>15.65</v>
      </c>
      <c r="N638" s="3">
        <v>221.827774538</v>
      </c>
      <c r="O638" s="3">
        <v>221.827774538</v>
      </c>
      <c r="P638" s="3">
        <v>103.00102247999999</v>
      </c>
      <c r="Q638" s="3">
        <v>118.82675205800001</v>
      </c>
      <c r="R638" s="3">
        <f t="shared" si="82"/>
        <v>118.82675205800001</v>
      </c>
      <c r="S638" s="3">
        <v>90.25</v>
      </c>
      <c r="T638" s="3">
        <f t="shared" si="79"/>
        <v>27.851022479999983</v>
      </c>
      <c r="U638" s="3">
        <v>75.150000000000006</v>
      </c>
      <c r="V638" s="7">
        <f t="shared" si="81"/>
        <v>0.33877633292997089</v>
      </c>
      <c r="W638" s="1">
        <f>VLOOKUP(B638,SiteMetadata!$B$3:$P$37,3,FALSE)</f>
        <v>0</v>
      </c>
      <c r="X638" s="1" t="str">
        <f>VLOOKUP(B638,SiteMetadata!$B$3:$P$37,10,FALSE)</f>
        <v>UpperEastForkLMR</v>
      </c>
      <c r="Y638" s="1">
        <f>VLOOKUP(B638,SiteMetadata!$B$3:$P$37,5,FALSE)</f>
        <v>331.51764400000002</v>
      </c>
      <c r="Z638" s="1" t="s">
        <v>204</v>
      </c>
    </row>
    <row r="639" spans="1:26" x14ac:dyDescent="0.3">
      <c r="A639" s="2">
        <v>45062</v>
      </c>
      <c r="B639" s="1" t="s">
        <v>198</v>
      </c>
      <c r="C639" s="1">
        <v>48</v>
      </c>
      <c r="D639" s="3">
        <v>1195</v>
      </c>
      <c r="E639" s="1" t="s">
        <v>198</v>
      </c>
      <c r="F639" s="3">
        <v>1195</v>
      </c>
      <c r="G639" s="3">
        <v>1125</v>
      </c>
      <c r="H639" s="3">
        <v>70</v>
      </c>
      <c r="I639" s="3">
        <f t="shared" si="80"/>
        <v>494.35</v>
      </c>
      <c r="J639" s="3">
        <v>728</v>
      </c>
      <c r="K639" s="3">
        <v>686.5</v>
      </c>
      <c r="L639" s="3">
        <v>20.350000000000001</v>
      </c>
      <c r="M639" s="3">
        <v>14.149999999999999</v>
      </c>
      <c r="N639" s="3">
        <v>213.02014001999999</v>
      </c>
      <c r="O639" s="3">
        <v>213.02014001999999</v>
      </c>
      <c r="P639" s="3">
        <v>127.29769101999999</v>
      </c>
      <c r="Q639" s="3">
        <v>85.722448999999997</v>
      </c>
      <c r="R639" s="3">
        <f t="shared" si="82"/>
        <v>85.722448999999997</v>
      </c>
      <c r="S639" s="3">
        <v>113</v>
      </c>
      <c r="T639" s="3">
        <f t="shared" si="79"/>
        <v>37.947691019999994</v>
      </c>
      <c r="U639" s="3">
        <v>89.35</v>
      </c>
      <c r="V639" s="7">
        <f t="shared" si="81"/>
        <v>0.41944390794039998</v>
      </c>
      <c r="W639" s="1">
        <f>VLOOKUP(B639,SiteMetadata!$B$3:$P$37,3,FALSE)</f>
        <v>0</v>
      </c>
      <c r="X639" s="1" t="str">
        <f>VLOOKUP(B639,SiteMetadata!$B$3:$P$37,10,FALSE)</f>
        <v>UpperEastForkLMR</v>
      </c>
      <c r="Y639" s="1">
        <f>VLOOKUP(B639,SiteMetadata!$B$3:$P$37,5,FALSE)</f>
        <v>331.51764400000002</v>
      </c>
      <c r="Z639" s="1" t="s">
        <v>204</v>
      </c>
    </row>
    <row r="640" spans="1:26" x14ac:dyDescent="0.3">
      <c r="A640" s="2">
        <v>45062</v>
      </c>
      <c r="B640" s="1" t="s">
        <v>195</v>
      </c>
      <c r="C640" s="1">
        <v>0</v>
      </c>
      <c r="D640" s="3">
        <v>1165</v>
      </c>
      <c r="E640" s="1" t="s">
        <v>195</v>
      </c>
      <c r="F640" s="3">
        <v>1165</v>
      </c>
      <c r="G640" s="3">
        <v>688.5</v>
      </c>
      <c r="H640" s="3">
        <v>476.5</v>
      </c>
      <c r="I640" s="3">
        <f t="shared" si="80"/>
        <v>991.5</v>
      </c>
      <c r="J640" s="3">
        <v>165.5</v>
      </c>
      <c r="K640" s="3">
        <v>154</v>
      </c>
      <c r="L640" s="3">
        <v>35.15</v>
      </c>
      <c r="M640" s="3">
        <v>19.5</v>
      </c>
      <c r="N640" s="3">
        <v>170.89208145000003</v>
      </c>
      <c r="O640" s="3">
        <v>170.89208145000003</v>
      </c>
      <c r="P640" s="3">
        <v>102.40971949999999</v>
      </c>
      <c r="Q640" s="3">
        <v>68.48236195000004</v>
      </c>
      <c r="R640" s="3">
        <f t="shared" si="82"/>
        <v>68.48236195000004</v>
      </c>
      <c r="S640" s="3">
        <v>36.799999999999997</v>
      </c>
      <c r="T640" s="3">
        <f t="shared" si="79"/>
        <v>75.609719499999997</v>
      </c>
      <c r="U640" s="3">
        <v>26.799999999999997</v>
      </c>
      <c r="V640" s="7">
        <f t="shared" si="81"/>
        <v>0.15682411831259249</v>
      </c>
      <c r="W640" s="1">
        <f>VLOOKUP(B640,SiteMetadata!$B$3:$P$37,3,FALSE)</f>
        <v>0</v>
      </c>
      <c r="X640" s="1" t="str">
        <f>VLOOKUP(B640,SiteMetadata!$B$3:$P$37,10,FALSE)</f>
        <v>UpperEastForkLMR</v>
      </c>
      <c r="Y640" s="1">
        <f>VLOOKUP(B640,SiteMetadata!$B$3:$P$37,5,FALSE)</f>
        <v>331.51764400000002</v>
      </c>
      <c r="Z640" s="1" t="s">
        <v>204</v>
      </c>
    </row>
    <row r="641" spans="1:26" x14ac:dyDescent="0.3">
      <c r="A641" s="2">
        <v>45062</v>
      </c>
      <c r="B641" s="1" t="s">
        <v>195</v>
      </c>
      <c r="C641" s="1">
        <v>5</v>
      </c>
      <c r="D641" s="3">
        <v>1030</v>
      </c>
      <c r="E641" s="1" t="s">
        <v>195</v>
      </c>
      <c r="F641" s="3">
        <v>1030</v>
      </c>
      <c r="G641" s="3">
        <v>651</v>
      </c>
      <c r="H641" s="3">
        <v>379</v>
      </c>
      <c r="I641" s="3">
        <f t="shared" si="80"/>
        <v>856.1</v>
      </c>
      <c r="J641" s="3">
        <v>160</v>
      </c>
      <c r="K641" s="3">
        <v>153</v>
      </c>
      <c r="L641" s="3">
        <v>38.1</v>
      </c>
      <c r="M641" s="3">
        <v>20.9</v>
      </c>
      <c r="N641" s="3">
        <v>169.907478</v>
      </c>
      <c r="O641" s="3">
        <v>169.907478</v>
      </c>
      <c r="P641" s="3">
        <v>159.09810288</v>
      </c>
      <c r="Q641" s="3">
        <v>10.809375119999999</v>
      </c>
      <c r="R641" s="3">
        <f t="shared" si="82"/>
        <v>10.809375119999999</v>
      </c>
      <c r="S641" s="3">
        <v>34.9</v>
      </c>
      <c r="T641" s="3">
        <f t="shared" si="79"/>
        <v>132.99810288</v>
      </c>
      <c r="U641" s="3">
        <v>26.1</v>
      </c>
      <c r="V641" s="7">
        <f t="shared" si="81"/>
        <v>0.15361301519642356</v>
      </c>
      <c r="W641" s="1">
        <f>VLOOKUP(B641,SiteMetadata!$B$3:$P$37,3,FALSE)</f>
        <v>0</v>
      </c>
      <c r="X641" s="1" t="str">
        <f>VLOOKUP(B641,SiteMetadata!$B$3:$P$37,10,FALSE)</f>
        <v>UpperEastForkLMR</v>
      </c>
      <c r="Y641" s="1">
        <f>VLOOKUP(B641,SiteMetadata!$B$3:$P$37,5,FALSE)</f>
        <v>331.51764400000002</v>
      </c>
      <c r="Z641" s="1" t="s">
        <v>204</v>
      </c>
    </row>
    <row r="642" spans="1:26" x14ac:dyDescent="0.3">
      <c r="A642" s="2">
        <v>45062</v>
      </c>
      <c r="B642" s="1" t="s">
        <v>195</v>
      </c>
      <c r="C642" s="1">
        <v>10</v>
      </c>
      <c r="D642" s="3">
        <v>948</v>
      </c>
      <c r="E642" s="1" t="s">
        <v>195</v>
      </c>
      <c r="F642" s="3">
        <v>948</v>
      </c>
      <c r="G642" s="3">
        <v>757</v>
      </c>
      <c r="H642" s="3">
        <v>191</v>
      </c>
      <c r="I642" s="3">
        <f t="shared" si="80"/>
        <v>651.70000000000005</v>
      </c>
      <c r="J642" s="3">
        <v>270</v>
      </c>
      <c r="K642" s="3">
        <v>265</v>
      </c>
      <c r="L642" s="3">
        <v>35.700000000000003</v>
      </c>
      <c r="M642" s="3">
        <v>31.3</v>
      </c>
      <c r="N642" s="3">
        <v>134.74406511999999</v>
      </c>
      <c r="O642" s="3">
        <v>134.74406511999999</v>
      </c>
      <c r="P642" s="3">
        <v>97.019022519999993</v>
      </c>
      <c r="Q642" s="3">
        <v>37.725042599999995</v>
      </c>
      <c r="R642" s="3">
        <f t="shared" si="82"/>
        <v>37.725042599999995</v>
      </c>
      <c r="S642" s="3">
        <v>48.3</v>
      </c>
      <c r="T642" s="3">
        <f t="shared" si="79"/>
        <v>57.119022519999994</v>
      </c>
      <c r="U642" s="3">
        <v>39.9</v>
      </c>
      <c r="V642" s="7">
        <f t="shared" si="81"/>
        <v>0.296116938170642</v>
      </c>
      <c r="W642" s="1">
        <f>VLOOKUP(B642,SiteMetadata!$B$3:$P$37,3,FALSE)</f>
        <v>0</v>
      </c>
      <c r="X642" s="1" t="str">
        <f>VLOOKUP(B642,SiteMetadata!$B$3:$P$37,10,FALSE)</f>
        <v>UpperEastForkLMR</v>
      </c>
      <c r="Y642" s="1">
        <f>VLOOKUP(B642,SiteMetadata!$B$3:$P$37,5,FALSE)</f>
        <v>331.51764400000002</v>
      </c>
      <c r="Z642" s="1" t="s">
        <v>204</v>
      </c>
    </row>
    <row r="643" spans="1:26" x14ac:dyDescent="0.3">
      <c r="A643" s="2">
        <v>45062</v>
      </c>
      <c r="B643" s="1" t="s">
        <v>195</v>
      </c>
      <c r="C643" s="1">
        <v>20</v>
      </c>
      <c r="D643" s="3">
        <v>1260</v>
      </c>
      <c r="E643" s="1" t="s">
        <v>195</v>
      </c>
      <c r="F643" s="4">
        <v>1324</v>
      </c>
      <c r="G643" s="3">
        <v>1300</v>
      </c>
      <c r="H643" s="3">
        <v>-40</v>
      </c>
      <c r="I643" s="3">
        <f t="shared" si="80"/>
        <v>587</v>
      </c>
      <c r="J643" s="3">
        <v>751</v>
      </c>
      <c r="K643" s="3">
        <v>709</v>
      </c>
      <c r="L643" s="3">
        <v>23</v>
      </c>
      <c r="M643" s="3">
        <v>28</v>
      </c>
      <c r="N643" s="3">
        <v>217.38021258000001</v>
      </c>
      <c r="O643" s="3">
        <v>217.38021258000001</v>
      </c>
      <c r="P643" s="3">
        <v>62.333638879999995</v>
      </c>
      <c r="Q643" s="3">
        <v>155.04657370000001</v>
      </c>
      <c r="R643" s="3">
        <f t="shared" si="82"/>
        <v>155.04657370000001</v>
      </c>
      <c r="S643" s="3">
        <v>117</v>
      </c>
      <c r="T643" s="3" t="str">
        <f t="shared" si="79"/>
        <v/>
      </c>
      <c r="U643" s="3">
        <v>97.8</v>
      </c>
      <c r="V643" s="7">
        <f t="shared" si="81"/>
        <v>0.44990295500795757</v>
      </c>
      <c r="W643" s="1">
        <f>VLOOKUP(B643,SiteMetadata!$B$3:$P$37,3,FALSE)</f>
        <v>0</v>
      </c>
      <c r="X643" s="1" t="str">
        <f>VLOOKUP(B643,SiteMetadata!$B$3:$P$37,10,FALSE)</f>
        <v>UpperEastForkLMR</v>
      </c>
      <c r="Y643" s="1">
        <f>VLOOKUP(B643,SiteMetadata!$B$3:$P$37,5,FALSE)</f>
        <v>331.51764400000002</v>
      </c>
      <c r="Z643" s="1" t="s">
        <v>204</v>
      </c>
    </row>
    <row r="644" spans="1:26" x14ac:dyDescent="0.3">
      <c r="A644" s="2">
        <v>45062</v>
      </c>
      <c r="B644" s="1" t="s">
        <v>191</v>
      </c>
      <c r="C644" s="1">
        <v>0</v>
      </c>
      <c r="D644" s="3">
        <v>1120</v>
      </c>
      <c r="E644" s="1" t="s">
        <v>191</v>
      </c>
      <c r="F644" s="3">
        <v>1120</v>
      </c>
      <c r="G644" s="3">
        <v>672</v>
      </c>
      <c r="H644" s="3">
        <v>448</v>
      </c>
      <c r="I644" s="3">
        <f t="shared" si="80"/>
        <v>905.31999999999994</v>
      </c>
      <c r="J644" s="3">
        <v>216</v>
      </c>
      <c r="K644" s="3">
        <v>209</v>
      </c>
      <c r="L644" s="3">
        <v>15.2</v>
      </c>
      <c r="M644" s="3">
        <v>5.68</v>
      </c>
      <c r="N644" s="3">
        <v>206.54403450000004</v>
      </c>
      <c r="O644" s="3">
        <v>206.54403450000004</v>
      </c>
      <c r="P644" s="3">
        <v>78.816774719999984</v>
      </c>
      <c r="Q644" s="3">
        <v>127.72725978000005</v>
      </c>
      <c r="R644" s="3">
        <f t="shared" si="82"/>
        <v>127.72725978000005</v>
      </c>
      <c r="S644" s="3">
        <v>52.3</v>
      </c>
      <c r="T644" s="3">
        <f t="shared" si="79"/>
        <v>37.016774719999987</v>
      </c>
      <c r="U644" s="3">
        <v>41.8</v>
      </c>
      <c r="V644" s="7">
        <f t="shared" si="81"/>
        <v>0.20237815195771239</v>
      </c>
      <c r="W644" s="1">
        <f>VLOOKUP(B644,SiteMetadata!$B$3:$P$37,3,FALSE)</f>
        <v>0</v>
      </c>
      <c r="X644" s="1" t="str">
        <f>VLOOKUP(B644,SiteMetadata!$B$3:$P$37,10,FALSE)</f>
        <v>UpperEastForkLMR</v>
      </c>
      <c r="Y644" s="1">
        <f>VLOOKUP(B644,SiteMetadata!$B$3:$P$37,5,FALSE)</f>
        <v>2.1670039999999999</v>
      </c>
      <c r="Z644" s="1" t="s">
        <v>204</v>
      </c>
    </row>
    <row r="645" spans="1:26" x14ac:dyDescent="0.3">
      <c r="A645" s="2">
        <v>45062</v>
      </c>
      <c r="B645" s="1" t="s">
        <v>191</v>
      </c>
      <c r="C645" s="1">
        <v>5</v>
      </c>
      <c r="D645" s="3">
        <v>1180</v>
      </c>
      <c r="E645" s="1" t="s">
        <v>191</v>
      </c>
      <c r="F645" s="3">
        <v>1180</v>
      </c>
      <c r="G645" s="3">
        <v>760</v>
      </c>
      <c r="H645" s="3">
        <v>420</v>
      </c>
      <c r="I645" s="3">
        <f t="shared" si="80"/>
        <v>924</v>
      </c>
      <c r="J645" s="3">
        <v>257</v>
      </c>
      <c r="K645" s="3">
        <v>243</v>
      </c>
      <c r="L645" s="3">
        <v>16.399999999999999</v>
      </c>
      <c r="M645" s="3">
        <v>13</v>
      </c>
      <c r="N645" s="3">
        <v>149.82617200000001</v>
      </c>
      <c r="O645" s="3">
        <v>149.82617200000001</v>
      </c>
      <c r="P645" s="3">
        <v>83.267133879999989</v>
      </c>
      <c r="Q645" s="3">
        <v>66.559038120000025</v>
      </c>
      <c r="R645" s="3">
        <f t="shared" si="82"/>
        <v>66.559038120000025</v>
      </c>
      <c r="S645" s="3">
        <v>54.2</v>
      </c>
      <c r="T645" s="3">
        <f t="shared" si="79"/>
        <v>40.667133879999987</v>
      </c>
      <c r="U645" s="3">
        <v>42.6</v>
      </c>
      <c r="V645" s="7">
        <f t="shared" si="81"/>
        <v>0.28432949618441827</v>
      </c>
      <c r="W645" s="1">
        <f>VLOOKUP(B645,SiteMetadata!$B$3:$P$37,3,FALSE)</f>
        <v>0</v>
      </c>
      <c r="X645" s="1" t="str">
        <f>VLOOKUP(B645,SiteMetadata!$B$3:$P$37,10,FALSE)</f>
        <v>UpperEastForkLMR</v>
      </c>
      <c r="Y645" s="1">
        <f>VLOOKUP(B645,SiteMetadata!$B$3:$P$37,5,FALSE)</f>
        <v>2.1670039999999999</v>
      </c>
      <c r="Z645" s="1" t="s">
        <v>204</v>
      </c>
    </row>
    <row r="646" spans="1:26" x14ac:dyDescent="0.3">
      <c r="A646" s="2">
        <v>45062</v>
      </c>
      <c r="B646" s="1" t="s">
        <v>191</v>
      </c>
      <c r="C646" s="1">
        <v>10</v>
      </c>
      <c r="D646" s="3">
        <v>1080</v>
      </c>
      <c r="E646" s="1" t="s">
        <v>191</v>
      </c>
      <c r="F646" s="3">
        <v>1080</v>
      </c>
      <c r="G646" s="3">
        <v>782</v>
      </c>
      <c r="H646" s="3">
        <v>298</v>
      </c>
      <c r="I646" s="3">
        <f t="shared" si="80"/>
        <v>756.8</v>
      </c>
      <c r="J646" s="3">
        <v>316</v>
      </c>
      <c r="K646" s="3">
        <v>297</v>
      </c>
      <c r="L646" s="3">
        <v>31</v>
      </c>
      <c r="M646" s="3">
        <v>26.2</v>
      </c>
      <c r="N646" s="3">
        <v>176.34395578000002</v>
      </c>
      <c r="O646" s="3">
        <v>176.34395578000002</v>
      </c>
      <c r="P646" s="3">
        <v>85.960274999999982</v>
      </c>
      <c r="Q646" s="3">
        <v>90.383680780000034</v>
      </c>
      <c r="R646" s="3">
        <f t="shared" si="82"/>
        <v>90.383680780000034</v>
      </c>
      <c r="S646" s="3">
        <v>62.3</v>
      </c>
      <c r="T646" s="3">
        <f t="shared" si="79"/>
        <v>34.560274999999983</v>
      </c>
      <c r="U646" s="3">
        <v>51.4</v>
      </c>
      <c r="V646" s="7">
        <f t="shared" si="81"/>
        <v>0.2914758250298336</v>
      </c>
      <c r="W646" s="1">
        <f>VLOOKUP(B646,SiteMetadata!$B$3:$P$37,3,FALSE)</f>
        <v>0</v>
      </c>
      <c r="X646" s="1" t="str">
        <f>VLOOKUP(B646,SiteMetadata!$B$3:$P$37,10,FALSE)</f>
        <v>UpperEastForkLMR</v>
      </c>
      <c r="Y646" s="1">
        <f>VLOOKUP(B646,SiteMetadata!$B$3:$P$37,5,FALSE)</f>
        <v>2.1670039999999999</v>
      </c>
      <c r="Z646" s="1" t="s">
        <v>204</v>
      </c>
    </row>
    <row r="647" spans="1:26" x14ac:dyDescent="0.3">
      <c r="A647" s="2">
        <v>45062</v>
      </c>
      <c r="B647" s="1" t="s">
        <v>191</v>
      </c>
      <c r="C647" s="1">
        <v>20</v>
      </c>
      <c r="D647" s="3">
        <v>1260</v>
      </c>
      <c r="E647" s="1" t="s">
        <v>191</v>
      </c>
      <c r="F647" s="3">
        <v>1260</v>
      </c>
      <c r="G647" s="3">
        <v>1050</v>
      </c>
      <c r="H647" s="3">
        <v>210</v>
      </c>
      <c r="I647" s="3">
        <f t="shared" si="80"/>
        <v>657.6</v>
      </c>
      <c r="J647" s="3">
        <v>625</v>
      </c>
      <c r="K647" s="3">
        <v>589</v>
      </c>
      <c r="L647" s="3">
        <v>13.3</v>
      </c>
      <c r="M647" s="3">
        <v>13.4</v>
      </c>
      <c r="N647" s="3">
        <v>188.43440777999999</v>
      </c>
      <c r="O647" s="3">
        <v>188.43440777999999</v>
      </c>
      <c r="P647" s="3">
        <v>118.36866411999999</v>
      </c>
      <c r="Q647" s="3">
        <v>70.065743659999995</v>
      </c>
      <c r="R647" s="3">
        <f t="shared" si="82"/>
        <v>70.065743659999995</v>
      </c>
      <c r="S647" s="3">
        <v>95.2</v>
      </c>
      <c r="T647" s="3">
        <f t="shared" si="79"/>
        <v>40.368664119999991</v>
      </c>
      <c r="U647" s="3">
        <v>78</v>
      </c>
      <c r="V647" s="7">
        <f t="shared" si="81"/>
        <v>0.413937140880694</v>
      </c>
      <c r="W647" s="1">
        <f>VLOOKUP(B647,SiteMetadata!$B$3:$P$37,3,FALSE)</f>
        <v>0</v>
      </c>
      <c r="X647" s="1" t="str">
        <f>VLOOKUP(B647,SiteMetadata!$B$3:$P$37,10,FALSE)</f>
        <v>UpperEastForkLMR</v>
      </c>
      <c r="Y647" s="1">
        <f>VLOOKUP(B647,SiteMetadata!$B$3:$P$37,5,FALSE)</f>
        <v>2.1670039999999999</v>
      </c>
      <c r="Z647" s="1" t="s">
        <v>204</v>
      </c>
    </row>
    <row r="648" spans="1:26" x14ac:dyDescent="0.3">
      <c r="A648" s="2">
        <v>45062</v>
      </c>
      <c r="B648" s="1" t="s">
        <v>191</v>
      </c>
      <c r="C648" s="1">
        <v>27</v>
      </c>
      <c r="D648" s="3">
        <v>1200</v>
      </c>
      <c r="E648" s="1" t="s">
        <v>191</v>
      </c>
      <c r="F648" s="3">
        <v>1200</v>
      </c>
      <c r="G648" s="3">
        <v>1100</v>
      </c>
      <c r="H648" s="3">
        <v>100</v>
      </c>
      <c r="I648" s="3">
        <f t="shared" si="80"/>
        <v>538.94000000000005</v>
      </c>
      <c r="J648" s="3">
        <v>705</v>
      </c>
      <c r="K648" s="3">
        <v>653</v>
      </c>
      <c r="L648" s="3">
        <v>9.74</v>
      </c>
      <c r="M648" s="3">
        <v>8.06</v>
      </c>
      <c r="N648" s="3">
        <v>173.55531257999999</v>
      </c>
      <c r="O648" s="3">
        <v>173.55531257999999</v>
      </c>
      <c r="P648" s="3">
        <v>58.598543679999992</v>
      </c>
      <c r="Q648" s="3">
        <v>114.9567689</v>
      </c>
      <c r="R648" s="3">
        <f t="shared" si="82"/>
        <v>114.9567689</v>
      </c>
      <c r="S648" s="3">
        <v>107</v>
      </c>
      <c r="T648" s="3" t="str">
        <f t="shared" si="79"/>
        <v/>
      </c>
      <c r="U648" s="3">
        <v>84.2</v>
      </c>
      <c r="V648" s="7">
        <f t="shared" si="81"/>
        <v>0.48514792631996312</v>
      </c>
      <c r="W648" s="1">
        <f>VLOOKUP(B648,SiteMetadata!$B$3:$P$37,3,FALSE)</f>
        <v>0</v>
      </c>
      <c r="X648" s="1" t="str">
        <f>VLOOKUP(B648,SiteMetadata!$B$3:$P$37,10,FALSE)</f>
        <v>UpperEastForkLMR</v>
      </c>
      <c r="Y648" s="1">
        <f>VLOOKUP(B648,SiteMetadata!$B$3:$P$37,5,FALSE)</f>
        <v>2.1670039999999999</v>
      </c>
      <c r="Z648" s="1" t="s">
        <v>204</v>
      </c>
    </row>
    <row r="649" spans="1:26" x14ac:dyDescent="0.3">
      <c r="A649" s="2">
        <v>45062</v>
      </c>
      <c r="B649" s="1" t="s">
        <v>185</v>
      </c>
      <c r="C649" s="1">
        <v>0</v>
      </c>
      <c r="D649" s="3">
        <v>628</v>
      </c>
      <c r="E649" s="1" t="s">
        <v>185</v>
      </c>
      <c r="F649" s="4">
        <v>753</v>
      </c>
      <c r="G649" s="3">
        <v>728</v>
      </c>
      <c r="H649" s="3">
        <v>-100</v>
      </c>
      <c r="I649" s="3">
        <f t="shared" si="80"/>
        <v>271</v>
      </c>
      <c r="J649" s="3">
        <v>420.5</v>
      </c>
      <c r="K649" s="3">
        <v>419.5</v>
      </c>
      <c r="L649" s="3">
        <v>64.25</v>
      </c>
      <c r="M649" s="3">
        <v>62.5</v>
      </c>
      <c r="N649" s="3">
        <v>72.858552399999994</v>
      </c>
      <c r="O649" s="3">
        <v>72.858552399999994</v>
      </c>
      <c r="P649" s="3">
        <v>59.53407949999999</v>
      </c>
      <c r="Q649" s="3">
        <v>13.324472900000004</v>
      </c>
      <c r="R649" s="3">
        <f t="shared" si="82"/>
        <v>13.324472900000004</v>
      </c>
      <c r="S649" s="3">
        <v>37.200000000000003</v>
      </c>
      <c r="T649" s="3">
        <f t="shared" si="79"/>
        <v>29.134079499999991</v>
      </c>
      <c r="U649" s="3">
        <v>30.4</v>
      </c>
      <c r="V649" s="7">
        <f t="shared" si="81"/>
        <v>0.41724682962545384</v>
      </c>
      <c r="W649" s="1">
        <f>VLOOKUP(B649,SiteMetadata!$B$3:$P$37,3,FALSE)</f>
        <v>0</v>
      </c>
      <c r="X649" s="1" t="str">
        <f>VLOOKUP(B649,SiteMetadata!$B$3:$P$37,10,FALSE)</f>
        <v>LowerEastForkLMR</v>
      </c>
      <c r="Y649" s="1">
        <f>VLOOKUP(B649,SiteMetadata!$B$3:$P$37,5,FALSE)</f>
        <v>0.54310199999999997</v>
      </c>
      <c r="Z649" s="1"/>
    </row>
    <row r="650" spans="1:26" x14ac:dyDescent="0.3">
      <c r="A650" s="2">
        <v>45068</v>
      </c>
      <c r="B650" s="1" t="s">
        <v>123</v>
      </c>
      <c r="C650" s="1">
        <v>0</v>
      </c>
      <c r="D650" s="3">
        <v>3070.1948959999995</v>
      </c>
      <c r="E650" s="1" t="s">
        <v>123</v>
      </c>
      <c r="F650" s="3">
        <v>3070.1948959999995</v>
      </c>
      <c r="G650" s="3">
        <v>2810.3759174999996</v>
      </c>
      <c r="H650" s="3">
        <v>259.81897849999996</v>
      </c>
      <c r="I650" s="3">
        <f t="shared" si="80"/>
        <v>2295.6948959999995</v>
      </c>
      <c r="J650" s="3">
        <v>327</v>
      </c>
      <c r="K650" s="3">
        <v>734.5</v>
      </c>
      <c r="L650" s="3">
        <v>1700</v>
      </c>
      <c r="M650" s="3">
        <v>40</v>
      </c>
      <c r="N650" s="3">
        <v>458.03293759999997</v>
      </c>
      <c r="O650" s="3">
        <v>458.03293759999997</v>
      </c>
      <c r="P650" s="3">
        <v>46.400000000000006</v>
      </c>
      <c r="Q650" s="3">
        <v>411.63293759999999</v>
      </c>
      <c r="R650" s="3">
        <f t="shared" si="82"/>
        <v>411.63293759999999</v>
      </c>
      <c r="S650" s="3">
        <v>88.8</v>
      </c>
      <c r="T650" s="3" t="str">
        <f t="shared" si="79"/>
        <v/>
      </c>
      <c r="U650" s="3">
        <v>98.949999999999989</v>
      </c>
      <c r="V650" s="7">
        <f t="shared" si="81"/>
        <v>0.21603249870735933</v>
      </c>
      <c r="W650" s="1">
        <f>VLOOKUP(B650,SiteMetadata!$B$3:$P$37,3,FALSE)</f>
        <v>0</v>
      </c>
      <c r="X650" s="1" t="str">
        <f>VLOOKUP(B650,SiteMetadata!$B$3:$P$37,10,FALSE)</f>
        <v>UpperEastForkLMR</v>
      </c>
      <c r="Y650" s="1">
        <f>VLOOKUP(B650,SiteMetadata!$B$3:$P$37,5,FALSE)</f>
        <v>0.30185200000000001</v>
      </c>
      <c r="Z650" s="1">
        <v>4</v>
      </c>
    </row>
    <row r="651" spans="1:26" x14ac:dyDescent="0.3">
      <c r="A651" s="2">
        <v>45068</v>
      </c>
      <c r="B651" s="1" t="s">
        <v>91</v>
      </c>
      <c r="C651" s="1">
        <v>0</v>
      </c>
      <c r="D651" s="3">
        <v>881.49974071999998</v>
      </c>
      <c r="E651" s="1" t="s">
        <v>91</v>
      </c>
      <c r="F651" s="3">
        <v>881.49974071999998</v>
      </c>
      <c r="G651" s="3">
        <v>844.00891447999993</v>
      </c>
      <c r="H651" s="3">
        <v>37.490826240000047</v>
      </c>
      <c r="I651" s="3">
        <f t="shared" si="80"/>
        <v>191.99974071999998</v>
      </c>
      <c r="J651" s="3">
        <v>640</v>
      </c>
      <c r="K651" s="3">
        <v>664</v>
      </c>
      <c r="L651" s="3">
        <v>31.9</v>
      </c>
      <c r="M651" s="3">
        <v>25.5</v>
      </c>
      <c r="N651" s="3">
        <v>110</v>
      </c>
      <c r="O651" s="3">
        <v>110</v>
      </c>
      <c r="P651" s="3">
        <v>89.4</v>
      </c>
      <c r="Q651" s="3">
        <v>20.599999999999994</v>
      </c>
      <c r="R651" s="3">
        <f t="shared" si="82"/>
        <v>20.599999999999994</v>
      </c>
      <c r="S651" s="3">
        <v>115</v>
      </c>
      <c r="T651" s="3" t="str">
        <f t="shared" si="79"/>
        <v/>
      </c>
      <c r="U651" s="3">
        <v>103</v>
      </c>
      <c r="V651" s="7">
        <f t="shared" si="81"/>
        <v>0.9363636363636364</v>
      </c>
      <c r="W651" s="1">
        <f>VLOOKUP(B651,SiteMetadata!$B$3:$P$37,3,FALSE)</f>
        <v>0</v>
      </c>
      <c r="X651" s="1" t="str">
        <f>VLOOKUP(B651,SiteMetadata!$B$3:$P$37,10,FALSE)</f>
        <v>UpperEastForkLMR</v>
      </c>
      <c r="Y651" s="1">
        <f>VLOOKUP(B651,SiteMetadata!$B$3:$P$37,5,FALSE)</f>
        <v>233.42192000000003</v>
      </c>
      <c r="Z651" s="1">
        <v>4</v>
      </c>
    </row>
    <row r="652" spans="1:26" x14ac:dyDescent="0.3">
      <c r="A652" s="2">
        <v>45068</v>
      </c>
      <c r="B652" s="1" t="s">
        <v>135</v>
      </c>
      <c r="C652" s="1">
        <v>0</v>
      </c>
      <c r="D652" s="3">
        <v>779.58126007999977</v>
      </c>
      <c r="E652" s="1" t="s">
        <v>135</v>
      </c>
      <c r="F652" s="3">
        <v>779.58126007999977</v>
      </c>
      <c r="G652" s="3">
        <v>690.668048</v>
      </c>
      <c r="H652" s="3">
        <v>88.913212079999767</v>
      </c>
      <c r="I652" s="3">
        <f t="shared" si="80"/>
        <v>579.68126007999979</v>
      </c>
      <c r="J652" s="3">
        <v>567</v>
      </c>
      <c r="K652" s="3">
        <v>164</v>
      </c>
      <c r="L652" s="3">
        <v>39.200000000000003</v>
      </c>
      <c r="M652" s="3">
        <v>35.9</v>
      </c>
      <c r="N652" s="3">
        <v>103</v>
      </c>
      <c r="O652" s="4">
        <v>139</v>
      </c>
      <c r="P652" s="3">
        <v>126</v>
      </c>
      <c r="Q652" s="3">
        <v>-23</v>
      </c>
      <c r="R652" s="3">
        <f t="shared" si="82"/>
        <v>13</v>
      </c>
      <c r="S652" s="3">
        <v>72.900000000000006</v>
      </c>
      <c r="T652" s="3">
        <f t="shared" si="79"/>
        <v>53.099999999999994</v>
      </c>
      <c r="U652" s="4">
        <v>72.900000000000006</v>
      </c>
      <c r="V652" s="7">
        <f t="shared" si="81"/>
        <v>0.52446043165467626</v>
      </c>
      <c r="W652" s="1">
        <f>VLOOKUP(B652,SiteMetadata!$B$3:$P$37,3,FALSE)</f>
        <v>44.150002000000001</v>
      </c>
      <c r="X652" s="1" t="str">
        <f>VLOOKUP(B652,SiteMetadata!$B$3:$P$37,10,FALSE)</f>
        <v>UpperEastForkLMR</v>
      </c>
      <c r="Y652" s="1">
        <f>VLOOKUP(B652,SiteMetadata!$B$3:$P$37,5,FALSE)</f>
        <v>195.15426600000001</v>
      </c>
      <c r="Z652" s="1">
        <v>4</v>
      </c>
    </row>
    <row r="653" spans="1:26" x14ac:dyDescent="0.3">
      <c r="A653" s="2">
        <v>45068</v>
      </c>
      <c r="B653" s="1" t="s">
        <v>188</v>
      </c>
      <c r="C653" s="1">
        <v>0</v>
      </c>
      <c r="D653" s="3">
        <v>2933.3351109999994</v>
      </c>
      <c r="E653" s="1" t="s">
        <v>188</v>
      </c>
      <c r="F653" s="3">
        <v>2933.3351109999994</v>
      </c>
      <c r="G653" s="3">
        <v>2714.8785189999999</v>
      </c>
      <c r="H653" s="3">
        <v>218.45659199999955</v>
      </c>
      <c r="I653" s="3"/>
      <c r="J653" s="3">
        <v>1410</v>
      </c>
      <c r="K653" s="3">
        <v>3070</v>
      </c>
      <c r="L653" s="3">
        <v>14.2</v>
      </c>
      <c r="M653" s="3">
        <v>13.6</v>
      </c>
      <c r="N653" s="3">
        <v>450.51211039999998</v>
      </c>
      <c r="O653" s="3">
        <v>450.51211039999998</v>
      </c>
      <c r="P653" s="3">
        <v>370.11792159999999</v>
      </c>
      <c r="Q653" s="3">
        <v>80.394188799999995</v>
      </c>
      <c r="R653" s="3">
        <f t="shared" si="82"/>
        <v>80.394188799999995</v>
      </c>
      <c r="S653" s="3">
        <v>432</v>
      </c>
      <c r="T653" s="3" t="str">
        <f t="shared" si="79"/>
        <v/>
      </c>
      <c r="U653" s="3">
        <v>429</v>
      </c>
      <c r="V653" s="7">
        <f t="shared" si="81"/>
        <v>0.95224965122269445</v>
      </c>
      <c r="W653" s="1">
        <f>VLOOKUP(B653,SiteMetadata!$B$3:$P$37,3,FALSE)</f>
        <v>0.77</v>
      </c>
      <c r="X653" s="1" t="str">
        <f>VLOOKUP(B653,SiteMetadata!$B$3:$P$37,10,FALSE)</f>
        <v>LowerEastForkLMR</v>
      </c>
      <c r="Y653" s="1">
        <f>VLOOKUP(B653,SiteMetadata!$B$3:$P$37,5,FALSE)</f>
        <v>500.82303400000001</v>
      </c>
      <c r="Z653" s="1">
        <v>4</v>
      </c>
    </row>
    <row r="654" spans="1:26" x14ac:dyDescent="0.3">
      <c r="A654" s="2">
        <v>45068</v>
      </c>
      <c r="B654" s="1" t="s">
        <v>181</v>
      </c>
      <c r="C654" s="1">
        <v>0</v>
      </c>
      <c r="D654" s="3">
        <v>1735.3383896800001</v>
      </c>
      <c r="E654" s="1" t="s">
        <v>181</v>
      </c>
      <c r="F654" s="3">
        <v>1735.3383896800001</v>
      </c>
      <c r="G654" s="3">
        <v>1511.0681679999998</v>
      </c>
      <c r="H654" s="3">
        <v>224.2702216800003</v>
      </c>
      <c r="I654" s="3">
        <f>F654-(K654+M654)</f>
        <v>527.13838968000005</v>
      </c>
      <c r="J654" s="3">
        <v>1650</v>
      </c>
      <c r="K654" s="3">
        <v>1190</v>
      </c>
      <c r="L654" s="3">
        <v>15.4</v>
      </c>
      <c r="M654" s="3">
        <v>18.2</v>
      </c>
      <c r="N654" s="3">
        <v>218.5309456</v>
      </c>
      <c r="O654" s="3">
        <v>218.5309456</v>
      </c>
      <c r="P654" s="3">
        <v>136.72325465599999</v>
      </c>
      <c r="Q654" s="3">
        <v>81.807690944000001</v>
      </c>
      <c r="R654" s="3">
        <f t="shared" si="82"/>
        <v>81.807690944000001</v>
      </c>
      <c r="S654" s="3">
        <v>222</v>
      </c>
      <c r="T654" s="3" t="str">
        <f t="shared" si="79"/>
        <v/>
      </c>
      <c r="U654" s="3">
        <v>164</v>
      </c>
      <c r="V654" s="7">
        <f t="shared" si="81"/>
        <v>0.75046579581541883</v>
      </c>
      <c r="W654" s="1">
        <f>VLOOKUP(B654,SiteMetadata!$B$3:$P$37,3,FALSE)</f>
        <v>4.3</v>
      </c>
      <c r="X654" s="1" t="str">
        <f>VLOOKUP(B654,SiteMetadata!$B$3:$P$37,10,FALSE)</f>
        <v>LowerEastForkLMR</v>
      </c>
      <c r="Y654" s="1">
        <f>VLOOKUP(B654,SiteMetadata!$B$3:$P$37,5,FALSE)</f>
        <v>493.24199399999998</v>
      </c>
      <c r="Z654" s="1">
        <v>4</v>
      </c>
    </row>
    <row r="655" spans="1:26" x14ac:dyDescent="0.3">
      <c r="A655" s="2">
        <v>45068</v>
      </c>
      <c r="B655" s="1" t="s">
        <v>139</v>
      </c>
      <c r="C655" s="1">
        <v>0</v>
      </c>
      <c r="D655" s="3">
        <v>1062.63406072</v>
      </c>
      <c r="E655" s="1" t="s">
        <v>139</v>
      </c>
      <c r="F655" s="3">
        <v>1062.63406072</v>
      </c>
      <c r="G655" s="3">
        <v>1025.4723979999999</v>
      </c>
      <c r="H655" s="3">
        <v>37.161662720000095</v>
      </c>
      <c r="I655" s="3">
        <f>F655-(K655+M655)</f>
        <v>455.13406071999998</v>
      </c>
      <c r="J655" s="3">
        <v>851</v>
      </c>
      <c r="K655" s="3">
        <v>558</v>
      </c>
      <c r="L655" s="3">
        <v>21.7</v>
      </c>
      <c r="M655" s="3">
        <v>49.5</v>
      </c>
      <c r="N655" s="3">
        <v>119</v>
      </c>
      <c r="O655" s="3">
        <v>119</v>
      </c>
      <c r="P655" s="3">
        <v>105</v>
      </c>
      <c r="Q655" s="3">
        <v>14</v>
      </c>
      <c r="R655" s="3">
        <f t="shared" si="82"/>
        <v>14</v>
      </c>
      <c r="S655" s="3">
        <v>129</v>
      </c>
      <c r="T655" s="3">
        <f t="shared" si="79"/>
        <v>72.2</v>
      </c>
      <c r="U655" s="3">
        <v>32.799999999999997</v>
      </c>
      <c r="V655" s="7">
        <f t="shared" si="81"/>
        <v>0.2756302521008403</v>
      </c>
      <c r="W655" s="1">
        <f>VLOOKUP(B655,SiteMetadata!$B$3:$P$37,3,FALSE)</f>
        <v>34.909999999999997</v>
      </c>
      <c r="X655" s="1" t="str">
        <f>VLOOKUP(B655,SiteMetadata!$B$3:$P$37,10,FALSE)</f>
        <v>UpperEastForkLMR</v>
      </c>
      <c r="Y655" s="1">
        <f>VLOOKUP(B655,SiteMetadata!$B$3:$P$37,5,FALSE)</f>
        <v>236.477496</v>
      </c>
      <c r="Z655" s="1">
        <v>4</v>
      </c>
    </row>
    <row r="656" spans="1:26" x14ac:dyDescent="0.3">
      <c r="A656" s="2">
        <v>45068</v>
      </c>
      <c r="B656" s="1" t="s">
        <v>84</v>
      </c>
      <c r="C656" s="1">
        <v>0</v>
      </c>
      <c r="D656" s="3">
        <v>2562.3390191599997</v>
      </c>
      <c r="E656" s="1" t="s">
        <v>84</v>
      </c>
      <c r="F656" s="3">
        <v>2562.3390191599997</v>
      </c>
      <c r="G656" s="3">
        <v>2336.8295007099996</v>
      </c>
      <c r="H656" s="3">
        <v>225.50951845000009</v>
      </c>
      <c r="I656" s="3">
        <f>F656-(K656+M656)</f>
        <v>2030.0390191599997</v>
      </c>
      <c r="J656" s="3">
        <v>2100</v>
      </c>
      <c r="K656" s="3">
        <v>469</v>
      </c>
      <c r="L656" s="3">
        <v>11</v>
      </c>
      <c r="M656" s="3">
        <v>63.3</v>
      </c>
      <c r="N656" s="3">
        <v>329.80286239999998</v>
      </c>
      <c r="O656" s="4">
        <v>362.45037759999997</v>
      </c>
      <c r="P656" s="3">
        <v>347.45037759999997</v>
      </c>
      <c r="Q656" s="3">
        <v>-17.647515199999987</v>
      </c>
      <c r="R656" s="3">
        <f t="shared" si="82"/>
        <v>15</v>
      </c>
      <c r="S656" s="3">
        <v>354</v>
      </c>
      <c r="T656" s="3">
        <f t="shared" si="79"/>
        <v>296.45037759999997</v>
      </c>
      <c r="U656" s="3">
        <v>51</v>
      </c>
      <c r="V656" s="7">
        <f t="shared" si="81"/>
        <v>0.14070891672868824</v>
      </c>
      <c r="W656" s="1">
        <f>VLOOKUP(B656,SiteMetadata!$B$3:$P$37,3,FALSE)</f>
        <v>0</v>
      </c>
      <c r="X656" s="1" t="str">
        <f>VLOOKUP(B656,SiteMetadata!$B$3:$P$37,10,FALSE)</f>
        <v>LowerEastForkLMR</v>
      </c>
      <c r="Y656" s="1">
        <f>VLOOKUP(B656,SiteMetadata!$B$3:$P$37,5,FALSE)</f>
        <v>493.24199399999998</v>
      </c>
      <c r="Z656" s="1">
        <v>4</v>
      </c>
    </row>
    <row r="657" spans="1:26" x14ac:dyDescent="0.3">
      <c r="A657" s="2">
        <v>45068</v>
      </c>
      <c r="B657" s="1" t="s">
        <v>132</v>
      </c>
      <c r="C657" s="1">
        <v>0</v>
      </c>
      <c r="D657" s="3">
        <v>860.08424866666655</v>
      </c>
      <c r="E657" s="1" t="s">
        <v>132</v>
      </c>
      <c r="F657" s="3">
        <v>860.08424866666655</v>
      </c>
      <c r="G657" s="3">
        <v>821.63376389333325</v>
      </c>
      <c r="H657" s="3">
        <v>38.450484773333301</v>
      </c>
      <c r="I657" s="3">
        <f>F657-(K657+M657)</f>
        <v>579.91758199999981</v>
      </c>
      <c r="J657" s="3">
        <v>211</v>
      </c>
      <c r="K657" s="3">
        <v>245.33333333333334</v>
      </c>
      <c r="L657" s="3">
        <v>40.233333333333327</v>
      </c>
      <c r="M657" s="3">
        <v>34.833333333333336</v>
      </c>
      <c r="N657" s="3">
        <v>183.13716104533333</v>
      </c>
      <c r="O657" s="3">
        <v>183.13716104533333</v>
      </c>
      <c r="P657" s="3">
        <v>118.33333333333333</v>
      </c>
      <c r="Q657" s="3">
        <v>64.803827712</v>
      </c>
      <c r="R657" s="3">
        <f t="shared" si="82"/>
        <v>64.803827712</v>
      </c>
      <c r="S657" s="3">
        <v>149.33333333333334</v>
      </c>
      <c r="T657" s="3">
        <f t="shared" si="79"/>
        <v>7.2000000000000028</v>
      </c>
      <c r="U657" s="3">
        <v>111.13333333333333</v>
      </c>
      <c r="V657" s="7">
        <f t="shared" ref="V657:V688" si="83">U657/O657</f>
        <v>0.60683114611470712</v>
      </c>
      <c r="W657" s="1">
        <f>VLOOKUP(B657,SiteMetadata!$B$3:$P$37,3,FALSE)</f>
        <v>0.5</v>
      </c>
      <c r="X657" s="1" t="str">
        <f>VLOOKUP(B657,SiteMetadata!$B$3:$P$37,10,FALSE)</f>
        <v>UpperEastForkLMR</v>
      </c>
      <c r="Y657" s="1">
        <f>VLOOKUP(B657,SiteMetadata!$B$3:$P$37,5,FALSE)</f>
        <v>10.649353999999999</v>
      </c>
      <c r="Z657" s="1">
        <v>4</v>
      </c>
    </row>
    <row r="658" spans="1:26" x14ac:dyDescent="0.3">
      <c r="A658" s="2">
        <v>45068</v>
      </c>
      <c r="B658" s="1" t="s">
        <v>125</v>
      </c>
      <c r="C658" s="1">
        <v>0</v>
      </c>
      <c r="D658" s="3">
        <v>1136.75407928</v>
      </c>
      <c r="E658" s="1" t="s">
        <v>125</v>
      </c>
      <c r="F658" s="3">
        <v>1136.75407928</v>
      </c>
      <c r="G658" s="3">
        <v>1120.8940383199997</v>
      </c>
      <c r="H658" s="3">
        <v>15.860040960000333</v>
      </c>
      <c r="I658" s="3">
        <f>F658-(K658+M658)</f>
        <v>765.65407928000002</v>
      </c>
      <c r="J658" s="3">
        <v>1080</v>
      </c>
      <c r="K658" s="3">
        <v>335</v>
      </c>
      <c r="L658" s="3">
        <v>40</v>
      </c>
      <c r="M658" s="3">
        <v>36.1</v>
      </c>
      <c r="N658" s="3">
        <v>107</v>
      </c>
      <c r="O658" s="3">
        <v>107</v>
      </c>
      <c r="P658" s="3">
        <v>107</v>
      </c>
      <c r="Q658" s="3">
        <v>0</v>
      </c>
      <c r="R658" s="3">
        <f t="shared" si="82"/>
        <v>0</v>
      </c>
      <c r="S658" s="3">
        <v>78.900000000000006</v>
      </c>
      <c r="T658" s="3">
        <f t="shared" si="79"/>
        <v>39.900000000000006</v>
      </c>
      <c r="U658" s="3">
        <v>67.099999999999994</v>
      </c>
      <c r="V658" s="7">
        <f t="shared" si="83"/>
        <v>0.62710280373831773</v>
      </c>
      <c r="W658" s="1">
        <f>VLOOKUP(B658,SiteMetadata!$B$3:$P$37,3,FALSE)</f>
        <v>0.18</v>
      </c>
      <c r="X658" s="1" t="str">
        <f>VLOOKUP(B658,SiteMetadata!$B$3:$P$37,10,FALSE)</f>
        <v>UpperEastForkLMR</v>
      </c>
      <c r="Y658" s="1">
        <f>VLOOKUP(B658,SiteMetadata!$B$3:$P$37,5,FALSE)</f>
        <v>6.2504980000000003</v>
      </c>
      <c r="Z658" s="1">
        <v>4</v>
      </c>
    </row>
    <row r="659" spans="1:26" x14ac:dyDescent="0.3">
      <c r="A659" s="2">
        <v>45068</v>
      </c>
      <c r="B659" s="1" t="s">
        <v>185</v>
      </c>
      <c r="C659" s="1">
        <v>0</v>
      </c>
      <c r="D659" s="3">
        <v>658.24261567999997</v>
      </c>
      <c r="E659" s="1" t="s">
        <v>185</v>
      </c>
      <c r="F659" s="4">
        <v>703.26726687999997</v>
      </c>
      <c r="G659" s="3">
        <v>685.26726687999997</v>
      </c>
      <c r="H659" s="3">
        <v>-27.024651199999994</v>
      </c>
      <c r="I659" s="3"/>
      <c r="J659" s="3">
        <v>581</v>
      </c>
      <c r="K659" s="3">
        <v>1180</v>
      </c>
      <c r="L659" s="3">
        <v>83.9</v>
      </c>
      <c r="M659" s="3">
        <v>18.399999999999999</v>
      </c>
      <c r="N659" s="3">
        <v>43</v>
      </c>
      <c r="O659" s="3">
        <v>43</v>
      </c>
      <c r="P659" s="3">
        <v>39.200000000000003</v>
      </c>
      <c r="Q659" s="3">
        <v>3.7999999999999972</v>
      </c>
      <c r="R659" s="3">
        <f t="shared" si="82"/>
        <v>3.7999999999999972</v>
      </c>
      <c r="S659" s="3">
        <v>46.1</v>
      </c>
      <c r="T659" s="3" t="str">
        <f t="shared" si="79"/>
        <v/>
      </c>
      <c r="U659" s="4">
        <v>46.1</v>
      </c>
      <c r="V659" s="7">
        <f t="shared" si="83"/>
        <v>1.0720930232558139</v>
      </c>
      <c r="W659" s="1">
        <f>VLOOKUP(B659,SiteMetadata!$B$3:$P$37,3,FALSE)</f>
        <v>0</v>
      </c>
      <c r="X659" s="1" t="str">
        <f>VLOOKUP(B659,SiteMetadata!$B$3:$P$37,10,FALSE)</f>
        <v>LowerEastForkLMR</v>
      </c>
      <c r="Y659" s="1">
        <f>VLOOKUP(B659,SiteMetadata!$B$3:$P$37,5,FALSE)</f>
        <v>0.54310199999999997</v>
      </c>
      <c r="Z659" s="1">
        <v>4</v>
      </c>
    </row>
    <row r="660" spans="1:26" x14ac:dyDescent="0.3">
      <c r="A660" s="2">
        <v>45068</v>
      </c>
      <c r="B660" s="1" t="s">
        <v>177</v>
      </c>
      <c r="C660" s="1">
        <v>0</v>
      </c>
      <c r="D660" s="3">
        <v>347.71776031999991</v>
      </c>
      <c r="E660" s="1" t="s">
        <v>177</v>
      </c>
      <c r="F660" s="3">
        <v>347.71776031999991</v>
      </c>
      <c r="G660" s="3">
        <v>281.77152799999999</v>
      </c>
      <c r="H660" s="3">
        <v>65.946232319999922</v>
      </c>
      <c r="I660" s="3"/>
      <c r="J660" s="3">
        <v>105</v>
      </c>
      <c r="K660" s="3">
        <v>3910</v>
      </c>
      <c r="L660" s="3">
        <v>10.7</v>
      </c>
      <c r="M660" s="3">
        <v>20.2</v>
      </c>
      <c r="N660" s="3">
        <v>54.2</v>
      </c>
      <c r="O660" s="3">
        <v>54.2</v>
      </c>
      <c r="P660" s="3">
        <v>7.27</v>
      </c>
      <c r="Q660" s="3">
        <v>46.930000000000007</v>
      </c>
      <c r="R660" s="3">
        <f t="shared" si="82"/>
        <v>46.930000000000007</v>
      </c>
      <c r="S660" s="3">
        <v>12.6</v>
      </c>
      <c r="T660" s="3" t="str">
        <f t="shared" si="79"/>
        <v/>
      </c>
      <c r="U660" s="4">
        <v>12.6</v>
      </c>
      <c r="V660" s="7">
        <f t="shared" si="83"/>
        <v>0.23247232472324722</v>
      </c>
      <c r="W660" s="1">
        <f>VLOOKUP(B660,SiteMetadata!$B$3:$P$37,3,FALSE)</f>
        <v>0.4</v>
      </c>
      <c r="X660" s="1" t="str">
        <f>VLOOKUP(B660,SiteMetadata!$B$3:$P$37,10,FALSE)</f>
        <v>LowerEastForkLMR</v>
      </c>
      <c r="Y660" s="1">
        <f>VLOOKUP(B660,SiteMetadata!$B$3:$P$37,5,FALSE)</f>
        <v>6.6627460000000003</v>
      </c>
      <c r="Z660" s="1">
        <v>4</v>
      </c>
    </row>
    <row r="661" spans="1:26" x14ac:dyDescent="0.3">
      <c r="A661" s="2">
        <v>45068</v>
      </c>
      <c r="B661" s="1" t="s">
        <v>172</v>
      </c>
      <c r="C661" s="1">
        <v>0</v>
      </c>
      <c r="D661" s="3">
        <v>1438.3325724799997</v>
      </c>
      <c r="E661" s="1" t="s">
        <v>172</v>
      </c>
      <c r="F661" s="3">
        <v>1438.3325724799997</v>
      </c>
      <c r="G661" s="3">
        <v>1357.4876799199997</v>
      </c>
      <c r="H661" s="3">
        <v>80.844892560000062</v>
      </c>
      <c r="I661" s="3">
        <f>F661-(K661+M661)</f>
        <v>726.2325724799997</v>
      </c>
      <c r="J661" s="3">
        <v>1160</v>
      </c>
      <c r="K661" s="3">
        <v>698</v>
      </c>
      <c r="L661" s="3">
        <v>50.5</v>
      </c>
      <c r="M661" s="3">
        <v>14.1</v>
      </c>
      <c r="N661" s="3">
        <v>55.9</v>
      </c>
      <c r="O661" s="3">
        <v>55.9</v>
      </c>
      <c r="P661" s="3">
        <v>27.5</v>
      </c>
      <c r="Q661" s="3">
        <v>28.4</v>
      </c>
      <c r="R661" s="3">
        <f t="shared" si="82"/>
        <v>28.4</v>
      </c>
      <c r="S661" s="3">
        <v>33.6</v>
      </c>
      <c r="T661" s="3">
        <f t="shared" si="79"/>
        <v>5.1000000000000014</v>
      </c>
      <c r="U661" s="3">
        <v>22.4</v>
      </c>
      <c r="V661" s="7">
        <f t="shared" si="83"/>
        <v>0.40071556350626114</v>
      </c>
      <c r="W661" s="1">
        <f>VLOOKUP(B661,SiteMetadata!$B$3:$P$37,3,FALSE)</f>
        <v>0</v>
      </c>
      <c r="X661" s="1" t="str">
        <f>VLOOKUP(B661,SiteMetadata!$B$3:$P$37,10,FALSE)</f>
        <v>LowerEastForkLMR</v>
      </c>
      <c r="Y661" s="1">
        <f>VLOOKUP(B661,SiteMetadata!$B$3:$P$37,5,FALSE)</f>
        <v>0.36476999999999998</v>
      </c>
      <c r="Z661" s="1">
        <v>4</v>
      </c>
    </row>
    <row r="662" spans="1:26" x14ac:dyDescent="0.3">
      <c r="A662" s="2">
        <v>45068</v>
      </c>
      <c r="B662" s="1" t="s">
        <v>157</v>
      </c>
      <c r="C662" s="1">
        <v>0</v>
      </c>
      <c r="D662" s="3">
        <v>736.51884727999993</v>
      </c>
      <c r="E662" s="1" t="s">
        <v>157</v>
      </c>
      <c r="F662" s="3">
        <v>736.51884727999993</v>
      </c>
      <c r="G662" s="3">
        <v>704.16395</v>
      </c>
      <c r="H662" s="3">
        <v>32.354897279999932</v>
      </c>
      <c r="I662" s="3"/>
      <c r="J662" s="3">
        <v>517</v>
      </c>
      <c r="K662" s="3">
        <v>1850</v>
      </c>
      <c r="L662" s="3">
        <v>44.6</v>
      </c>
      <c r="M662" s="3">
        <v>62.4</v>
      </c>
      <c r="N662" s="3">
        <v>65.900000000000006</v>
      </c>
      <c r="O662" s="3">
        <v>65.900000000000006</v>
      </c>
      <c r="P662" s="3">
        <v>45.2</v>
      </c>
      <c r="Q662" s="3">
        <v>20.700000000000003</v>
      </c>
      <c r="R662" s="3">
        <f t="shared" si="82"/>
        <v>20.700000000000003</v>
      </c>
      <c r="S662" s="3">
        <v>33.700000000000003</v>
      </c>
      <c r="T662" s="3">
        <f t="shared" si="79"/>
        <v>11.100000000000001</v>
      </c>
      <c r="U662" s="3">
        <v>34.1</v>
      </c>
      <c r="V662" s="7">
        <f t="shared" si="83"/>
        <v>0.51745068285280726</v>
      </c>
      <c r="W662" s="1">
        <f>VLOOKUP(B662,SiteMetadata!$B$3:$P$37,3,FALSE)</f>
        <v>0</v>
      </c>
      <c r="X662" s="1" t="str">
        <f>VLOOKUP(B662,SiteMetadata!$B$3:$P$37,10,FALSE)</f>
        <v>LowerEastForkLMR</v>
      </c>
      <c r="Y662" s="1">
        <f>VLOOKUP(B662,SiteMetadata!$B$3:$P$37,5,FALSE)</f>
        <v>0.40337000000000001</v>
      </c>
      <c r="Z662" s="1">
        <v>4</v>
      </c>
    </row>
    <row r="663" spans="1:26" x14ac:dyDescent="0.3">
      <c r="A663" s="2">
        <v>45068</v>
      </c>
      <c r="B663" s="1" t="s">
        <v>174</v>
      </c>
      <c r="C663" s="1">
        <v>0</v>
      </c>
      <c r="D663" s="3">
        <v>628.47556407999991</v>
      </c>
      <c r="E663" s="1" t="s">
        <v>174</v>
      </c>
      <c r="F663" s="3">
        <v>628.47556407999991</v>
      </c>
      <c r="G663" s="3">
        <v>617.64080888000001</v>
      </c>
      <c r="H663" s="3">
        <v>10.834755199999904</v>
      </c>
      <c r="I663" s="3">
        <f>F663-(K663+M663)</f>
        <v>456.47556407999991</v>
      </c>
      <c r="J663" s="3">
        <v>451</v>
      </c>
      <c r="K663" s="3">
        <v>155</v>
      </c>
      <c r="L663" s="3">
        <v>13.2</v>
      </c>
      <c r="M663" s="3">
        <v>17</v>
      </c>
      <c r="N663" s="3">
        <v>24.1</v>
      </c>
      <c r="O663" s="3">
        <v>24.1</v>
      </c>
      <c r="P663" s="3">
        <v>16</v>
      </c>
      <c r="Q663" s="3">
        <v>8.1000000000000014</v>
      </c>
      <c r="R663" s="3">
        <f t="shared" si="82"/>
        <v>8.1000000000000014</v>
      </c>
      <c r="S663" s="3">
        <v>20.3</v>
      </c>
      <c r="T663" s="3">
        <f t="shared" si="79"/>
        <v>0.80000000000000071</v>
      </c>
      <c r="U663" s="3">
        <v>15.2</v>
      </c>
      <c r="V663" s="7">
        <f t="shared" si="83"/>
        <v>0.63070539419087135</v>
      </c>
      <c r="W663" s="1">
        <f>VLOOKUP(B663,SiteMetadata!$B$3:$P$37,3,FALSE)</f>
        <v>0</v>
      </c>
      <c r="X663" s="1" t="str">
        <f>VLOOKUP(B663,SiteMetadata!$B$3:$P$37,10,FALSE)</f>
        <v>LowerEastForkLMR</v>
      </c>
      <c r="Y663" s="1">
        <f>VLOOKUP(B663,SiteMetadata!$B$3:$P$37,5,FALSE)</f>
        <v>3.0474700000000001</v>
      </c>
      <c r="Z663" s="1">
        <v>4</v>
      </c>
    </row>
    <row r="664" spans="1:26" x14ac:dyDescent="0.3">
      <c r="A664" s="2">
        <v>45069</v>
      </c>
      <c r="B664" s="1" t="s">
        <v>181</v>
      </c>
      <c r="C664" s="1">
        <v>0</v>
      </c>
      <c r="D664" s="3">
        <v>1492.9096824799999</v>
      </c>
      <c r="E664" s="1" t="s">
        <v>181</v>
      </c>
      <c r="F664" s="3">
        <v>1492.9096824799999</v>
      </c>
      <c r="G664" s="3">
        <v>1223.7618079999997</v>
      </c>
      <c r="H664" s="3">
        <v>269.14787448000016</v>
      </c>
      <c r="I664" s="3">
        <f>F664-(K664+M664)</f>
        <v>835.70968247999986</v>
      </c>
      <c r="J664" s="3">
        <v>868</v>
      </c>
      <c r="K664" s="3">
        <v>571</v>
      </c>
      <c r="L664" s="3">
        <v>4.2699999999999996</v>
      </c>
      <c r="M664" s="3">
        <v>86.2</v>
      </c>
      <c r="N664" s="3">
        <v>148.17515273599997</v>
      </c>
      <c r="O664" s="3">
        <v>148.17515273599997</v>
      </c>
      <c r="P664" s="3">
        <v>129</v>
      </c>
      <c r="Q664" s="3">
        <v>19.175152735999973</v>
      </c>
      <c r="R664" s="3">
        <f t="shared" si="82"/>
        <v>19.175152735999973</v>
      </c>
      <c r="S664" s="3">
        <v>144</v>
      </c>
      <c r="T664" s="3">
        <f t="shared" si="79"/>
        <v>84.2</v>
      </c>
      <c r="U664" s="3">
        <v>44.8</v>
      </c>
      <c r="V664" s="7">
        <f t="shared" si="83"/>
        <v>0.30234488828109429</v>
      </c>
      <c r="W664" s="1">
        <f>VLOOKUP(B664,SiteMetadata!$B$3:$P$37,3,FALSE)</f>
        <v>4.3</v>
      </c>
      <c r="X664" s="1" t="str">
        <f>VLOOKUP(B664,SiteMetadata!$B$3:$P$37,10,FALSE)</f>
        <v>LowerEastForkLMR</v>
      </c>
      <c r="Y664" s="1">
        <f>VLOOKUP(B664,SiteMetadata!$B$3:$P$37,5,FALSE)</f>
        <v>493.24199399999998</v>
      </c>
      <c r="Z664" s="71">
        <v>4</v>
      </c>
    </row>
    <row r="665" spans="1:26" x14ac:dyDescent="0.3">
      <c r="A665" s="2">
        <v>45069</v>
      </c>
      <c r="B665" s="1" t="s">
        <v>185</v>
      </c>
      <c r="C665" s="1">
        <v>0</v>
      </c>
      <c r="D665" s="3">
        <v>648.77543019999985</v>
      </c>
      <c r="E665" s="1" t="s">
        <v>185</v>
      </c>
      <c r="F665" s="3">
        <v>648.77543019999985</v>
      </c>
      <c r="G665" s="3">
        <v>602.73359851999999</v>
      </c>
      <c r="H665" s="3">
        <v>46.041831679999859</v>
      </c>
      <c r="I665" s="3"/>
      <c r="J665" s="3">
        <v>450.5</v>
      </c>
      <c r="K665" s="3">
        <v>894</v>
      </c>
      <c r="L665" s="3">
        <v>61.9</v>
      </c>
      <c r="M665" s="3">
        <v>8.3449999999999989</v>
      </c>
      <c r="N665" s="3">
        <v>43.1</v>
      </c>
      <c r="O665" s="4">
        <v>61.8</v>
      </c>
      <c r="P665" s="3">
        <v>51.8</v>
      </c>
      <c r="Q665" s="3">
        <v>-8.6999999999999957</v>
      </c>
      <c r="R665" s="3">
        <f t="shared" si="82"/>
        <v>10</v>
      </c>
      <c r="S665" s="3">
        <v>64.599999999999994</v>
      </c>
      <c r="T665" s="3" t="str">
        <f t="shared" si="79"/>
        <v/>
      </c>
      <c r="U665" s="4">
        <v>64.599999999999994</v>
      </c>
      <c r="V665" s="7">
        <f t="shared" si="83"/>
        <v>1.0453074433656957</v>
      </c>
      <c r="W665" s="1">
        <f>VLOOKUP(B665,SiteMetadata!$B$3:$P$37,3,FALSE)</f>
        <v>0</v>
      </c>
      <c r="X665" s="1" t="str">
        <f>VLOOKUP(B665,SiteMetadata!$B$3:$P$37,10,FALSE)</f>
        <v>LowerEastForkLMR</v>
      </c>
      <c r="Y665" s="1">
        <f>VLOOKUP(B665,SiteMetadata!$B$3:$P$37,5,FALSE)</f>
        <v>0.54310199999999997</v>
      </c>
      <c r="Z665" s="1"/>
    </row>
    <row r="666" spans="1:26" x14ac:dyDescent="0.3">
      <c r="A666" s="2">
        <v>45076</v>
      </c>
      <c r="B666" s="1">
        <v>890</v>
      </c>
      <c r="C666" s="1">
        <v>0</v>
      </c>
      <c r="D666" s="3">
        <v>658</v>
      </c>
      <c r="E666" s="1">
        <v>890</v>
      </c>
      <c r="F666" s="3">
        <v>658</v>
      </c>
      <c r="G666" s="3">
        <v>556.74825436000003</v>
      </c>
      <c r="H666" s="3">
        <v>101.25174563999997</v>
      </c>
      <c r="I666" s="3">
        <f t="shared" ref="I666:I697" si="84">F666-(K666+M666)</f>
        <v>544.79999999999995</v>
      </c>
      <c r="J666" s="3">
        <v>46.4</v>
      </c>
      <c r="K666" s="3">
        <v>48.1</v>
      </c>
      <c r="L666" s="3">
        <v>64.5</v>
      </c>
      <c r="M666" s="3">
        <v>65.099999999999994</v>
      </c>
      <c r="N666" s="3">
        <v>121.40552163999999</v>
      </c>
      <c r="O666" s="3">
        <v>121.40552163999999</v>
      </c>
      <c r="P666" s="3">
        <v>104.32540143999999</v>
      </c>
      <c r="Q666" s="3">
        <v>17.080120199999996</v>
      </c>
      <c r="R666" s="3">
        <f t="shared" si="82"/>
        <v>17.080120199999996</v>
      </c>
      <c r="S666" s="3">
        <v>83.5</v>
      </c>
      <c r="T666" s="3">
        <f t="shared" si="79"/>
        <v>26.12540143999999</v>
      </c>
      <c r="U666" s="3">
        <v>78.2</v>
      </c>
      <c r="V666" s="7">
        <f t="shared" si="83"/>
        <v>0.64412226844083764</v>
      </c>
      <c r="W666" s="1">
        <f>VLOOKUP(B666,SiteMetadata!$B$3:$P$37,3,FALSE)</f>
        <v>0.6</v>
      </c>
      <c r="X666" s="1" t="str">
        <f>VLOOKUP(B666,SiteMetadata!$B$3:$P$37,10,FALSE)</f>
        <v>UpperEastForkLMR</v>
      </c>
      <c r="Y666" s="1">
        <f>VLOOKUP(B666,SiteMetadata!$B$3:$P$37,5,FALSE)</f>
        <v>4.8608979999999997</v>
      </c>
      <c r="Z666" s="1">
        <v>4</v>
      </c>
    </row>
    <row r="667" spans="1:26" x14ac:dyDescent="0.3">
      <c r="A667" s="2">
        <v>45076</v>
      </c>
      <c r="B667" s="1" t="s">
        <v>144</v>
      </c>
      <c r="C667" s="1">
        <v>0</v>
      </c>
      <c r="D667" s="3">
        <v>533.92410400000006</v>
      </c>
      <c r="E667" s="1" t="s">
        <v>144</v>
      </c>
      <c r="F667" s="3">
        <v>533.92410400000006</v>
      </c>
      <c r="G667" s="3">
        <v>486.19584444000003</v>
      </c>
      <c r="H667" s="3">
        <v>47.728259560000026</v>
      </c>
      <c r="I667" s="3">
        <f t="shared" si="84"/>
        <v>457.62410400000005</v>
      </c>
      <c r="J667" s="3">
        <v>45.8</v>
      </c>
      <c r="K667" s="3">
        <v>56.1</v>
      </c>
      <c r="L667" s="3">
        <v>13.5</v>
      </c>
      <c r="M667" s="3">
        <v>20.2</v>
      </c>
      <c r="N667" s="3">
        <v>139.63259921999997</v>
      </c>
      <c r="O667" s="3">
        <v>139.63259921999997</v>
      </c>
      <c r="P667" s="3">
        <v>122.66241168999998</v>
      </c>
      <c r="Q667" s="3">
        <v>16.97018752999999</v>
      </c>
      <c r="R667" s="3">
        <f t="shared" si="82"/>
        <v>16.97018752999999</v>
      </c>
      <c r="S667" s="3">
        <v>73.8</v>
      </c>
      <c r="T667" s="3">
        <f t="shared" ref="T667:T730" si="85">IF(P667-U667&lt;0,"", P667-U667)</f>
        <v>52.762411689999979</v>
      </c>
      <c r="U667" s="3">
        <v>69.900000000000006</v>
      </c>
      <c r="V667" s="7">
        <f t="shared" si="83"/>
        <v>0.50059943301541032</v>
      </c>
      <c r="W667" s="1">
        <f>VLOOKUP(B667,SiteMetadata!$B$3:$P$37,3,FALSE)</f>
        <v>5.2</v>
      </c>
      <c r="X667" s="1" t="str">
        <f>VLOOKUP(B667,SiteMetadata!$B$3:$P$37,10,FALSE)</f>
        <v>UpperEastForkLMR</v>
      </c>
      <c r="Y667" s="1">
        <f>VLOOKUP(B667,SiteMetadata!$B$3:$P$37,5,FALSE)</f>
        <v>24.856856000000001</v>
      </c>
      <c r="Z667" s="1">
        <v>4</v>
      </c>
    </row>
    <row r="668" spans="1:26" x14ac:dyDescent="0.3">
      <c r="A668" s="2">
        <v>45076</v>
      </c>
      <c r="B668" s="1" t="s">
        <v>119</v>
      </c>
      <c r="C668" s="1">
        <v>0</v>
      </c>
      <c r="D668" s="3">
        <v>520</v>
      </c>
      <c r="E668" s="1" t="s">
        <v>119</v>
      </c>
      <c r="F668" s="3">
        <v>520</v>
      </c>
      <c r="G668" s="3">
        <v>469.59311356000006</v>
      </c>
      <c r="H668" s="3">
        <v>50.406886439999937</v>
      </c>
      <c r="I668" s="3">
        <f t="shared" si="84"/>
        <v>411.8</v>
      </c>
      <c r="J668" s="3">
        <v>64.8</v>
      </c>
      <c r="K668" s="3">
        <v>68.7</v>
      </c>
      <c r="L668" s="3">
        <v>33.9</v>
      </c>
      <c r="M668" s="3">
        <v>39.5</v>
      </c>
      <c r="N668" s="3">
        <v>118.36768996000001</v>
      </c>
      <c r="O668" s="3">
        <v>118.36768996000001</v>
      </c>
      <c r="P668" s="3">
        <v>95.444299210000011</v>
      </c>
      <c r="Q668" s="3">
        <v>22.923390749999996</v>
      </c>
      <c r="R668" s="3">
        <f t="shared" si="82"/>
        <v>22.923390749999996</v>
      </c>
      <c r="S668" s="3">
        <v>71.900000000000006</v>
      </c>
      <c r="T668" s="3">
        <f t="shared" si="85"/>
        <v>23.444299210000011</v>
      </c>
      <c r="U668" s="3">
        <v>72</v>
      </c>
      <c r="V668" s="7">
        <f t="shared" si="83"/>
        <v>0.60827409932838061</v>
      </c>
      <c r="W668" s="1">
        <f>VLOOKUP(B668,SiteMetadata!$B$3:$P$37,3,FALSE)</f>
        <v>66</v>
      </c>
      <c r="X668" s="1" t="str">
        <f>VLOOKUP(B668,SiteMetadata!$B$3:$P$37,10,FALSE)</f>
        <v>UpperEastForkLMR</v>
      </c>
      <c r="Y668" s="1">
        <f>VLOOKUP(B668,SiteMetadata!$B$3:$P$37,5,FALSE)</f>
        <v>131.63719399999999</v>
      </c>
      <c r="Z668" s="1">
        <v>4</v>
      </c>
    </row>
    <row r="669" spans="1:26" x14ac:dyDescent="0.3">
      <c r="A669" s="2">
        <v>45076</v>
      </c>
      <c r="B669" s="1" t="s">
        <v>181</v>
      </c>
      <c r="C669" s="1">
        <v>0</v>
      </c>
      <c r="D669" s="3">
        <v>1780</v>
      </c>
      <c r="E669" s="1" t="s">
        <v>181</v>
      </c>
      <c r="F669" s="3">
        <v>1780</v>
      </c>
      <c r="G669" s="3">
        <v>1600</v>
      </c>
      <c r="H669" s="3">
        <v>180</v>
      </c>
      <c r="I669" s="3">
        <f t="shared" si="84"/>
        <v>519.5</v>
      </c>
      <c r="J669" s="3">
        <v>1230</v>
      </c>
      <c r="K669" s="3">
        <v>1210</v>
      </c>
      <c r="L669" s="3">
        <v>44.2</v>
      </c>
      <c r="M669" s="3">
        <v>50.5</v>
      </c>
      <c r="N669" s="3">
        <v>203.11701195199998</v>
      </c>
      <c r="O669" s="3">
        <v>203.11701195199998</v>
      </c>
      <c r="P669" s="3">
        <v>165.79030337999998</v>
      </c>
      <c r="Q669" s="3">
        <v>37.326708572000001</v>
      </c>
      <c r="R669" s="3">
        <f t="shared" si="82"/>
        <v>37.326708572000001</v>
      </c>
      <c r="S669" s="3">
        <v>119</v>
      </c>
      <c r="T669" s="3">
        <f t="shared" si="85"/>
        <v>53.790303379999983</v>
      </c>
      <c r="U669" s="3">
        <v>112</v>
      </c>
      <c r="V669" s="7">
        <f t="shared" si="83"/>
        <v>0.55140629986457024</v>
      </c>
      <c r="W669" s="1">
        <f>VLOOKUP(B669,SiteMetadata!$B$3:$P$37,3,FALSE)</f>
        <v>4.3</v>
      </c>
      <c r="X669" s="1" t="str">
        <f>VLOOKUP(B669,SiteMetadata!$B$3:$P$37,10,FALSE)</f>
        <v>LowerEastForkLMR</v>
      </c>
      <c r="Y669" s="1">
        <f>VLOOKUP(B669,SiteMetadata!$B$3:$P$37,5,FALSE)</f>
        <v>493.24199399999998</v>
      </c>
      <c r="Z669" s="1">
        <v>4</v>
      </c>
    </row>
    <row r="670" spans="1:26" x14ac:dyDescent="0.3">
      <c r="A670" s="2">
        <v>45076</v>
      </c>
      <c r="B670" s="1" t="s">
        <v>139</v>
      </c>
      <c r="C670" s="1">
        <v>0</v>
      </c>
      <c r="D670" s="3">
        <v>772</v>
      </c>
      <c r="E670" s="1" t="s">
        <v>139</v>
      </c>
      <c r="F670" s="3">
        <v>772</v>
      </c>
      <c r="G670" s="3">
        <v>667</v>
      </c>
      <c r="H670" s="3">
        <v>105</v>
      </c>
      <c r="I670" s="3">
        <f t="shared" si="84"/>
        <v>434.1</v>
      </c>
      <c r="J670" s="3">
        <v>327</v>
      </c>
      <c r="K670" s="3">
        <v>330</v>
      </c>
      <c r="L670" s="3">
        <v>4.16</v>
      </c>
      <c r="M670" s="3">
        <v>7.9</v>
      </c>
      <c r="N670" s="3">
        <v>191.86302161999998</v>
      </c>
      <c r="O670" s="4">
        <v>207.17801617999999</v>
      </c>
      <c r="P670" s="3">
        <v>196.17801617999999</v>
      </c>
      <c r="Q670" s="3">
        <v>-4.3149945600000024</v>
      </c>
      <c r="R670" s="3">
        <f t="shared" si="82"/>
        <v>11</v>
      </c>
      <c r="S670" s="3">
        <v>137</v>
      </c>
      <c r="T670" s="3">
        <f t="shared" si="85"/>
        <v>64.178016179999986</v>
      </c>
      <c r="U670" s="3">
        <v>132</v>
      </c>
      <c r="V670" s="7">
        <f t="shared" si="83"/>
        <v>0.63713323659454302</v>
      </c>
      <c r="W670" s="1">
        <f>VLOOKUP(B670,SiteMetadata!$B$3:$P$37,3,FALSE)</f>
        <v>34.909999999999997</v>
      </c>
      <c r="X670" s="1" t="str">
        <f>VLOOKUP(B670,SiteMetadata!$B$3:$P$37,10,FALSE)</f>
        <v>UpperEastForkLMR</v>
      </c>
      <c r="Y670" s="1">
        <f>VLOOKUP(B670,SiteMetadata!$B$3:$P$37,5,FALSE)</f>
        <v>236.477496</v>
      </c>
      <c r="Z670" s="1">
        <v>4</v>
      </c>
    </row>
    <row r="671" spans="1:26" x14ac:dyDescent="0.3">
      <c r="A671" s="2">
        <v>45076</v>
      </c>
      <c r="B671" s="1" t="s">
        <v>195</v>
      </c>
      <c r="C671" s="1">
        <v>0</v>
      </c>
      <c r="D671" s="3">
        <v>1130</v>
      </c>
      <c r="E671" s="1" t="s">
        <v>195</v>
      </c>
      <c r="F671" s="3">
        <v>1130</v>
      </c>
      <c r="G671" s="3">
        <v>469.59311356000006</v>
      </c>
      <c r="H671" s="3">
        <v>660.40688643999988</v>
      </c>
      <c r="I671" s="3">
        <f t="shared" si="84"/>
        <v>1120.27</v>
      </c>
      <c r="J671" s="3">
        <v>4.5199999999999996</v>
      </c>
      <c r="K671" s="3">
        <v>5.81</v>
      </c>
      <c r="L671" s="3">
        <v>6.22</v>
      </c>
      <c r="M671" s="3">
        <v>3.92</v>
      </c>
      <c r="N671" s="3">
        <v>95.716763999999998</v>
      </c>
      <c r="O671" s="3">
        <v>95.716763999999998</v>
      </c>
      <c r="P671" s="3">
        <v>47.697282365600003</v>
      </c>
      <c r="Q671" s="3">
        <v>48.019481634399995</v>
      </c>
      <c r="R671" s="3">
        <f t="shared" si="82"/>
        <v>48.019481634399995</v>
      </c>
      <c r="S671" s="3">
        <v>13.5</v>
      </c>
      <c r="T671" s="3">
        <f t="shared" si="85"/>
        <v>39.367282365600005</v>
      </c>
      <c r="U671" s="3">
        <v>8.33</v>
      </c>
      <c r="V671" s="7">
        <f t="shared" si="83"/>
        <v>8.7027597380956181E-2</v>
      </c>
      <c r="W671" s="1">
        <f>VLOOKUP(B671,SiteMetadata!$B$3:$P$37,3,FALSE)</f>
        <v>0</v>
      </c>
      <c r="X671" s="1" t="str">
        <f>VLOOKUP(B671,SiteMetadata!$B$3:$P$37,10,FALSE)</f>
        <v>UpperEastForkLMR</v>
      </c>
      <c r="Y671" s="1">
        <f>VLOOKUP(B671,SiteMetadata!$B$3:$P$37,5,FALSE)</f>
        <v>331.51764400000002</v>
      </c>
      <c r="Z671" s="1" t="s">
        <v>204</v>
      </c>
    </row>
    <row r="672" spans="1:26" x14ac:dyDescent="0.3">
      <c r="A672" s="2">
        <v>45076</v>
      </c>
      <c r="B672" s="1" t="s">
        <v>132</v>
      </c>
      <c r="C672" s="1">
        <v>0</v>
      </c>
      <c r="D672" s="3">
        <v>1120</v>
      </c>
      <c r="E672" s="1" t="s">
        <v>132</v>
      </c>
      <c r="F672" s="3">
        <v>1120</v>
      </c>
      <c r="G672" s="3">
        <v>761</v>
      </c>
      <c r="H672" s="3">
        <v>359</v>
      </c>
      <c r="I672" s="3">
        <f t="shared" si="84"/>
        <v>959.2</v>
      </c>
      <c r="J672" s="3">
        <v>78.400000000000006</v>
      </c>
      <c r="K672" s="3">
        <v>78.599999999999994</v>
      </c>
      <c r="L672" s="3">
        <v>58.2</v>
      </c>
      <c r="M672" s="3">
        <v>82.2</v>
      </c>
      <c r="N672" s="3">
        <v>338.30733079999999</v>
      </c>
      <c r="O672" s="3">
        <v>338.30733079999999</v>
      </c>
      <c r="P672" s="3">
        <v>232.41448969999999</v>
      </c>
      <c r="Q672" s="3">
        <v>105.8928411</v>
      </c>
      <c r="R672" s="3">
        <f t="shared" si="82"/>
        <v>105.8928411</v>
      </c>
      <c r="S672" s="3">
        <v>171</v>
      </c>
      <c r="T672" s="3">
        <f t="shared" si="85"/>
        <v>62.41448969999999</v>
      </c>
      <c r="U672" s="3">
        <v>170</v>
      </c>
      <c r="V672" s="7">
        <f t="shared" si="83"/>
        <v>0.50250167384194322</v>
      </c>
      <c r="W672" s="1">
        <f>VLOOKUP(B672,SiteMetadata!$B$3:$P$37,3,FALSE)</f>
        <v>0.5</v>
      </c>
      <c r="X672" s="1" t="str">
        <f>VLOOKUP(B672,SiteMetadata!$B$3:$P$37,10,FALSE)</f>
        <v>UpperEastForkLMR</v>
      </c>
      <c r="Y672" s="1">
        <f>VLOOKUP(B672,SiteMetadata!$B$3:$P$37,5,FALSE)</f>
        <v>10.649353999999999</v>
      </c>
      <c r="Z672" s="1">
        <v>4</v>
      </c>
    </row>
    <row r="673" spans="1:26" x14ac:dyDescent="0.3">
      <c r="A673" s="2">
        <v>45076</v>
      </c>
      <c r="B673" s="1" t="s">
        <v>125</v>
      </c>
      <c r="C673" s="1">
        <v>0</v>
      </c>
      <c r="D673" s="3">
        <v>699</v>
      </c>
      <c r="E673" s="1" t="s">
        <v>125</v>
      </c>
      <c r="F673" s="3">
        <v>699</v>
      </c>
      <c r="G673" s="3">
        <v>615</v>
      </c>
      <c r="H673" s="3">
        <v>84</v>
      </c>
      <c r="I673" s="3">
        <f t="shared" si="84"/>
        <v>429.9</v>
      </c>
      <c r="J673" s="3">
        <v>227</v>
      </c>
      <c r="K673" s="3">
        <v>234</v>
      </c>
      <c r="L673" s="3">
        <v>29</v>
      </c>
      <c r="M673" s="3">
        <v>35.1</v>
      </c>
      <c r="N673" s="3">
        <v>220.95024612799997</v>
      </c>
      <c r="O673" s="3">
        <v>220.95024612799997</v>
      </c>
      <c r="P673" s="3">
        <v>159.22220417999998</v>
      </c>
      <c r="Q673" s="3">
        <v>61.728041947999998</v>
      </c>
      <c r="R673" s="3">
        <f t="shared" si="82"/>
        <v>61.728041947999998</v>
      </c>
      <c r="S673" s="3">
        <v>149</v>
      </c>
      <c r="T673" s="3">
        <f t="shared" si="85"/>
        <v>1.2222041799999772</v>
      </c>
      <c r="U673" s="3">
        <v>158</v>
      </c>
      <c r="V673" s="7">
        <f t="shared" si="83"/>
        <v>0.71509311606952497</v>
      </c>
      <c r="W673" s="1">
        <f>VLOOKUP(B673,SiteMetadata!$B$3:$P$37,3,FALSE)</f>
        <v>0.18</v>
      </c>
      <c r="X673" s="1" t="str">
        <f>VLOOKUP(B673,SiteMetadata!$B$3:$P$37,10,FALSE)</f>
        <v>UpperEastForkLMR</v>
      </c>
      <c r="Y673" s="1">
        <f>VLOOKUP(B673,SiteMetadata!$B$3:$P$37,5,FALSE)</f>
        <v>6.2504980000000003</v>
      </c>
      <c r="Z673" s="1">
        <v>4</v>
      </c>
    </row>
    <row r="674" spans="1:26" x14ac:dyDescent="0.3">
      <c r="A674" s="2">
        <v>45076</v>
      </c>
      <c r="B674" s="1" t="s">
        <v>185</v>
      </c>
      <c r="C674" s="1">
        <v>0</v>
      </c>
      <c r="D674" s="3">
        <v>598.5</v>
      </c>
      <c r="E674" s="1" t="s">
        <v>185</v>
      </c>
      <c r="F674" s="3">
        <v>598.5</v>
      </c>
      <c r="G674" s="3">
        <v>545.61198768000008</v>
      </c>
      <c r="H674" s="3">
        <v>52.888012319999916</v>
      </c>
      <c r="I674" s="3">
        <f t="shared" si="84"/>
        <v>121.89999999999998</v>
      </c>
      <c r="J674" s="3">
        <v>443</v>
      </c>
      <c r="K674" s="3">
        <v>424</v>
      </c>
      <c r="L674" s="3">
        <v>46.05</v>
      </c>
      <c r="M674" s="3">
        <v>52.599999999999994</v>
      </c>
      <c r="N674" s="3">
        <v>107.891770025</v>
      </c>
      <c r="O674" s="3">
        <v>107.891770025</v>
      </c>
      <c r="P674" s="3">
        <v>66.996079084999991</v>
      </c>
      <c r="Q674" s="3">
        <v>40.895690940000009</v>
      </c>
      <c r="R674" s="3">
        <f t="shared" si="82"/>
        <v>40.895690940000009</v>
      </c>
      <c r="S674" s="3">
        <v>66.099999999999994</v>
      </c>
      <c r="T674" s="3">
        <f t="shared" si="85"/>
        <v>5.246079084999991</v>
      </c>
      <c r="U674" s="3">
        <v>61.75</v>
      </c>
      <c r="V674" s="7">
        <f t="shared" si="83"/>
        <v>0.57233281079448117</v>
      </c>
      <c r="W674" s="1">
        <f>VLOOKUP(B674,SiteMetadata!$B$3:$P$37,3,FALSE)</f>
        <v>0</v>
      </c>
      <c r="X674" s="1" t="str">
        <f>VLOOKUP(B674,SiteMetadata!$B$3:$P$37,10,FALSE)</f>
        <v>LowerEastForkLMR</v>
      </c>
      <c r="Y674" s="1">
        <f>VLOOKUP(B674,SiteMetadata!$B$3:$P$37,5,FALSE)</f>
        <v>0.54310199999999997</v>
      </c>
      <c r="Z674" s="1">
        <v>4</v>
      </c>
    </row>
    <row r="675" spans="1:26" x14ac:dyDescent="0.3">
      <c r="A675" s="2">
        <v>45076</v>
      </c>
      <c r="B675" s="1" t="s">
        <v>128</v>
      </c>
      <c r="C675" s="1">
        <v>0</v>
      </c>
      <c r="D675" s="3">
        <v>679</v>
      </c>
      <c r="E675" s="1" t="s">
        <v>128</v>
      </c>
      <c r="F675" s="3">
        <v>679</v>
      </c>
      <c r="G675" s="3">
        <v>583.33962528000006</v>
      </c>
      <c r="H675" s="3">
        <v>95.660374719999936</v>
      </c>
      <c r="I675" s="3">
        <f t="shared" si="84"/>
        <v>60.433333333333394</v>
      </c>
      <c r="J675" s="3">
        <v>102.26666666666667</v>
      </c>
      <c r="K675" s="3">
        <v>162.5</v>
      </c>
      <c r="L675" s="3">
        <v>65.7</v>
      </c>
      <c r="M675" s="3">
        <v>456.06666666666666</v>
      </c>
      <c r="N675" s="3">
        <v>193.30315742000002</v>
      </c>
      <c r="O675" s="6">
        <v>193.30315742000002</v>
      </c>
      <c r="P675" s="3">
        <v>151.89654232666666</v>
      </c>
      <c r="Q675" s="3">
        <v>41.406615093333357</v>
      </c>
      <c r="R675" s="3">
        <f t="shared" si="82"/>
        <v>41.406615093333357</v>
      </c>
      <c r="S675" s="3">
        <v>125.66666666666667</v>
      </c>
      <c r="T675" s="3">
        <f t="shared" si="85"/>
        <v>44.896542326666662</v>
      </c>
      <c r="U675" s="3">
        <v>107</v>
      </c>
      <c r="V675" s="7">
        <f t="shared" si="83"/>
        <v>0.55353467283266056</v>
      </c>
      <c r="W675" s="1">
        <f>VLOOKUP(B675,SiteMetadata!$B$3:$P$37,3,FALSE)</f>
        <v>0.35</v>
      </c>
      <c r="X675" s="1" t="str">
        <f>VLOOKUP(B675,SiteMetadata!$B$3:$P$37,10,FALSE)</f>
        <v>UpperEastForkLMR</v>
      </c>
      <c r="Y675" s="1">
        <f>VLOOKUP(B675,SiteMetadata!$B$3:$P$37,5,FALSE)</f>
        <v>5.5004999999999997</v>
      </c>
      <c r="Z675" s="1">
        <v>4</v>
      </c>
    </row>
    <row r="676" spans="1:26" x14ac:dyDescent="0.3">
      <c r="A676" s="2">
        <v>45076</v>
      </c>
      <c r="B676" s="1" t="s">
        <v>160</v>
      </c>
      <c r="C676" s="1">
        <v>0</v>
      </c>
      <c r="D676" s="3">
        <v>320.13144124000002</v>
      </c>
      <c r="E676" s="1" t="s">
        <v>160</v>
      </c>
      <c r="F676" s="3">
        <v>320.13144124000002</v>
      </c>
      <c r="G676" s="3">
        <v>320.13144124000002</v>
      </c>
      <c r="H676" s="3">
        <v>0</v>
      </c>
      <c r="I676" s="3">
        <f t="shared" si="84"/>
        <v>182.27144124</v>
      </c>
      <c r="J676" s="3">
        <v>128</v>
      </c>
      <c r="K676" s="3">
        <v>129</v>
      </c>
      <c r="L676" s="3">
        <v>3.86</v>
      </c>
      <c r="M676" s="3">
        <v>8.86</v>
      </c>
      <c r="N676" s="3">
        <v>40.9261963274</v>
      </c>
      <c r="O676" s="4">
        <v>69.045602250000002</v>
      </c>
      <c r="P676" s="3">
        <v>57.045602250000002</v>
      </c>
      <c r="Q676" s="3">
        <v>-16.119405922600002</v>
      </c>
      <c r="R676" s="3">
        <f t="shared" si="82"/>
        <v>12</v>
      </c>
      <c r="S676" s="3">
        <v>24.6</v>
      </c>
      <c r="T676" s="3">
        <f t="shared" si="85"/>
        <v>25.345602250000002</v>
      </c>
      <c r="U676" s="3">
        <v>31.7</v>
      </c>
      <c r="V676" s="7">
        <f t="shared" si="83"/>
        <v>0.45911685852519302</v>
      </c>
      <c r="W676" s="1">
        <f>VLOOKUP(B676,SiteMetadata!$B$3:$P$37,3,FALSE)</f>
        <v>0.1</v>
      </c>
      <c r="X676" s="1" t="str">
        <f>VLOOKUP(B676,SiteMetadata!$B$3:$P$37,10,FALSE)</f>
        <v>LowerEastForkLMR</v>
      </c>
      <c r="Y676" s="1">
        <f>VLOOKUP(B676,SiteMetadata!$B$3:$P$37,5,FALSE)</f>
        <v>7.156054000000001</v>
      </c>
      <c r="Z676" s="1">
        <v>4</v>
      </c>
    </row>
    <row r="677" spans="1:26" x14ac:dyDescent="0.3">
      <c r="A677" s="2">
        <v>45076</v>
      </c>
      <c r="B677" s="1" t="s">
        <v>164</v>
      </c>
      <c r="C677" s="1">
        <v>0</v>
      </c>
      <c r="D677" s="3">
        <v>616</v>
      </c>
      <c r="E677" s="1" t="s">
        <v>164</v>
      </c>
      <c r="F677" s="3">
        <v>616</v>
      </c>
      <c r="G677" s="3">
        <v>582</v>
      </c>
      <c r="H677" s="3">
        <v>34</v>
      </c>
      <c r="I677" s="3">
        <f t="shared" si="84"/>
        <v>415.8</v>
      </c>
      <c r="J677" s="3">
        <v>160</v>
      </c>
      <c r="K677" s="3">
        <v>160</v>
      </c>
      <c r="L677" s="3">
        <v>33.4</v>
      </c>
      <c r="M677" s="3">
        <v>40.200000000000003</v>
      </c>
      <c r="N677" s="3">
        <v>241.34123268799999</v>
      </c>
      <c r="O677" s="3">
        <v>241.34123268799999</v>
      </c>
      <c r="P677" s="3">
        <v>222.17648838799997</v>
      </c>
      <c r="Q677" s="3">
        <v>19.164744300000024</v>
      </c>
      <c r="R677" s="3">
        <f t="shared" si="82"/>
        <v>19.164744300000024</v>
      </c>
      <c r="S677" s="3">
        <v>177</v>
      </c>
      <c r="T677" s="3">
        <f t="shared" si="85"/>
        <v>55.176488387999967</v>
      </c>
      <c r="U677" s="3">
        <v>167</v>
      </c>
      <c r="V677" s="7">
        <f t="shared" si="83"/>
        <v>0.69196630074353471</v>
      </c>
      <c r="W677" s="1">
        <f>VLOOKUP(B677,SiteMetadata!$B$3:$P$37,3,FALSE)</f>
        <v>0.89</v>
      </c>
      <c r="X677" s="1" t="str">
        <f>VLOOKUP(B677,SiteMetadata!$B$3:$P$37,10,FALSE)</f>
        <v>LowerEastForkLMR</v>
      </c>
      <c r="Y677" s="1">
        <f>VLOOKUP(B677,SiteMetadata!$B$3:$P$37,5,FALSE)</f>
        <v>2.0160779999999998</v>
      </c>
      <c r="Z677" s="1">
        <v>4</v>
      </c>
    </row>
    <row r="678" spans="1:26" x14ac:dyDescent="0.3">
      <c r="A678" s="2">
        <v>45076</v>
      </c>
      <c r="B678" s="1" t="s">
        <v>103</v>
      </c>
      <c r="C678" s="1">
        <v>0</v>
      </c>
      <c r="D678" s="3">
        <v>837</v>
      </c>
      <c r="E678" s="1" t="s">
        <v>103</v>
      </c>
      <c r="F678" s="3">
        <v>837</v>
      </c>
      <c r="G678" s="3">
        <v>741</v>
      </c>
      <c r="H678" s="3">
        <v>96</v>
      </c>
      <c r="I678" s="3">
        <f t="shared" si="84"/>
        <v>407.87</v>
      </c>
      <c r="J678" s="3">
        <v>421</v>
      </c>
      <c r="K678" s="3">
        <v>420</v>
      </c>
      <c r="L678" s="3">
        <v>6.31</v>
      </c>
      <c r="M678" s="3">
        <v>9.1300000000000008</v>
      </c>
      <c r="N678" s="3">
        <v>86.056272249999992</v>
      </c>
      <c r="O678" s="3">
        <v>86.056272249999992</v>
      </c>
      <c r="P678" s="3">
        <v>80.988431289999994</v>
      </c>
      <c r="Q678" s="3">
        <v>5.0678409599999981</v>
      </c>
      <c r="R678" s="3">
        <f t="shared" si="82"/>
        <v>5.0678409599999981</v>
      </c>
      <c r="S678" s="3">
        <v>51.3</v>
      </c>
      <c r="T678" s="3">
        <f t="shared" si="85"/>
        <v>21.788431289999991</v>
      </c>
      <c r="U678" s="3">
        <v>59.2</v>
      </c>
      <c r="V678" s="7">
        <f t="shared" si="83"/>
        <v>0.68792196608307077</v>
      </c>
      <c r="W678" s="1">
        <f>VLOOKUP(B678,SiteMetadata!$B$3:$P$37,3,FALSE)</f>
        <v>0.46</v>
      </c>
      <c r="X678" s="1" t="str">
        <f>VLOOKUP(B678,SiteMetadata!$B$3:$P$37,10,FALSE)</f>
        <v>UpperEastForkLMR</v>
      </c>
      <c r="Y678" s="1">
        <f>VLOOKUP(B678,SiteMetadata!$B$3:$P$37,5,FALSE)</f>
        <v>4.3336220000000001</v>
      </c>
      <c r="Z678" s="1">
        <v>4</v>
      </c>
    </row>
    <row r="679" spans="1:26" x14ac:dyDescent="0.3">
      <c r="A679" s="2">
        <v>45076</v>
      </c>
      <c r="B679" s="1" t="s">
        <v>116</v>
      </c>
      <c r="C679" s="1">
        <v>0</v>
      </c>
      <c r="D679" s="3">
        <v>714</v>
      </c>
      <c r="E679" s="1" t="s">
        <v>116</v>
      </c>
      <c r="F679" s="3">
        <v>714</v>
      </c>
      <c r="G679" s="3">
        <v>642</v>
      </c>
      <c r="H679" s="3">
        <v>72</v>
      </c>
      <c r="I679" s="3">
        <f t="shared" si="84"/>
        <v>538.6</v>
      </c>
      <c r="J679" s="3">
        <v>128</v>
      </c>
      <c r="K679" s="3">
        <v>129</v>
      </c>
      <c r="L679" s="3">
        <v>45.5</v>
      </c>
      <c r="M679" s="3">
        <v>46.4</v>
      </c>
      <c r="N679" s="3">
        <v>227.30943699199997</v>
      </c>
      <c r="O679" s="3">
        <v>227.30943699199997</v>
      </c>
      <c r="P679" s="3">
        <v>173.03590407999999</v>
      </c>
      <c r="Q679" s="3">
        <v>54.273532911999979</v>
      </c>
      <c r="R679" s="3">
        <f t="shared" si="82"/>
        <v>54.273532911999979</v>
      </c>
      <c r="S679" s="3">
        <v>154</v>
      </c>
      <c r="T679" s="3">
        <f t="shared" si="85"/>
        <v>28.035904079999995</v>
      </c>
      <c r="U679" s="3">
        <v>145</v>
      </c>
      <c r="V679" s="7">
        <f t="shared" si="83"/>
        <v>0.63789696511853655</v>
      </c>
      <c r="W679" s="1">
        <f>VLOOKUP(B679,SiteMetadata!$B$3:$P$37,3,FALSE)</f>
        <v>0.12</v>
      </c>
      <c r="X679" s="1" t="str">
        <f>VLOOKUP(B679,SiteMetadata!$B$3:$P$37,10,FALSE)</f>
        <v>UpperEastForkLMR</v>
      </c>
      <c r="Y679" s="1">
        <f>VLOOKUP(B679,SiteMetadata!$B$3:$P$37,5,FALSE)</f>
        <v>29.212480000000003</v>
      </c>
      <c r="Z679" s="1">
        <v>4</v>
      </c>
    </row>
    <row r="680" spans="1:26" x14ac:dyDescent="0.3">
      <c r="A680" s="2">
        <v>45076</v>
      </c>
      <c r="B680" s="1" t="s">
        <v>112</v>
      </c>
      <c r="C680" s="1">
        <v>0</v>
      </c>
      <c r="D680" s="3">
        <v>399.022311</v>
      </c>
      <c r="E680" s="1" t="s">
        <v>112</v>
      </c>
      <c r="F680" s="3">
        <v>399.022311</v>
      </c>
      <c r="G680" s="3">
        <v>384.49117984000003</v>
      </c>
      <c r="H680" s="3">
        <v>14.531131159999973</v>
      </c>
      <c r="I680" s="3">
        <f t="shared" si="84"/>
        <v>348.72231099999999</v>
      </c>
      <c r="J680" s="3">
        <v>41.4</v>
      </c>
      <c r="K680" s="3">
        <v>31.8</v>
      </c>
      <c r="L680" s="3">
        <v>13.5</v>
      </c>
      <c r="M680" s="3">
        <v>18.5</v>
      </c>
      <c r="N680" s="3">
        <v>100.04780656</v>
      </c>
      <c r="O680" s="6">
        <v>100.04780656</v>
      </c>
      <c r="P680" s="3">
        <v>52.417265265000005</v>
      </c>
      <c r="Q680" s="3">
        <v>47.630541294999993</v>
      </c>
      <c r="R680" s="3">
        <f t="shared" si="82"/>
        <v>47.630541294999993</v>
      </c>
      <c r="S680" s="3">
        <v>40.9</v>
      </c>
      <c r="T680" s="3">
        <f t="shared" si="85"/>
        <v>15.517265265000006</v>
      </c>
      <c r="U680" s="3">
        <v>36.9</v>
      </c>
      <c r="V680" s="7">
        <f t="shared" si="83"/>
        <v>0.36882367808704108</v>
      </c>
      <c r="W680" s="1">
        <f>VLOOKUP(B680,SiteMetadata!$B$3:$P$37,3,FALSE)</f>
        <v>0.05</v>
      </c>
      <c r="X680" s="1" t="str">
        <f>VLOOKUP(B680,SiteMetadata!$B$3:$P$37,10,FALSE)</f>
        <v>UpperEastForkLMR</v>
      </c>
      <c r="Y680" s="1">
        <f>VLOOKUP(B680,SiteMetadata!$B$3:$P$37,5,FALSE)</f>
        <v>26.992980000000003</v>
      </c>
      <c r="Z680" s="1">
        <v>4</v>
      </c>
    </row>
    <row r="681" spans="1:26" x14ac:dyDescent="0.3">
      <c r="A681" s="2">
        <v>45076</v>
      </c>
      <c r="B681" s="1" t="s">
        <v>147</v>
      </c>
      <c r="C681" s="1">
        <v>0</v>
      </c>
      <c r="D681" s="3">
        <v>488.27112784000002</v>
      </c>
      <c r="E681" s="1" t="s">
        <v>147</v>
      </c>
      <c r="F681" s="3">
        <v>488.27112784000002</v>
      </c>
      <c r="G681" s="3">
        <v>476</v>
      </c>
      <c r="H681" s="3">
        <v>12.27112784000002</v>
      </c>
      <c r="I681" s="3">
        <f t="shared" si="84"/>
        <v>323.47112784000001</v>
      </c>
      <c r="J681" s="3">
        <v>108</v>
      </c>
      <c r="K681" s="3">
        <v>112</v>
      </c>
      <c r="L681" s="3">
        <v>37.1</v>
      </c>
      <c r="M681" s="3">
        <v>52.8</v>
      </c>
      <c r="N681" s="3">
        <v>152.32939200000001</v>
      </c>
      <c r="O681" s="3">
        <v>152.32939200000001</v>
      </c>
      <c r="P681" s="3">
        <v>137.27423687999999</v>
      </c>
      <c r="Q681" s="3">
        <v>15.055155120000023</v>
      </c>
      <c r="R681" s="3">
        <f t="shared" si="82"/>
        <v>15.055155120000023</v>
      </c>
      <c r="S681" s="3">
        <v>94.1</v>
      </c>
      <c r="T681" s="3">
        <f t="shared" si="85"/>
        <v>38.374236879999984</v>
      </c>
      <c r="U681" s="3">
        <v>98.9</v>
      </c>
      <c r="V681" s="7">
        <f t="shared" si="83"/>
        <v>0.64925093379221255</v>
      </c>
      <c r="W681" s="1">
        <f>VLOOKUP(B681,SiteMetadata!$B$3:$P$37,3,FALSE)</f>
        <v>0</v>
      </c>
      <c r="X681" s="1" t="str">
        <f>VLOOKUP(B681,SiteMetadata!$B$3:$P$37,10,FALSE)</f>
        <v>UpperEastForkLMR</v>
      </c>
      <c r="Y681" s="1">
        <f>VLOOKUP(B681,SiteMetadata!$B$3:$P$37,5,FALSE)</f>
        <v>1.014022</v>
      </c>
      <c r="Z681" s="1">
        <v>4</v>
      </c>
    </row>
    <row r="682" spans="1:26" x14ac:dyDescent="0.3">
      <c r="A682" s="2">
        <v>45076</v>
      </c>
      <c r="B682" s="1" t="s">
        <v>172</v>
      </c>
      <c r="C682" s="1">
        <v>0</v>
      </c>
      <c r="D682" s="3">
        <v>1890</v>
      </c>
      <c r="E682" s="1" t="s">
        <v>172</v>
      </c>
      <c r="F682" s="3">
        <v>1890</v>
      </c>
      <c r="G682" s="3">
        <v>1830</v>
      </c>
      <c r="H682" s="3">
        <v>60</v>
      </c>
      <c r="I682" s="3">
        <f t="shared" si="84"/>
        <v>156.59999999999991</v>
      </c>
      <c r="J682" s="3">
        <v>1643.3333333333333</v>
      </c>
      <c r="K682" s="3">
        <v>1676.6666666666667</v>
      </c>
      <c r="L682" s="3">
        <v>45.9</v>
      </c>
      <c r="M682" s="3">
        <v>56.733333333333327</v>
      </c>
      <c r="N682" s="3">
        <v>80.797740963333339</v>
      </c>
      <c r="O682" s="4">
        <v>96.056272249999992</v>
      </c>
      <c r="P682" s="3">
        <v>86.056272249999992</v>
      </c>
      <c r="Q682" s="3">
        <v>-5.2585312866666527</v>
      </c>
      <c r="R682" s="3">
        <f t="shared" si="82"/>
        <v>10</v>
      </c>
      <c r="S682" s="3">
        <v>53.933333333333337</v>
      </c>
      <c r="T682" s="3">
        <f t="shared" si="85"/>
        <v>32.522938916666661</v>
      </c>
      <c r="U682" s="3">
        <v>53.533333333333331</v>
      </c>
      <c r="V682" s="7">
        <f t="shared" si="83"/>
        <v>0.55731220959736272</v>
      </c>
      <c r="W682" s="1">
        <f>VLOOKUP(B682,SiteMetadata!$B$3:$P$37,3,FALSE)</f>
        <v>0</v>
      </c>
      <c r="X682" s="1" t="str">
        <f>VLOOKUP(B682,SiteMetadata!$B$3:$P$37,10,FALSE)</f>
        <v>LowerEastForkLMR</v>
      </c>
      <c r="Y682" s="1">
        <f>VLOOKUP(B682,SiteMetadata!$B$3:$P$37,5,FALSE)</f>
        <v>0.36476999999999998</v>
      </c>
      <c r="Z682" s="1">
        <v>4</v>
      </c>
    </row>
    <row r="683" spans="1:26" x14ac:dyDescent="0.3">
      <c r="A683" s="2">
        <v>45076</v>
      </c>
      <c r="B683" s="1" t="s">
        <v>157</v>
      </c>
      <c r="C683" s="1">
        <v>0</v>
      </c>
      <c r="D683" s="3">
        <v>789</v>
      </c>
      <c r="E683" s="1" t="s">
        <v>157</v>
      </c>
      <c r="F683" s="3">
        <v>789</v>
      </c>
      <c r="G683" s="3">
        <v>779</v>
      </c>
      <c r="H683" s="3">
        <v>10</v>
      </c>
      <c r="I683" s="3">
        <f t="shared" si="84"/>
        <v>276.70000000000005</v>
      </c>
      <c r="J683" s="3">
        <v>439</v>
      </c>
      <c r="K683" s="3">
        <v>434</v>
      </c>
      <c r="L683" s="3">
        <v>74.8</v>
      </c>
      <c r="M683" s="3">
        <v>78.3</v>
      </c>
      <c r="N683" s="3">
        <v>74.990454760000006</v>
      </c>
      <c r="O683" s="3">
        <v>74.990454760000006</v>
      </c>
      <c r="P683" s="3">
        <v>52.827727330600005</v>
      </c>
      <c r="Q683" s="3">
        <v>22.1627274294</v>
      </c>
      <c r="R683" s="3">
        <f t="shared" si="82"/>
        <v>22.1627274294</v>
      </c>
      <c r="S683" s="3">
        <v>50.6</v>
      </c>
      <c r="T683" s="3">
        <f t="shared" si="85"/>
        <v>12.327727330600005</v>
      </c>
      <c r="U683" s="3">
        <v>40.5</v>
      </c>
      <c r="V683" s="7">
        <f t="shared" si="83"/>
        <v>0.54006873447582748</v>
      </c>
      <c r="W683" s="1">
        <f>VLOOKUP(B683,SiteMetadata!$B$3:$P$37,3,FALSE)</f>
        <v>0</v>
      </c>
      <c r="X683" s="1" t="str">
        <f>VLOOKUP(B683,SiteMetadata!$B$3:$P$37,10,FALSE)</f>
        <v>LowerEastForkLMR</v>
      </c>
      <c r="Y683" s="1">
        <f>VLOOKUP(B683,SiteMetadata!$B$3:$P$37,5,FALSE)</f>
        <v>0.40337000000000001</v>
      </c>
      <c r="Z683" s="1">
        <v>4</v>
      </c>
    </row>
    <row r="684" spans="1:26" x14ac:dyDescent="0.3">
      <c r="A684" s="2">
        <v>45076</v>
      </c>
      <c r="B684" s="1" t="s">
        <v>150</v>
      </c>
      <c r="C684" s="1">
        <v>0</v>
      </c>
      <c r="D684" s="3">
        <v>1200</v>
      </c>
      <c r="E684" s="1" t="s">
        <v>150</v>
      </c>
      <c r="F684" s="3">
        <v>1200</v>
      </c>
      <c r="G684" s="1">
        <v>612</v>
      </c>
      <c r="H684" s="3">
        <f>D684-G684</f>
        <v>588</v>
      </c>
      <c r="I684" s="3">
        <f t="shared" si="84"/>
        <v>844.8</v>
      </c>
      <c r="J684" s="3">
        <v>250</v>
      </c>
      <c r="K684" s="3">
        <v>257</v>
      </c>
      <c r="L684" s="3">
        <v>133</v>
      </c>
      <c r="M684" s="3">
        <v>98.2</v>
      </c>
      <c r="N684" s="3">
        <v>238.45556120000001</v>
      </c>
      <c r="O684" s="3">
        <v>238.45556120000001</v>
      </c>
      <c r="P684" s="3">
        <v>43.183085759999997</v>
      </c>
      <c r="Q684" s="3">
        <f>N684-P684</f>
        <v>195.27247543999999</v>
      </c>
      <c r="R684" s="3">
        <f t="shared" si="82"/>
        <v>195.27247543999999</v>
      </c>
      <c r="S684" s="3">
        <v>46.2</v>
      </c>
      <c r="T684" s="3" t="str">
        <f t="shared" si="85"/>
        <v/>
      </c>
      <c r="U684" s="3">
        <v>43.9</v>
      </c>
      <c r="V684" s="7">
        <f t="shared" si="83"/>
        <v>0.18410138886708421</v>
      </c>
      <c r="W684" s="1">
        <f>VLOOKUP(B684,SiteMetadata!$B$3:$P$37,3,FALSE)</f>
        <v>0</v>
      </c>
      <c r="X684" s="1" t="str">
        <f>VLOOKUP(B684,SiteMetadata!$B$3:$P$37,10,FALSE)</f>
        <v>UpperEastForkLMR</v>
      </c>
      <c r="Y684" s="1">
        <f>VLOOKUP(B684,SiteMetadata!$B$3:$P$37,5,FALSE)</f>
        <v>0.370946</v>
      </c>
      <c r="Z684" s="1">
        <v>3</v>
      </c>
    </row>
    <row r="685" spans="1:26" x14ac:dyDescent="0.3">
      <c r="A685" s="2">
        <v>45076</v>
      </c>
      <c r="B685" s="1" t="s">
        <v>174</v>
      </c>
      <c r="C685" s="1">
        <v>0</v>
      </c>
      <c r="D685" s="3">
        <v>560.89793244000009</v>
      </c>
      <c r="E685" s="1" t="s">
        <v>174</v>
      </c>
      <c r="F685" s="4">
        <v>590.12235296000006</v>
      </c>
      <c r="G685" s="3">
        <v>567.12235296000006</v>
      </c>
      <c r="H685" s="3">
        <v>-6.2244205199999669</v>
      </c>
      <c r="I685" s="3">
        <f t="shared" si="84"/>
        <v>118.72235296000008</v>
      </c>
      <c r="J685" s="3">
        <v>442</v>
      </c>
      <c r="K685" s="3">
        <v>458</v>
      </c>
      <c r="L685" s="3">
        <v>6.64</v>
      </c>
      <c r="M685" s="3">
        <v>13.4</v>
      </c>
      <c r="N685" s="3">
        <v>65.96802224999999</v>
      </c>
      <c r="O685" s="3">
        <v>65.96802224999999</v>
      </c>
      <c r="P685" s="3">
        <v>65.084235839999991</v>
      </c>
      <c r="Q685" s="3">
        <v>0.88378640999999902</v>
      </c>
      <c r="R685" s="3">
        <f t="shared" si="82"/>
        <v>0.88378640999999902</v>
      </c>
      <c r="S685" s="3">
        <v>31</v>
      </c>
      <c r="T685" s="3">
        <f t="shared" si="85"/>
        <v>34.584235839999991</v>
      </c>
      <c r="U685" s="3">
        <v>30.5</v>
      </c>
      <c r="V685" s="7">
        <f t="shared" si="83"/>
        <v>0.46234522363598685</v>
      </c>
      <c r="W685" s="1">
        <f>VLOOKUP(B685,SiteMetadata!$B$3:$P$37,3,FALSE)</f>
        <v>0</v>
      </c>
      <c r="X685" s="1" t="str">
        <f>VLOOKUP(B685,SiteMetadata!$B$3:$P$37,10,FALSE)</f>
        <v>LowerEastForkLMR</v>
      </c>
      <c r="Y685" s="1">
        <f>VLOOKUP(B685,SiteMetadata!$B$3:$P$37,5,FALSE)</f>
        <v>3.0474700000000001</v>
      </c>
      <c r="Z685" s="1">
        <v>4</v>
      </c>
    </row>
    <row r="686" spans="1:26" x14ac:dyDescent="0.3">
      <c r="A686" s="2">
        <v>45077</v>
      </c>
      <c r="B686" s="1" t="s">
        <v>181</v>
      </c>
      <c r="C686" s="1">
        <v>0</v>
      </c>
      <c r="D686" s="3">
        <v>1697.7788555500001</v>
      </c>
      <c r="E686" s="1" t="s">
        <v>181</v>
      </c>
      <c r="F686" s="4">
        <v>1843.5934617600001</v>
      </c>
      <c r="G686" s="3">
        <v>1822.5934617600001</v>
      </c>
      <c r="H686" s="3">
        <v>-124.81460620999997</v>
      </c>
      <c r="I686" s="3">
        <f t="shared" si="84"/>
        <v>136.79346176000013</v>
      </c>
      <c r="J686" s="3">
        <v>1590</v>
      </c>
      <c r="K686" s="3">
        <v>1660</v>
      </c>
      <c r="L686" s="3">
        <v>53.9</v>
      </c>
      <c r="M686" s="3">
        <v>46.8</v>
      </c>
      <c r="N686" s="3">
        <v>182.997466656</v>
      </c>
      <c r="O686" s="3">
        <v>182.997466656</v>
      </c>
      <c r="P686" s="3">
        <v>157.6150221</v>
      </c>
      <c r="Q686" s="3">
        <v>25.382444555999996</v>
      </c>
      <c r="R686" s="3">
        <f t="shared" si="82"/>
        <v>25.382444555999996</v>
      </c>
      <c r="S686" s="3">
        <v>128</v>
      </c>
      <c r="T686" s="3">
        <f t="shared" si="85"/>
        <v>29.615022100000004</v>
      </c>
      <c r="U686" s="3">
        <v>128</v>
      </c>
      <c r="V686" s="7">
        <f t="shared" si="83"/>
        <v>0.6994632348687938</v>
      </c>
      <c r="W686" s="1">
        <f>VLOOKUP(B686,SiteMetadata!$B$3:$P$37,3,FALSE)</f>
        <v>4.3</v>
      </c>
      <c r="X686" s="1" t="str">
        <f>VLOOKUP(B686,SiteMetadata!$B$3:$P$37,10,FALSE)</f>
        <v>LowerEastForkLMR</v>
      </c>
      <c r="Y686" s="1">
        <f>VLOOKUP(B686,SiteMetadata!$B$3:$P$37,5,FALSE)</f>
        <v>493.24199399999998</v>
      </c>
      <c r="Z686" s="71">
        <v>4</v>
      </c>
    </row>
    <row r="687" spans="1:26" x14ac:dyDescent="0.3">
      <c r="A687" s="2">
        <v>45077</v>
      </c>
      <c r="B687" s="1" t="s">
        <v>185</v>
      </c>
      <c r="C687" s="1">
        <v>0</v>
      </c>
      <c r="D687" s="3">
        <v>567.30835988999991</v>
      </c>
      <c r="E687" s="1" t="s">
        <v>185</v>
      </c>
      <c r="F687" s="4">
        <v>645.38581154999997</v>
      </c>
      <c r="G687" s="3">
        <v>620.38581154999997</v>
      </c>
      <c r="H687" s="3">
        <v>-53.077451660000065</v>
      </c>
      <c r="I687" s="3">
        <f t="shared" si="84"/>
        <v>18.785811549999949</v>
      </c>
      <c r="J687" s="3">
        <v>695</v>
      </c>
      <c r="K687" s="3">
        <v>578</v>
      </c>
      <c r="L687" s="3">
        <v>46.2</v>
      </c>
      <c r="M687" s="3">
        <v>48.6</v>
      </c>
      <c r="N687" s="3">
        <v>74.28484963999999</v>
      </c>
      <c r="O687" s="3">
        <v>74.28484963999999</v>
      </c>
      <c r="P687" s="3">
        <v>67.648624999999996</v>
      </c>
      <c r="Q687" s="3">
        <v>6.6362246399999947</v>
      </c>
      <c r="R687" s="3">
        <f t="shared" si="82"/>
        <v>6.6362246399999947</v>
      </c>
      <c r="S687" s="3">
        <v>46.6</v>
      </c>
      <c r="T687" s="3">
        <f t="shared" si="85"/>
        <v>26.648624999999996</v>
      </c>
      <c r="U687" s="3">
        <v>41</v>
      </c>
      <c r="V687" s="7">
        <f t="shared" si="83"/>
        <v>0.55192950108527683</v>
      </c>
      <c r="W687" s="1">
        <f>VLOOKUP(B687,SiteMetadata!$B$3:$P$37,3,FALSE)</f>
        <v>0</v>
      </c>
      <c r="X687" s="1" t="str">
        <f>VLOOKUP(B687,SiteMetadata!$B$3:$P$37,10,FALSE)</f>
        <v>LowerEastForkLMR</v>
      </c>
      <c r="Y687" s="1">
        <f>VLOOKUP(B687,SiteMetadata!$B$3:$P$37,5,FALSE)</f>
        <v>0.54310199999999997</v>
      </c>
      <c r="Z687" s="1"/>
    </row>
    <row r="688" spans="1:26" x14ac:dyDescent="0.3">
      <c r="A688" s="2">
        <v>45082</v>
      </c>
      <c r="B688" s="1" t="s">
        <v>144</v>
      </c>
      <c r="C688" s="1">
        <v>0</v>
      </c>
      <c r="D688" s="3">
        <v>528.06207635999999</v>
      </c>
      <c r="E688" s="1" t="s">
        <v>144</v>
      </c>
      <c r="F688" s="4">
        <v>569.56963995000001</v>
      </c>
      <c r="G688" s="3">
        <v>544.56963995000001</v>
      </c>
      <c r="H688" s="3">
        <v>-16.507563590000018</v>
      </c>
      <c r="I688" s="3">
        <f t="shared" si="84"/>
        <v>518.26963995000006</v>
      </c>
      <c r="J688" s="3">
        <v>34.299999999999997</v>
      </c>
      <c r="K688" s="3">
        <v>33.200000000000003</v>
      </c>
      <c r="L688" s="3">
        <v>4.7</v>
      </c>
      <c r="M688" s="3">
        <v>18.100000000000001</v>
      </c>
      <c r="N688" s="3">
        <v>119.84252899999996</v>
      </c>
      <c r="O688" s="3">
        <v>119.84252899999996</v>
      </c>
      <c r="P688" s="3">
        <v>94.156824999999984</v>
      </c>
      <c r="Q688" s="3">
        <v>25.685703999999973</v>
      </c>
      <c r="R688" s="3">
        <f t="shared" si="82"/>
        <v>25.685703999999973</v>
      </c>
      <c r="S688" s="3">
        <v>77.599999999999994</v>
      </c>
      <c r="T688" s="3">
        <f t="shared" si="85"/>
        <v>28.556824999999989</v>
      </c>
      <c r="U688" s="3">
        <v>65.599999999999994</v>
      </c>
      <c r="V688" s="7">
        <f t="shared" si="83"/>
        <v>0.54738497716449241</v>
      </c>
      <c r="W688" s="1">
        <f>VLOOKUP(B688,SiteMetadata!$B$3:$P$37,3,FALSE)</f>
        <v>5.2</v>
      </c>
      <c r="X688" s="1" t="str">
        <f>VLOOKUP(B688,SiteMetadata!$B$3:$P$37,10,FALSE)</f>
        <v>UpperEastForkLMR</v>
      </c>
      <c r="Y688" s="1">
        <f>VLOOKUP(B688,SiteMetadata!$B$3:$P$37,5,FALSE)</f>
        <v>24.856856000000001</v>
      </c>
      <c r="Z688" s="1"/>
    </row>
    <row r="689" spans="1:26" x14ac:dyDescent="0.3">
      <c r="A689" s="2">
        <v>45082</v>
      </c>
      <c r="B689" s="1" t="s">
        <v>153</v>
      </c>
      <c r="C689" s="1">
        <v>0</v>
      </c>
      <c r="D689" s="3">
        <v>952.75594268999998</v>
      </c>
      <c r="E689" s="1" t="s">
        <v>153</v>
      </c>
      <c r="F689" s="4">
        <v>1073.2970279499998</v>
      </c>
      <c r="G689" s="3">
        <v>1056.2970279499998</v>
      </c>
      <c r="H689" s="3">
        <v>-103.54108525999982</v>
      </c>
      <c r="I689" s="3">
        <f t="shared" si="84"/>
        <v>616.89702794999982</v>
      </c>
      <c r="J689" s="3">
        <v>416</v>
      </c>
      <c r="K689" s="3">
        <v>421</v>
      </c>
      <c r="L689" s="3">
        <v>29.7</v>
      </c>
      <c r="M689" s="3">
        <v>35.4</v>
      </c>
      <c r="N689" s="3">
        <v>122.42447876</v>
      </c>
      <c r="O689" s="3">
        <v>122.42447876</v>
      </c>
      <c r="P689" s="3">
        <v>121.35392895999999</v>
      </c>
      <c r="Q689" s="3">
        <v>1.0705498000000091</v>
      </c>
      <c r="R689" s="3">
        <f t="shared" si="82"/>
        <v>1.0705498000000091</v>
      </c>
      <c r="S689" s="3">
        <v>67.400000000000006</v>
      </c>
      <c r="T689" s="3">
        <f t="shared" si="85"/>
        <v>57.553928959999993</v>
      </c>
      <c r="U689" s="3">
        <v>63.8</v>
      </c>
      <c r="V689" s="7">
        <f t="shared" ref="V689:V720" si="86">U689/O689</f>
        <v>0.52113760782329344</v>
      </c>
      <c r="W689" s="1">
        <f>VLOOKUP(B689,SiteMetadata!$B$3:$P$37,3,FALSE)</f>
        <v>19.649999999999999</v>
      </c>
      <c r="X689" s="1" t="str">
        <f>VLOOKUP(B689,SiteMetadata!$B$3:$P$37,10,FALSE)</f>
        <v>LowerEastForkLMR</v>
      </c>
      <c r="Y689" s="1">
        <f>VLOOKUP(B689,SiteMetadata!$B$3:$P$37,5,FALSE)</f>
        <v>344.97746400000005</v>
      </c>
      <c r="Z689" s="1"/>
    </row>
    <row r="690" spans="1:26" x14ac:dyDescent="0.3">
      <c r="A690" s="2">
        <v>45082</v>
      </c>
      <c r="B690" s="1" t="s">
        <v>181</v>
      </c>
      <c r="C690" s="1">
        <v>0</v>
      </c>
      <c r="D690" s="3">
        <v>1618.6805312000001</v>
      </c>
      <c r="E690" s="1" t="s">
        <v>181</v>
      </c>
      <c r="F690" s="4">
        <v>1787.70561344</v>
      </c>
      <c r="G690" s="3">
        <v>1767.70561344</v>
      </c>
      <c r="H690" s="3">
        <v>-149.02508223999985</v>
      </c>
      <c r="I690" s="3">
        <f t="shared" si="84"/>
        <v>105.60561344000007</v>
      </c>
      <c r="J690" s="3">
        <v>1680</v>
      </c>
      <c r="K690" s="3">
        <v>1650</v>
      </c>
      <c r="L690" s="3">
        <v>22.1</v>
      </c>
      <c r="M690" s="3">
        <v>32.1</v>
      </c>
      <c r="N690" s="3">
        <v>165.9995304</v>
      </c>
      <c r="O690" s="3">
        <v>165.9995304</v>
      </c>
      <c r="P690" s="3">
        <v>143.30102478400002</v>
      </c>
      <c r="Q690" s="3">
        <v>22.698505615999977</v>
      </c>
      <c r="R690" s="3">
        <f t="shared" si="82"/>
        <v>22.698505615999977</v>
      </c>
      <c r="S690" s="3">
        <v>150</v>
      </c>
      <c r="T690" s="3">
        <f t="shared" si="85"/>
        <v>1.3010247840000204</v>
      </c>
      <c r="U690" s="3">
        <v>142</v>
      </c>
      <c r="V690" s="7">
        <f t="shared" si="86"/>
        <v>0.85542410666964153</v>
      </c>
      <c r="W690" s="1">
        <f>VLOOKUP(B690,SiteMetadata!$B$3:$P$37,3,FALSE)</f>
        <v>4.3</v>
      </c>
      <c r="X690" s="1" t="str">
        <f>VLOOKUP(B690,SiteMetadata!$B$3:$P$37,10,FALSE)</f>
        <v>LowerEastForkLMR</v>
      </c>
      <c r="Y690" s="1">
        <f>VLOOKUP(B690,SiteMetadata!$B$3:$P$37,5,FALSE)</f>
        <v>493.24199399999998</v>
      </c>
      <c r="Z690" s="71">
        <v>4</v>
      </c>
    </row>
    <row r="691" spans="1:26" x14ac:dyDescent="0.3">
      <c r="A691" s="2">
        <v>45082</v>
      </c>
      <c r="B691" s="1" t="s">
        <v>139</v>
      </c>
      <c r="C691" s="1">
        <v>0</v>
      </c>
      <c r="D691" s="3">
        <v>840.53413683999997</v>
      </c>
      <c r="E691" s="1" t="s">
        <v>139</v>
      </c>
      <c r="F691" s="4">
        <v>941.82870194999998</v>
      </c>
      <c r="G691" s="3">
        <v>920.82870194999998</v>
      </c>
      <c r="H691" s="3">
        <v>-80.294565110000008</v>
      </c>
      <c r="I691" s="3">
        <f t="shared" si="84"/>
        <v>513.72870194999996</v>
      </c>
      <c r="J691" s="3">
        <v>426</v>
      </c>
      <c r="K691" s="3">
        <v>412</v>
      </c>
      <c r="L691" s="3">
        <v>4.37</v>
      </c>
      <c r="M691" s="3">
        <v>16.100000000000001</v>
      </c>
      <c r="N691" s="3">
        <v>229.77061537600002</v>
      </c>
      <c r="O691" s="3">
        <v>229.77061537600002</v>
      </c>
      <c r="P691" s="3">
        <v>196.44537960000002</v>
      </c>
      <c r="Q691" s="3">
        <v>33.325235776</v>
      </c>
      <c r="R691" s="3">
        <f t="shared" si="82"/>
        <v>33.325235776</v>
      </c>
      <c r="S691" s="3">
        <v>174</v>
      </c>
      <c r="T691" s="3">
        <f t="shared" si="85"/>
        <v>35.445379600000024</v>
      </c>
      <c r="U691" s="3">
        <v>161</v>
      </c>
      <c r="V691" s="7">
        <f t="shared" si="86"/>
        <v>0.70069882407085526</v>
      </c>
      <c r="W691" s="1">
        <f>VLOOKUP(B691,SiteMetadata!$B$3:$P$37,3,FALSE)</f>
        <v>34.909999999999997</v>
      </c>
      <c r="X691" s="1" t="str">
        <f>VLOOKUP(B691,SiteMetadata!$B$3:$P$37,10,FALSE)</f>
        <v>UpperEastForkLMR</v>
      </c>
      <c r="Y691" s="1">
        <f>VLOOKUP(B691,SiteMetadata!$B$3:$P$37,5,FALSE)</f>
        <v>236.477496</v>
      </c>
      <c r="Z691" s="1">
        <v>4</v>
      </c>
    </row>
    <row r="692" spans="1:26" x14ac:dyDescent="0.3">
      <c r="A692" s="2">
        <v>45082</v>
      </c>
      <c r="B692" s="1" t="s">
        <v>185</v>
      </c>
      <c r="C692" s="1">
        <v>0</v>
      </c>
      <c r="D692" s="3">
        <v>490.83202944000004</v>
      </c>
      <c r="E692" s="1" t="s">
        <v>185</v>
      </c>
      <c r="F692" s="4">
        <v>641.38581154999997</v>
      </c>
      <c r="G692" s="3">
        <v>620.38581154999997</v>
      </c>
      <c r="H692" s="3">
        <v>-129.55378210999993</v>
      </c>
      <c r="I692" s="3">
        <f t="shared" si="84"/>
        <v>74.785811549999949</v>
      </c>
      <c r="J692" s="3">
        <v>581</v>
      </c>
      <c r="K692" s="3">
        <v>526</v>
      </c>
      <c r="L692" s="3">
        <v>29.2</v>
      </c>
      <c r="M692" s="3">
        <v>40.6</v>
      </c>
      <c r="N692" s="3">
        <v>73.190840999999992</v>
      </c>
      <c r="O692" s="3">
        <v>73.190840999999992</v>
      </c>
      <c r="P692" s="3">
        <v>65.398057959999974</v>
      </c>
      <c r="Q692" s="3">
        <v>7.7927830400000175</v>
      </c>
      <c r="R692" s="3">
        <f t="shared" si="82"/>
        <v>7.7927830400000175</v>
      </c>
      <c r="S692" s="3">
        <v>49.1</v>
      </c>
      <c r="T692" s="3">
        <f t="shared" si="85"/>
        <v>14.598057959999977</v>
      </c>
      <c r="U692" s="3">
        <v>50.8</v>
      </c>
      <c r="V692" s="7">
        <f t="shared" si="86"/>
        <v>0.69407591586493733</v>
      </c>
      <c r="W692" s="1">
        <f>VLOOKUP(B692,SiteMetadata!$B$3:$P$37,3,FALSE)</f>
        <v>0</v>
      </c>
      <c r="X692" s="1" t="str">
        <f>VLOOKUP(B692,SiteMetadata!$B$3:$P$37,10,FALSE)</f>
        <v>LowerEastForkLMR</v>
      </c>
      <c r="Y692" s="1">
        <f>VLOOKUP(B692,SiteMetadata!$B$3:$P$37,5,FALSE)</f>
        <v>0.54310199999999997</v>
      </c>
      <c r="Z692" s="1"/>
    </row>
    <row r="693" spans="1:26" x14ac:dyDescent="0.3">
      <c r="A693" s="2">
        <v>45083</v>
      </c>
      <c r="B693" s="1" t="s">
        <v>181</v>
      </c>
      <c r="C693" s="1">
        <v>0</v>
      </c>
      <c r="D693" s="3">
        <v>1725.6377262000001</v>
      </c>
      <c r="E693" s="1" t="s">
        <v>181</v>
      </c>
      <c r="F693" s="4">
        <v>1871.3643939900001</v>
      </c>
      <c r="G693" s="3">
        <v>1852.3643939900001</v>
      </c>
      <c r="H693" s="3">
        <v>-126.72666778999996</v>
      </c>
      <c r="I693" s="3">
        <f t="shared" si="84"/>
        <v>556.0643939900001</v>
      </c>
      <c r="J693" s="3">
        <v>1260</v>
      </c>
      <c r="K693" s="3">
        <v>1280</v>
      </c>
      <c r="L693" s="3">
        <v>25.7</v>
      </c>
      <c r="M693" s="3">
        <v>35.299999999999997</v>
      </c>
      <c r="N693" s="3">
        <v>167.42888558400003</v>
      </c>
      <c r="O693" s="3">
        <v>167.42888558400003</v>
      </c>
      <c r="P693" s="3">
        <v>150.607582624</v>
      </c>
      <c r="Q693" s="3">
        <v>16.821302960000025</v>
      </c>
      <c r="R693" s="3">
        <f t="shared" si="82"/>
        <v>16.821302960000025</v>
      </c>
      <c r="S693" s="3">
        <v>125</v>
      </c>
      <c r="T693" s="3">
        <f t="shared" si="85"/>
        <v>29.607582624000003</v>
      </c>
      <c r="U693" s="3">
        <v>121</v>
      </c>
      <c r="V693" s="7">
        <f t="shared" si="86"/>
        <v>0.72269488970165552</v>
      </c>
      <c r="W693" s="1">
        <f>VLOOKUP(B693,SiteMetadata!$B$3:$P$37,3,FALSE)</f>
        <v>4.3</v>
      </c>
      <c r="X693" s="1" t="str">
        <f>VLOOKUP(B693,SiteMetadata!$B$3:$P$37,10,FALSE)</f>
        <v>LowerEastForkLMR</v>
      </c>
      <c r="Y693" s="1">
        <f>VLOOKUP(B693,SiteMetadata!$B$3:$P$37,5,FALSE)</f>
        <v>493.24199399999998</v>
      </c>
      <c r="Z693" s="71">
        <v>4</v>
      </c>
    </row>
    <row r="694" spans="1:26" x14ac:dyDescent="0.3">
      <c r="A694" s="2">
        <v>45083</v>
      </c>
      <c r="B694" s="1" t="s">
        <v>198</v>
      </c>
      <c r="C694" s="1">
        <v>0</v>
      </c>
      <c r="D694" s="3">
        <v>1065.00469875</v>
      </c>
      <c r="E694" s="1" t="s">
        <v>198</v>
      </c>
      <c r="F694" s="3">
        <v>1065.00469875</v>
      </c>
      <c r="G694" s="3">
        <v>669.29296875000011</v>
      </c>
      <c r="H694" s="3">
        <v>395.71172999999987</v>
      </c>
      <c r="I694" s="3">
        <f t="shared" si="84"/>
        <v>1052.4046987500001</v>
      </c>
      <c r="J694" s="3">
        <v>0.98599999999999999</v>
      </c>
      <c r="K694" s="3">
        <v>1.3</v>
      </c>
      <c r="L694" s="3">
        <v>8.43</v>
      </c>
      <c r="M694" s="3">
        <v>11.3</v>
      </c>
      <c r="N694" s="3">
        <v>91.13462115999998</v>
      </c>
      <c r="O694" s="3">
        <v>91.13462115999998</v>
      </c>
      <c r="P694" s="3">
        <v>18.940968443711999</v>
      </c>
      <c r="Q694" s="3">
        <v>72.193652716287986</v>
      </c>
      <c r="R694" s="3">
        <f t="shared" si="82"/>
        <v>72.193652716287986</v>
      </c>
      <c r="S694" s="3">
        <v>12.1</v>
      </c>
      <c r="T694" s="3">
        <f t="shared" si="85"/>
        <v>12.970968443712</v>
      </c>
      <c r="U694" s="3">
        <v>5.97</v>
      </c>
      <c r="V694" s="7">
        <f t="shared" si="86"/>
        <v>6.5507486880521548E-2</v>
      </c>
      <c r="W694" s="1">
        <f>VLOOKUP(B694,SiteMetadata!$B$3:$P$37,3,FALSE)</f>
        <v>0</v>
      </c>
      <c r="X694" s="1" t="str">
        <f>VLOOKUP(B694,SiteMetadata!$B$3:$P$37,10,FALSE)</f>
        <v>UpperEastForkLMR</v>
      </c>
      <c r="Y694" s="1">
        <f>VLOOKUP(B694,SiteMetadata!$B$3:$P$37,5,FALSE)</f>
        <v>331.51764400000002</v>
      </c>
      <c r="Z694" s="1" t="s">
        <v>204</v>
      </c>
    </row>
    <row r="695" spans="1:26" x14ac:dyDescent="0.3">
      <c r="A695" s="2">
        <v>45083</v>
      </c>
      <c r="B695" s="1" t="s">
        <v>198</v>
      </c>
      <c r="C695" s="1">
        <v>5</v>
      </c>
      <c r="D695" s="3">
        <v>1021.42728875</v>
      </c>
      <c r="E695" s="1" t="s">
        <v>198</v>
      </c>
      <c r="F695" s="3">
        <v>1021.42728875</v>
      </c>
      <c r="G695" s="3">
        <v>566.89780595000002</v>
      </c>
      <c r="H695" s="3">
        <v>454.52948279999998</v>
      </c>
      <c r="I695" s="3">
        <f t="shared" si="84"/>
        <v>1009.9972887500001</v>
      </c>
      <c r="J695" s="3">
        <v>3.48</v>
      </c>
      <c r="K695" s="3">
        <v>3.29</v>
      </c>
      <c r="L695" s="3">
        <v>10</v>
      </c>
      <c r="M695" s="3">
        <v>8.14</v>
      </c>
      <c r="N695" s="3">
        <v>101.76375503999998</v>
      </c>
      <c r="O695" s="3">
        <v>101.76375503999998</v>
      </c>
      <c r="P695" s="3">
        <v>43.057772839999991</v>
      </c>
      <c r="Q695" s="3">
        <v>58.705982199999987</v>
      </c>
      <c r="R695" s="3">
        <f t="shared" ref="R695:R758" si="87">O695-P695</f>
        <v>58.705982199999987</v>
      </c>
      <c r="S695" s="3">
        <v>11.1</v>
      </c>
      <c r="T695" s="3">
        <f t="shared" si="85"/>
        <v>28.357772839999992</v>
      </c>
      <c r="U695" s="3">
        <v>14.7</v>
      </c>
      <c r="V695" s="7">
        <f t="shared" si="86"/>
        <v>0.14445221674673772</v>
      </c>
      <c r="W695" s="1">
        <f>VLOOKUP(B695,SiteMetadata!$B$3:$P$37,3,FALSE)</f>
        <v>0</v>
      </c>
      <c r="X695" s="1" t="str">
        <f>VLOOKUP(B695,SiteMetadata!$B$3:$P$37,10,FALSE)</f>
        <v>UpperEastForkLMR</v>
      </c>
      <c r="Y695" s="1">
        <f>VLOOKUP(B695,SiteMetadata!$B$3:$P$37,5,FALSE)</f>
        <v>331.51764400000002</v>
      </c>
      <c r="Z695" s="1" t="s">
        <v>204</v>
      </c>
    </row>
    <row r="696" spans="1:26" x14ac:dyDescent="0.3">
      <c r="A696" s="2">
        <v>45083</v>
      </c>
      <c r="B696" s="1" t="s">
        <v>198</v>
      </c>
      <c r="C696" s="1">
        <v>10</v>
      </c>
      <c r="D696" s="3">
        <v>977.75223874999995</v>
      </c>
      <c r="E696" s="1" t="s">
        <v>198</v>
      </c>
      <c r="F696" s="3">
        <v>977.75223874999995</v>
      </c>
      <c r="G696" s="3">
        <v>517.74361954999995</v>
      </c>
      <c r="H696" s="3">
        <v>460.0086192</v>
      </c>
      <c r="I696" s="3">
        <f t="shared" si="84"/>
        <v>955.87223874999995</v>
      </c>
      <c r="J696" s="3">
        <v>11.2</v>
      </c>
      <c r="K696" s="3">
        <v>13.1</v>
      </c>
      <c r="L696" s="3">
        <v>32.1</v>
      </c>
      <c r="M696" s="3">
        <v>8.7799999999999994</v>
      </c>
      <c r="N696" s="3">
        <v>70.434768999999989</v>
      </c>
      <c r="O696" s="3">
        <v>70.434768999999989</v>
      </c>
      <c r="P696" s="3">
        <v>18.918018019453001</v>
      </c>
      <c r="Q696" s="3">
        <v>51.516750980546988</v>
      </c>
      <c r="R696" s="3">
        <f t="shared" si="87"/>
        <v>51.516750980546988</v>
      </c>
      <c r="S696" s="3">
        <v>11.2</v>
      </c>
      <c r="T696" s="3">
        <f t="shared" si="85"/>
        <v>12.808018019453002</v>
      </c>
      <c r="U696" s="3">
        <v>6.11</v>
      </c>
      <c r="V696" s="7">
        <f t="shared" si="86"/>
        <v>8.6746930340610637E-2</v>
      </c>
      <c r="W696" s="1">
        <f>VLOOKUP(B696,SiteMetadata!$B$3:$P$37,3,FALSE)</f>
        <v>0</v>
      </c>
      <c r="X696" s="1" t="str">
        <f>VLOOKUP(B696,SiteMetadata!$B$3:$P$37,10,FALSE)</f>
        <v>UpperEastForkLMR</v>
      </c>
      <c r="Y696" s="1">
        <f>VLOOKUP(B696,SiteMetadata!$B$3:$P$37,5,FALSE)</f>
        <v>331.51764400000002</v>
      </c>
      <c r="Z696" s="1" t="s">
        <v>204</v>
      </c>
    </row>
    <row r="697" spans="1:26" x14ac:dyDescent="0.3">
      <c r="A697" s="2">
        <v>45083</v>
      </c>
      <c r="B697" s="1" t="s">
        <v>198</v>
      </c>
      <c r="C697" s="1">
        <v>20</v>
      </c>
      <c r="D697" s="3">
        <v>1130.896316975</v>
      </c>
      <c r="E697" s="1" t="s">
        <v>198</v>
      </c>
      <c r="F697" s="3">
        <v>1130.896316975</v>
      </c>
      <c r="G697" s="3">
        <v>1054.9212023749999</v>
      </c>
      <c r="H697" s="3">
        <v>75.975114600000097</v>
      </c>
      <c r="I697" s="3">
        <f t="shared" si="84"/>
        <v>616.89631697499999</v>
      </c>
      <c r="J697" s="3">
        <v>515</v>
      </c>
      <c r="K697" s="3">
        <v>489.5</v>
      </c>
      <c r="L697" s="3">
        <v>13.25</v>
      </c>
      <c r="M697" s="3">
        <v>24.5</v>
      </c>
      <c r="N697" s="3">
        <v>126.88126623799999</v>
      </c>
      <c r="O697" s="3">
        <v>126.88126623799999</v>
      </c>
      <c r="P697" s="3">
        <v>104.34103961999998</v>
      </c>
      <c r="Q697" s="3">
        <v>22.54022661800002</v>
      </c>
      <c r="R697" s="3">
        <f t="shared" si="87"/>
        <v>22.54022661800002</v>
      </c>
      <c r="S697" s="3">
        <v>70</v>
      </c>
      <c r="T697" s="3">
        <f t="shared" si="85"/>
        <v>41.291039619999971</v>
      </c>
      <c r="U697" s="3">
        <v>63.050000000000004</v>
      </c>
      <c r="V697" s="7">
        <f t="shared" si="86"/>
        <v>0.49692127032948069</v>
      </c>
      <c r="W697" s="1">
        <f>VLOOKUP(B697,SiteMetadata!$B$3:$P$37,3,FALSE)</f>
        <v>0</v>
      </c>
      <c r="X697" s="1" t="str">
        <f>VLOOKUP(B697,SiteMetadata!$B$3:$P$37,10,FALSE)</f>
        <v>UpperEastForkLMR</v>
      </c>
      <c r="Y697" s="1">
        <f>VLOOKUP(B697,SiteMetadata!$B$3:$P$37,5,FALSE)</f>
        <v>331.51764400000002</v>
      </c>
      <c r="Z697" s="1" t="s">
        <v>204</v>
      </c>
    </row>
    <row r="698" spans="1:26" x14ac:dyDescent="0.3">
      <c r="A698" s="2">
        <v>45083</v>
      </c>
      <c r="B698" s="1" t="s">
        <v>198</v>
      </c>
      <c r="C698" s="1">
        <v>44</v>
      </c>
      <c r="D698" s="3">
        <v>1285.7306995500001</v>
      </c>
      <c r="E698" s="1" t="s">
        <v>198</v>
      </c>
      <c r="F698" s="3">
        <v>1285.7306995500001</v>
      </c>
      <c r="G698" s="3">
        <v>1225.39213595</v>
      </c>
      <c r="H698" s="3">
        <v>60.338563600000043</v>
      </c>
      <c r="I698" s="3">
        <f t="shared" ref="I698:I715" si="88">F698-(K698+M698)</f>
        <v>572.9306995500001</v>
      </c>
      <c r="J698" s="3">
        <v>703.5</v>
      </c>
      <c r="K698" s="3">
        <v>678</v>
      </c>
      <c r="L698" s="3">
        <v>35.049999999999997</v>
      </c>
      <c r="M698" s="3">
        <v>34.799999999999997</v>
      </c>
      <c r="N698" s="3">
        <v>193.68094706000002</v>
      </c>
      <c r="O698" s="3">
        <v>193.68094706000002</v>
      </c>
      <c r="P698" s="3">
        <v>143.91206425800002</v>
      </c>
      <c r="Q698" s="3">
        <v>49.768882802000007</v>
      </c>
      <c r="R698" s="3">
        <f t="shared" si="87"/>
        <v>49.768882802000007</v>
      </c>
      <c r="S698" s="3">
        <v>130</v>
      </c>
      <c r="T698" s="3">
        <f t="shared" si="85"/>
        <v>31.912064258000015</v>
      </c>
      <c r="U698" s="3">
        <v>112</v>
      </c>
      <c r="V698" s="7">
        <f t="shared" si="86"/>
        <v>0.57827061308877092</v>
      </c>
      <c r="W698" s="1">
        <f>VLOOKUP(B698,SiteMetadata!$B$3:$P$37,3,FALSE)</f>
        <v>0</v>
      </c>
      <c r="X698" s="1" t="str">
        <f>VLOOKUP(B698,SiteMetadata!$B$3:$P$37,10,FALSE)</f>
        <v>UpperEastForkLMR</v>
      </c>
      <c r="Y698" s="1">
        <f>VLOOKUP(B698,SiteMetadata!$B$3:$P$37,5,FALSE)</f>
        <v>331.51764400000002</v>
      </c>
      <c r="Z698" s="1" t="s">
        <v>204</v>
      </c>
    </row>
    <row r="699" spans="1:26" x14ac:dyDescent="0.3">
      <c r="A699" s="2">
        <v>45083</v>
      </c>
      <c r="B699" s="1" t="s">
        <v>195</v>
      </c>
      <c r="C699" s="1">
        <v>0</v>
      </c>
      <c r="D699" s="3">
        <v>1274.9699917999999</v>
      </c>
      <c r="E699" s="1" t="s">
        <v>195</v>
      </c>
      <c r="F699" s="3">
        <v>1274.9699917999999</v>
      </c>
      <c r="G699" s="3">
        <v>807.5891491750001</v>
      </c>
      <c r="H699" s="3">
        <v>467.38084262499979</v>
      </c>
      <c r="I699" s="3">
        <f t="shared" si="88"/>
        <v>1252.9199917999999</v>
      </c>
      <c r="J699" s="3">
        <v>2.5</v>
      </c>
      <c r="K699" s="3">
        <v>4.55</v>
      </c>
      <c r="L699" s="3">
        <v>13.600000000000001</v>
      </c>
      <c r="M699" s="3">
        <v>17.5</v>
      </c>
      <c r="N699" s="3">
        <v>82.468110899999985</v>
      </c>
      <c r="O699" s="3">
        <v>82.468110899999985</v>
      </c>
      <c r="P699" s="3">
        <v>32.132259113800004</v>
      </c>
      <c r="Q699" s="3">
        <v>50.335851786199981</v>
      </c>
      <c r="R699" s="3">
        <f t="shared" si="87"/>
        <v>50.335851786199981</v>
      </c>
      <c r="S699" s="3">
        <v>13.55</v>
      </c>
      <c r="T699" s="3">
        <f t="shared" si="85"/>
        <v>21.832259113800003</v>
      </c>
      <c r="U699" s="3">
        <v>10.3</v>
      </c>
      <c r="V699" s="7">
        <f t="shared" si="86"/>
        <v>0.12489676176152112</v>
      </c>
      <c r="W699" s="1">
        <f>VLOOKUP(B699,SiteMetadata!$B$3:$P$37,3,FALSE)</f>
        <v>0</v>
      </c>
      <c r="X699" s="1" t="str">
        <f>VLOOKUP(B699,SiteMetadata!$B$3:$P$37,10,FALSE)</f>
        <v>UpperEastForkLMR</v>
      </c>
      <c r="Y699" s="1">
        <f>VLOOKUP(B699,SiteMetadata!$B$3:$P$37,5,FALSE)</f>
        <v>331.51764400000002</v>
      </c>
      <c r="Z699" s="1" t="s">
        <v>204</v>
      </c>
    </row>
    <row r="700" spans="1:26" x14ac:dyDescent="0.3">
      <c r="A700" s="2">
        <v>45083</v>
      </c>
      <c r="B700" s="1" t="s">
        <v>195</v>
      </c>
      <c r="C700" s="1">
        <v>5</v>
      </c>
      <c r="D700" s="3">
        <v>1080.2337247999999</v>
      </c>
      <c r="E700" s="1" t="s">
        <v>195</v>
      </c>
      <c r="F700" s="3">
        <v>1080.2337247999999</v>
      </c>
      <c r="G700" s="3">
        <v>598.11622955000007</v>
      </c>
      <c r="H700" s="3">
        <v>482.11749524999982</v>
      </c>
      <c r="I700" s="3">
        <f t="shared" si="88"/>
        <v>1064.8037247999998</v>
      </c>
      <c r="J700" s="3">
        <v>3.84</v>
      </c>
      <c r="K700" s="3">
        <v>3.73</v>
      </c>
      <c r="L700" s="3">
        <v>9.52</v>
      </c>
      <c r="M700" s="3">
        <v>11.7</v>
      </c>
      <c r="N700" s="3">
        <v>71.264748159999982</v>
      </c>
      <c r="O700" s="3">
        <v>71.264748159999982</v>
      </c>
      <c r="P700" s="3">
        <v>22.703989772367997</v>
      </c>
      <c r="Q700" s="3">
        <v>48.560758387631985</v>
      </c>
      <c r="R700" s="3">
        <f t="shared" si="87"/>
        <v>48.560758387631985</v>
      </c>
      <c r="S700" s="3">
        <v>12.2</v>
      </c>
      <c r="T700" s="3">
        <f t="shared" si="85"/>
        <v>11.603989772367997</v>
      </c>
      <c r="U700" s="3">
        <v>11.1</v>
      </c>
      <c r="V700" s="7">
        <f t="shared" si="86"/>
        <v>0.15575723322671184</v>
      </c>
      <c r="W700" s="1">
        <f>VLOOKUP(B700,SiteMetadata!$B$3:$P$37,3,FALSE)</f>
        <v>0</v>
      </c>
      <c r="X700" s="1" t="str">
        <f>VLOOKUP(B700,SiteMetadata!$B$3:$P$37,10,FALSE)</f>
        <v>UpperEastForkLMR</v>
      </c>
      <c r="Y700" s="1">
        <f>VLOOKUP(B700,SiteMetadata!$B$3:$P$37,5,FALSE)</f>
        <v>331.51764400000002</v>
      </c>
      <c r="Z700" s="1" t="s">
        <v>204</v>
      </c>
    </row>
    <row r="701" spans="1:26" x14ac:dyDescent="0.3">
      <c r="A701" s="2">
        <v>45083</v>
      </c>
      <c r="B701" s="1" t="s">
        <v>195</v>
      </c>
      <c r="C701" s="1">
        <v>10</v>
      </c>
      <c r="D701" s="3">
        <v>817.5097088</v>
      </c>
      <c r="E701" s="1" t="s">
        <v>195</v>
      </c>
      <c r="F701" s="3">
        <v>817.5097088</v>
      </c>
      <c r="G701" s="3">
        <v>609.25407180000002</v>
      </c>
      <c r="H701" s="3">
        <v>208.25563699999998</v>
      </c>
      <c r="I701" s="3">
        <f t="shared" si="88"/>
        <v>746.0097088</v>
      </c>
      <c r="J701" s="3">
        <v>56.8</v>
      </c>
      <c r="K701" s="3">
        <v>59</v>
      </c>
      <c r="L701" s="3">
        <v>3.59</v>
      </c>
      <c r="M701" s="3">
        <v>12.5</v>
      </c>
      <c r="N701" s="3">
        <v>87.295970559999986</v>
      </c>
      <c r="O701" s="3">
        <v>87.295970559999986</v>
      </c>
      <c r="P701" s="3">
        <v>20.409665192768003</v>
      </c>
      <c r="Q701" s="3">
        <v>66.886305367231984</v>
      </c>
      <c r="R701" s="3">
        <f t="shared" si="87"/>
        <v>66.886305367231984</v>
      </c>
      <c r="S701" s="3">
        <v>8.8000000000000007</v>
      </c>
      <c r="T701" s="3">
        <f t="shared" si="85"/>
        <v>13.349665192768004</v>
      </c>
      <c r="U701" s="3">
        <v>7.06</v>
      </c>
      <c r="V701" s="7">
        <f t="shared" si="86"/>
        <v>8.0874294136492164E-2</v>
      </c>
      <c r="W701" s="1">
        <f>VLOOKUP(B701,SiteMetadata!$B$3:$P$37,3,FALSE)</f>
        <v>0</v>
      </c>
      <c r="X701" s="1" t="str">
        <f>VLOOKUP(B701,SiteMetadata!$B$3:$P$37,10,FALSE)</f>
        <v>UpperEastForkLMR</v>
      </c>
      <c r="Y701" s="1">
        <f>VLOOKUP(B701,SiteMetadata!$B$3:$P$37,5,FALSE)</f>
        <v>331.51764400000002</v>
      </c>
      <c r="Z701" s="1" t="s">
        <v>204</v>
      </c>
    </row>
    <row r="702" spans="1:26" x14ac:dyDescent="0.3">
      <c r="A702" s="2">
        <v>45083</v>
      </c>
      <c r="B702" s="1" t="s">
        <v>195</v>
      </c>
      <c r="C702" s="1">
        <v>20</v>
      </c>
      <c r="D702" s="3">
        <v>1121.5093599499999</v>
      </c>
      <c r="E702" s="1" t="s">
        <v>195</v>
      </c>
      <c r="F702" s="4">
        <v>1275.4302687999998</v>
      </c>
      <c r="G702" s="3">
        <v>1253.4302687999998</v>
      </c>
      <c r="H702" s="3">
        <v>-131.92090884999993</v>
      </c>
      <c r="I702" s="3">
        <f t="shared" si="88"/>
        <v>690.73026879999975</v>
      </c>
      <c r="J702" s="3">
        <v>586</v>
      </c>
      <c r="K702" s="3">
        <v>559</v>
      </c>
      <c r="L702" s="3">
        <v>16.600000000000001</v>
      </c>
      <c r="M702" s="3">
        <v>25.7</v>
      </c>
      <c r="N702" s="3">
        <v>132.12016703999998</v>
      </c>
      <c r="O702" s="3">
        <v>132.12016703999998</v>
      </c>
      <c r="P702" s="3">
        <v>113.19820099999998</v>
      </c>
      <c r="Q702" s="3">
        <v>18.921966040000001</v>
      </c>
      <c r="R702" s="3">
        <f t="shared" si="87"/>
        <v>18.921966040000001</v>
      </c>
      <c r="S702" s="3">
        <v>78.2</v>
      </c>
      <c r="T702" s="3">
        <f t="shared" si="85"/>
        <v>36.898200999999986</v>
      </c>
      <c r="U702" s="3">
        <v>76.3</v>
      </c>
      <c r="V702" s="7">
        <f t="shared" si="86"/>
        <v>0.5775045680717299</v>
      </c>
      <c r="W702" s="1">
        <f>VLOOKUP(B702,SiteMetadata!$B$3:$P$37,3,FALSE)</f>
        <v>0</v>
      </c>
      <c r="X702" s="1" t="str">
        <f>VLOOKUP(B702,SiteMetadata!$B$3:$P$37,10,FALSE)</f>
        <v>UpperEastForkLMR</v>
      </c>
      <c r="Y702" s="1">
        <f>VLOOKUP(B702,SiteMetadata!$B$3:$P$37,5,FALSE)</f>
        <v>331.51764400000002</v>
      </c>
      <c r="Z702" s="1" t="s">
        <v>204</v>
      </c>
    </row>
    <row r="703" spans="1:26" x14ac:dyDescent="0.3">
      <c r="A703" s="2">
        <v>45083</v>
      </c>
      <c r="B703" s="1" t="s">
        <v>195</v>
      </c>
      <c r="C703" s="1">
        <v>65</v>
      </c>
      <c r="D703" s="3">
        <v>1268.51063795</v>
      </c>
      <c r="E703" s="1" t="s">
        <v>195</v>
      </c>
      <c r="F703" s="3">
        <v>1268.51063795</v>
      </c>
      <c r="G703" s="3">
        <v>1242.6512535499999</v>
      </c>
      <c r="H703" s="3">
        <v>25.859384400000181</v>
      </c>
      <c r="I703" s="3">
        <f t="shared" si="88"/>
        <v>562.51063795000005</v>
      </c>
      <c r="J703" s="3">
        <v>551</v>
      </c>
      <c r="K703" s="3">
        <v>535</v>
      </c>
      <c r="L703" s="3">
        <v>162</v>
      </c>
      <c r="M703" s="3">
        <v>171</v>
      </c>
      <c r="N703" s="3">
        <v>341.98189559999997</v>
      </c>
      <c r="O703" s="3">
        <v>341.98189559999997</v>
      </c>
      <c r="P703" s="3">
        <v>228.22647560400003</v>
      </c>
      <c r="Q703" s="3">
        <v>113.75541999599994</v>
      </c>
      <c r="R703" s="3">
        <f t="shared" si="87"/>
        <v>113.75541999599994</v>
      </c>
      <c r="S703" s="3">
        <v>205</v>
      </c>
      <c r="T703" s="3">
        <f t="shared" si="85"/>
        <v>55.226475604000029</v>
      </c>
      <c r="U703" s="3">
        <v>173</v>
      </c>
      <c r="V703" s="7">
        <f t="shared" si="86"/>
        <v>0.50587473262722049</v>
      </c>
      <c r="W703" s="1">
        <f>VLOOKUP(B703,SiteMetadata!$B$3:$P$37,3,FALSE)</f>
        <v>0</v>
      </c>
      <c r="X703" s="1" t="str">
        <f>VLOOKUP(B703,SiteMetadata!$B$3:$P$37,10,FALSE)</f>
        <v>UpperEastForkLMR</v>
      </c>
      <c r="Y703" s="1">
        <f>VLOOKUP(B703,SiteMetadata!$B$3:$P$37,5,FALSE)</f>
        <v>331.51764400000002</v>
      </c>
      <c r="Z703" s="1" t="s">
        <v>204</v>
      </c>
    </row>
    <row r="704" spans="1:26" x14ac:dyDescent="0.3">
      <c r="A704" s="2">
        <v>45083</v>
      </c>
      <c r="B704" s="1" t="s">
        <v>191</v>
      </c>
      <c r="C704" s="1">
        <v>0</v>
      </c>
      <c r="D704" s="3">
        <v>1101.9687277999999</v>
      </c>
      <c r="E704" s="1" t="s">
        <v>191</v>
      </c>
      <c r="F704" s="3">
        <v>1101.9687277999999</v>
      </c>
      <c r="G704" s="3">
        <v>604.79966720000004</v>
      </c>
      <c r="H704" s="3">
        <v>497.16906059999985</v>
      </c>
      <c r="I704" s="3">
        <f t="shared" si="88"/>
        <v>1077.2487277999999</v>
      </c>
      <c r="J704" s="3">
        <v>1.46</v>
      </c>
      <c r="K704" s="3">
        <v>6.62</v>
      </c>
      <c r="L704" s="3">
        <v>10.6</v>
      </c>
      <c r="M704" s="3">
        <v>18.100000000000001</v>
      </c>
      <c r="N704" s="3">
        <v>114.32438399999997</v>
      </c>
      <c r="O704" s="3">
        <v>114.32438399999997</v>
      </c>
      <c r="P704" s="3">
        <v>20.937415361612999</v>
      </c>
      <c r="Q704" s="3">
        <v>93.386968638386975</v>
      </c>
      <c r="R704" s="3">
        <f t="shared" si="87"/>
        <v>93.386968638386975</v>
      </c>
      <c r="S704" s="3">
        <v>12.6</v>
      </c>
      <c r="T704" s="3">
        <f t="shared" si="85"/>
        <v>13.567415361612998</v>
      </c>
      <c r="U704" s="3">
        <v>7.37</v>
      </c>
      <c r="V704" s="7">
        <f t="shared" si="86"/>
        <v>6.4465687390014736E-2</v>
      </c>
      <c r="W704" s="1">
        <f>VLOOKUP(B704,SiteMetadata!$B$3:$P$37,3,FALSE)</f>
        <v>0</v>
      </c>
      <c r="X704" s="1" t="str">
        <f>VLOOKUP(B704,SiteMetadata!$B$3:$P$37,10,FALSE)</f>
        <v>UpperEastForkLMR</v>
      </c>
      <c r="Y704" s="1">
        <f>VLOOKUP(B704,SiteMetadata!$B$3:$P$37,5,FALSE)</f>
        <v>2.1670039999999999</v>
      </c>
      <c r="Z704" s="1" t="s">
        <v>204</v>
      </c>
    </row>
    <row r="705" spans="1:26" x14ac:dyDescent="0.3">
      <c r="A705" s="2">
        <v>45083</v>
      </c>
      <c r="B705" s="1" t="s">
        <v>191</v>
      </c>
      <c r="C705" s="1">
        <v>5</v>
      </c>
      <c r="D705" s="3">
        <v>1121.5093599499999</v>
      </c>
      <c r="E705" s="1" t="s">
        <v>191</v>
      </c>
      <c r="F705" s="3">
        <v>1121.5093599499999</v>
      </c>
      <c r="G705" s="3">
        <v>607.02699155000005</v>
      </c>
      <c r="H705" s="3">
        <v>514.48236839999981</v>
      </c>
      <c r="I705" s="3">
        <f t="shared" si="88"/>
        <v>1101.4193599499999</v>
      </c>
      <c r="J705" s="3">
        <v>4.09</v>
      </c>
      <c r="K705" s="3">
        <v>5.69</v>
      </c>
      <c r="L705" s="3">
        <v>5.95</v>
      </c>
      <c r="M705" s="3">
        <v>14.4</v>
      </c>
      <c r="N705" s="3">
        <v>127.04558403999997</v>
      </c>
      <c r="O705" s="3">
        <v>127.04558403999997</v>
      </c>
      <c r="P705" s="3">
        <v>20.593234230527997</v>
      </c>
      <c r="Q705" s="3">
        <v>106.45234980947197</v>
      </c>
      <c r="R705" s="3">
        <f t="shared" si="87"/>
        <v>106.45234980947197</v>
      </c>
      <c r="S705" s="3">
        <v>14.4</v>
      </c>
      <c r="T705" s="3">
        <f t="shared" si="85"/>
        <v>12.723234230527996</v>
      </c>
      <c r="U705" s="3">
        <v>7.87</v>
      </c>
      <c r="V705" s="7">
        <f t="shared" si="86"/>
        <v>6.1946269596605194E-2</v>
      </c>
      <c r="W705" s="1">
        <f>VLOOKUP(B705,SiteMetadata!$B$3:$P$37,3,FALSE)</f>
        <v>0</v>
      </c>
      <c r="X705" s="1" t="str">
        <f>VLOOKUP(B705,SiteMetadata!$B$3:$P$37,10,FALSE)</f>
        <v>UpperEastForkLMR</v>
      </c>
      <c r="Y705" s="1">
        <f>VLOOKUP(B705,SiteMetadata!$B$3:$P$37,5,FALSE)</f>
        <v>2.1670039999999999</v>
      </c>
      <c r="Z705" s="1" t="s">
        <v>204</v>
      </c>
    </row>
    <row r="706" spans="1:26" x14ac:dyDescent="0.3">
      <c r="A706" s="2">
        <v>45083</v>
      </c>
      <c r="B706" s="1" t="s">
        <v>191</v>
      </c>
      <c r="C706" s="1">
        <v>10</v>
      </c>
      <c r="D706" s="3">
        <v>1056.2970279499998</v>
      </c>
      <c r="E706" s="1" t="s">
        <v>191</v>
      </c>
      <c r="F706" s="3">
        <v>1056.2970279499998</v>
      </c>
      <c r="G706" s="3">
        <v>533.39640320000012</v>
      </c>
      <c r="H706" s="3">
        <v>522.90062474999968</v>
      </c>
      <c r="I706" s="3">
        <f t="shared" si="88"/>
        <v>1039.4970279499998</v>
      </c>
      <c r="J706" s="3">
        <v>4.43</v>
      </c>
      <c r="K706" s="3">
        <v>10</v>
      </c>
      <c r="L706" s="3">
        <v>7.51</v>
      </c>
      <c r="M706" s="3">
        <v>6.8</v>
      </c>
      <c r="N706" s="3">
        <v>128.79291587</v>
      </c>
      <c r="O706" s="3">
        <v>128.79291587</v>
      </c>
      <c r="P706" s="3">
        <v>23.690356588893003</v>
      </c>
      <c r="Q706" s="3">
        <v>105.10255928110701</v>
      </c>
      <c r="R706" s="3">
        <f t="shared" si="87"/>
        <v>105.10255928110701</v>
      </c>
      <c r="S706" s="3">
        <v>15.3</v>
      </c>
      <c r="T706" s="3">
        <f t="shared" si="85"/>
        <v>15.750356588893002</v>
      </c>
      <c r="U706" s="3">
        <v>7.94</v>
      </c>
      <c r="V706" s="7">
        <f t="shared" si="86"/>
        <v>6.1649353509586009E-2</v>
      </c>
      <c r="W706" s="1">
        <f>VLOOKUP(B706,SiteMetadata!$B$3:$P$37,3,FALSE)</f>
        <v>0</v>
      </c>
      <c r="X706" s="1" t="str">
        <f>VLOOKUP(B706,SiteMetadata!$B$3:$P$37,10,FALSE)</f>
        <v>UpperEastForkLMR</v>
      </c>
      <c r="Y706" s="1">
        <f>VLOOKUP(B706,SiteMetadata!$B$3:$P$37,5,FALSE)</f>
        <v>2.1670039999999999</v>
      </c>
      <c r="Z706" s="1" t="s">
        <v>204</v>
      </c>
    </row>
    <row r="707" spans="1:26" x14ac:dyDescent="0.3">
      <c r="A707" s="2">
        <v>45083</v>
      </c>
      <c r="B707" s="1" t="s">
        <v>191</v>
      </c>
      <c r="C707" s="1">
        <v>20</v>
      </c>
      <c r="D707" s="3">
        <v>1164.8621979499997</v>
      </c>
      <c r="E707" s="1" t="s">
        <v>191</v>
      </c>
      <c r="F707" s="3">
        <v>1164.8621979499997</v>
      </c>
      <c r="G707" s="3">
        <v>1136.6939597999999</v>
      </c>
      <c r="H707" s="3">
        <v>28.168238149999752</v>
      </c>
      <c r="I707" s="3">
        <f t="shared" si="88"/>
        <v>561.66219794999961</v>
      </c>
      <c r="J707" s="3">
        <v>585</v>
      </c>
      <c r="K707" s="3">
        <v>567</v>
      </c>
      <c r="L707" s="3">
        <v>30.6</v>
      </c>
      <c r="M707" s="3">
        <v>36.200000000000003</v>
      </c>
      <c r="N707" s="3">
        <v>155.44614518400002</v>
      </c>
      <c r="O707" s="3">
        <v>155.44614518400002</v>
      </c>
      <c r="P707" s="3">
        <v>112.51888255999998</v>
      </c>
      <c r="Q707" s="3">
        <v>42.927262624000036</v>
      </c>
      <c r="R707" s="3">
        <f t="shared" si="87"/>
        <v>42.927262624000036</v>
      </c>
      <c r="S707" s="3">
        <v>88.4</v>
      </c>
      <c r="T707" s="3">
        <f t="shared" si="85"/>
        <v>32.618882559999975</v>
      </c>
      <c r="U707" s="3">
        <v>79.900000000000006</v>
      </c>
      <c r="V707" s="7">
        <f t="shared" si="86"/>
        <v>0.51400438335362508</v>
      </c>
      <c r="W707" s="1">
        <f>VLOOKUP(B707,SiteMetadata!$B$3:$P$37,3,FALSE)</f>
        <v>0</v>
      </c>
      <c r="X707" s="1" t="str">
        <f>VLOOKUP(B707,SiteMetadata!$B$3:$P$37,10,FALSE)</f>
        <v>UpperEastForkLMR</v>
      </c>
      <c r="Y707" s="1">
        <f>VLOOKUP(B707,SiteMetadata!$B$3:$P$37,5,FALSE)</f>
        <v>2.1670039999999999</v>
      </c>
      <c r="Z707" s="1" t="s">
        <v>204</v>
      </c>
    </row>
    <row r="708" spans="1:26" x14ac:dyDescent="0.3">
      <c r="A708" s="2">
        <v>45083</v>
      </c>
      <c r="B708" s="1" t="s">
        <v>191</v>
      </c>
      <c r="C708" s="1">
        <v>26</v>
      </c>
      <c r="D708" s="3">
        <v>1270.6639999999998</v>
      </c>
      <c r="E708" s="1" t="s">
        <v>191</v>
      </c>
      <c r="F708" s="3">
        <v>1270.6639999999998</v>
      </c>
      <c r="G708" s="3">
        <v>1199.4741675499999</v>
      </c>
      <c r="H708" s="3">
        <v>71.189832449999813</v>
      </c>
      <c r="I708" s="3">
        <f t="shared" si="88"/>
        <v>611.76399999999978</v>
      </c>
      <c r="J708" s="3">
        <v>607</v>
      </c>
      <c r="K708" s="3">
        <v>584</v>
      </c>
      <c r="L708" s="3">
        <v>83.4</v>
      </c>
      <c r="M708" s="3">
        <v>74.900000000000006</v>
      </c>
      <c r="N708" s="3">
        <v>240.70499228100002</v>
      </c>
      <c r="O708" s="3">
        <v>240.70499228100002</v>
      </c>
      <c r="P708" s="3">
        <v>155.92857249600002</v>
      </c>
      <c r="Q708" s="3">
        <v>84.776419785000002</v>
      </c>
      <c r="R708" s="3">
        <f t="shared" si="87"/>
        <v>84.776419785000002</v>
      </c>
      <c r="S708" s="3">
        <v>132</v>
      </c>
      <c r="T708" s="3">
        <f t="shared" si="85"/>
        <v>39.928572496000015</v>
      </c>
      <c r="U708" s="3">
        <v>116</v>
      </c>
      <c r="V708" s="7">
        <f t="shared" si="86"/>
        <v>0.48191771554360252</v>
      </c>
      <c r="W708" s="1">
        <f>VLOOKUP(B708,SiteMetadata!$B$3:$P$37,3,FALSE)</f>
        <v>0</v>
      </c>
      <c r="X708" s="1" t="str">
        <f>VLOOKUP(B708,SiteMetadata!$B$3:$P$37,10,FALSE)</f>
        <v>UpperEastForkLMR</v>
      </c>
      <c r="Y708" s="1">
        <f>VLOOKUP(B708,SiteMetadata!$B$3:$P$37,5,FALSE)</f>
        <v>2.1670039999999999</v>
      </c>
      <c r="Z708" s="1" t="s">
        <v>204</v>
      </c>
    </row>
    <row r="709" spans="1:26" x14ac:dyDescent="0.3">
      <c r="A709" s="2">
        <v>45083</v>
      </c>
      <c r="B709" s="1" t="s">
        <v>185</v>
      </c>
      <c r="C709" s="1">
        <v>0</v>
      </c>
      <c r="D709" s="3">
        <v>468.05550725000001</v>
      </c>
      <c r="E709" s="1" t="s">
        <v>185</v>
      </c>
      <c r="F709" s="4">
        <v>560.33535875000007</v>
      </c>
      <c r="G709" s="3">
        <v>542.33535875000007</v>
      </c>
      <c r="H709" s="3">
        <v>-74.279851500000063</v>
      </c>
      <c r="I709" s="3">
        <f t="shared" si="88"/>
        <v>133.33535875000007</v>
      </c>
      <c r="J709" s="3">
        <v>405.5</v>
      </c>
      <c r="K709" s="3">
        <v>407</v>
      </c>
      <c r="L709" s="3">
        <v>10.6</v>
      </c>
      <c r="M709" s="3">
        <v>20</v>
      </c>
      <c r="N709" s="3">
        <v>62.700173939999985</v>
      </c>
      <c r="O709" s="3">
        <v>62.700173939999985</v>
      </c>
      <c r="P709" s="3">
        <v>54.296180179999993</v>
      </c>
      <c r="Q709" s="3">
        <v>8.4039937599999917</v>
      </c>
      <c r="R709" s="3">
        <f t="shared" si="87"/>
        <v>8.4039937599999917</v>
      </c>
      <c r="S709" s="3">
        <v>58.15</v>
      </c>
      <c r="T709" s="3" t="str">
        <f t="shared" si="85"/>
        <v/>
      </c>
      <c r="U709" s="3">
        <v>60.25</v>
      </c>
      <c r="V709" s="7">
        <f t="shared" si="86"/>
        <v>0.96092237411742043</v>
      </c>
      <c r="W709" s="1">
        <f>VLOOKUP(B709,SiteMetadata!$B$3:$P$37,3,FALSE)</f>
        <v>0</v>
      </c>
      <c r="X709" s="1" t="str">
        <f>VLOOKUP(B709,SiteMetadata!$B$3:$P$37,10,FALSE)</f>
        <v>LowerEastForkLMR</v>
      </c>
      <c r="Y709" s="1">
        <f>VLOOKUP(B709,SiteMetadata!$B$3:$P$37,5,FALSE)</f>
        <v>0.54310199999999997</v>
      </c>
      <c r="Z709" s="1"/>
    </row>
    <row r="710" spans="1:26" x14ac:dyDescent="0.3">
      <c r="A710" s="2">
        <v>45089</v>
      </c>
      <c r="B710" s="1" t="s">
        <v>144</v>
      </c>
      <c r="C710" s="1">
        <v>0</v>
      </c>
      <c r="D710" s="3">
        <v>4790</v>
      </c>
      <c r="E710" s="1" t="s">
        <v>144</v>
      </c>
      <c r="F710" s="3">
        <v>4790</v>
      </c>
      <c r="G710" s="3">
        <v>4491.7751750000007</v>
      </c>
      <c r="H710" s="3">
        <v>298.22482499999933</v>
      </c>
      <c r="I710" s="3">
        <f t="shared" si="88"/>
        <v>1037</v>
      </c>
      <c r="J710" s="3">
        <v>2930</v>
      </c>
      <c r="K710" s="3">
        <v>2970</v>
      </c>
      <c r="L710" s="3">
        <v>847</v>
      </c>
      <c r="M710" s="3">
        <v>783</v>
      </c>
      <c r="N710" s="3">
        <v>792.33699999999999</v>
      </c>
      <c r="O710" s="3">
        <v>792.33699999999999</v>
      </c>
      <c r="P710" s="3">
        <v>589.87413024</v>
      </c>
      <c r="Q710" s="3">
        <v>202.46286975999999</v>
      </c>
      <c r="R710" s="3">
        <f t="shared" si="87"/>
        <v>202.46286975999999</v>
      </c>
      <c r="S710" s="3">
        <v>658</v>
      </c>
      <c r="T710" s="3">
        <f t="shared" si="85"/>
        <v>136.87413024</v>
      </c>
      <c r="U710" s="3">
        <v>453</v>
      </c>
      <c r="V710" s="7">
        <f t="shared" si="86"/>
        <v>0.57172642448856992</v>
      </c>
      <c r="W710" s="1">
        <f>VLOOKUP(B710,SiteMetadata!$B$3:$P$37,3,FALSE)</f>
        <v>5.2</v>
      </c>
      <c r="X710" s="1" t="str">
        <f>VLOOKUP(B710,SiteMetadata!$B$3:$P$37,10,FALSE)</f>
        <v>UpperEastForkLMR</v>
      </c>
      <c r="Y710" s="1">
        <f>VLOOKUP(B710,SiteMetadata!$B$3:$P$37,5,FALSE)</f>
        <v>24.856856000000001</v>
      </c>
      <c r="Z710" s="1">
        <v>4</v>
      </c>
    </row>
    <row r="711" spans="1:26" x14ac:dyDescent="0.3">
      <c r="A711" s="2">
        <v>45089</v>
      </c>
      <c r="B711" s="1" t="s">
        <v>153</v>
      </c>
      <c r="C711" s="1">
        <v>0</v>
      </c>
      <c r="D711" s="3">
        <v>1020</v>
      </c>
      <c r="E711" s="1" t="s">
        <v>153</v>
      </c>
      <c r="F711" s="3">
        <v>1020</v>
      </c>
      <c r="G711" s="3">
        <v>803</v>
      </c>
      <c r="H711" s="3">
        <v>217</v>
      </c>
      <c r="I711" s="3">
        <f t="shared" si="88"/>
        <v>402.6</v>
      </c>
      <c r="J711" s="3">
        <v>361</v>
      </c>
      <c r="K711" s="3">
        <v>588</v>
      </c>
      <c r="L711" s="3">
        <v>18.899999999999999</v>
      </c>
      <c r="M711" s="3">
        <v>29.4</v>
      </c>
      <c r="N711" s="3">
        <v>86.4</v>
      </c>
      <c r="O711" s="3">
        <v>86.4</v>
      </c>
      <c r="P711" s="3">
        <v>53.5</v>
      </c>
      <c r="Q711" s="3">
        <v>32.900000000000006</v>
      </c>
      <c r="R711" s="3">
        <f t="shared" si="87"/>
        <v>32.900000000000006</v>
      </c>
      <c r="S711" s="3">
        <v>53.2</v>
      </c>
      <c r="T711" s="3" t="str">
        <f t="shared" si="85"/>
        <v/>
      </c>
      <c r="U711" s="3">
        <v>57.8</v>
      </c>
      <c r="V711" s="7">
        <f t="shared" si="86"/>
        <v>0.6689814814814814</v>
      </c>
      <c r="W711" s="1">
        <f>VLOOKUP(B711,SiteMetadata!$B$3:$P$37,3,FALSE)</f>
        <v>19.649999999999999</v>
      </c>
      <c r="X711" s="1" t="str">
        <f>VLOOKUP(B711,SiteMetadata!$B$3:$P$37,10,FALSE)</f>
        <v>LowerEastForkLMR</v>
      </c>
      <c r="Y711" s="1">
        <f>VLOOKUP(B711,SiteMetadata!$B$3:$P$37,5,FALSE)</f>
        <v>344.97746400000005</v>
      </c>
      <c r="Z711" s="1">
        <v>4</v>
      </c>
    </row>
    <row r="712" spans="1:26" x14ac:dyDescent="0.3">
      <c r="A712" s="2">
        <v>45089</v>
      </c>
      <c r="B712" s="1" t="s">
        <v>202</v>
      </c>
      <c r="C712" s="1">
        <v>0</v>
      </c>
      <c r="D712" s="3">
        <v>1930</v>
      </c>
      <c r="E712" s="1" t="s">
        <v>202</v>
      </c>
      <c r="F712" s="3">
        <v>1930</v>
      </c>
      <c r="G712" s="3">
        <v>1000</v>
      </c>
      <c r="H712" s="3">
        <v>930</v>
      </c>
      <c r="I712" s="3">
        <f t="shared" si="88"/>
        <v>979.82</v>
      </c>
      <c r="J712" s="3">
        <v>723</v>
      </c>
      <c r="K712" s="3">
        <v>941</v>
      </c>
      <c r="L712" s="3">
        <v>11</v>
      </c>
      <c r="M712" s="3">
        <v>9.18</v>
      </c>
      <c r="N712" s="3">
        <v>393.60570000000007</v>
      </c>
      <c r="O712" s="3">
        <v>393.60570000000007</v>
      </c>
      <c r="P712" s="3">
        <v>92.8</v>
      </c>
      <c r="Q712" s="3">
        <v>300.80570000000006</v>
      </c>
      <c r="R712" s="3">
        <f t="shared" si="87"/>
        <v>300.80570000000006</v>
      </c>
      <c r="S712" s="3">
        <v>102</v>
      </c>
      <c r="T712" s="3" t="str">
        <f t="shared" si="85"/>
        <v/>
      </c>
      <c r="U712" s="3">
        <v>101</v>
      </c>
      <c r="V712" s="7">
        <f t="shared" si="86"/>
        <v>0.25660197502221127</v>
      </c>
      <c r="W712" s="1" t="str">
        <f>VLOOKUP(B712,SiteMetadata!$B$3:$P$37,3,FALSE)</f>
        <v>NA</v>
      </c>
      <c r="X712" s="1" t="str">
        <f>VLOOKUP(B712,SiteMetadata!$B$3:$P$37,10,FALSE)</f>
        <v>UpperEastForkLMR</v>
      </c>
      <c r="Y712" s="1">
        <f>VLOOKUP(B712,SiteMetadata!$B$3:$P$37,5,FALSE)</f>
        <v>331.51764400000002</v>
      </c>
      <c r="Z712" s="1" t="s">
        <v>204</v>
      </c>
    </row>
    <row r="713" spans="1:26" x14ac:dyDescent="0.3">
      <c r="A713" s="2">
        <v>45089</v>
      </c>
      <c r="B713" s="1" t="s">
        <v>135</v>
      </c>
      <c r="C713" s="1">
        <v>0</v>
      </c>
      <c r="D713" s="3">
        <v>485</v>
      </c>
      <c r="E713" s="1" t="s">
        <v>135</v>
      </c>
      <c r="F713" s="3">
        <v>485</v>
      </c>
      <c r="G713" s="3">
        <v>363.85019383000008</v>
      </c>
      <c r="H713" s="3">
        <v>121.14980616999992</v>
      </c>
      <c r="I713" s="3">
        <f t="shared" si="88"/>
        <v>475.93</v>
      </c>
      <c r="J713" s="3">
        <v>0.94</v>
      </c>
      <c r="K713" s="3">
        <v>4.62</v>
      </c>
      <c r="L713" s="3">
        <v>6.3</v>
      </c>
      <c r="M713" s="3">
        <v>4.45</v>
      </c>
      <c r="N713" s="3">
        <v>124.87216855359999</v>
      </c>
      <c r="O713" s="3">
        <v>124.87216855359999</v>
      </c>
      <c r="P713" s="3">
        <v>76.5</v>
      </c>
      <c r="Q713" s="3">
        <v>48.372168553599991</v>
      </c>
      <c r="R713" s="3">
        <f t="shared" si="87"/>
        <v>48.372168553599991</v>
      </c>
      <c r="S713" s="3">
        <v>53.4</v>
      </c>
      <c r="T713" s="3">
        <f t="shared" si="85"/>
        <v>8.2999999999999972</v>
      </c>
      <c r="U713" s="3">
        <v>68.2</v>
      </c>
      <c r="V713" s="7">
        <f t="shared" si="86"/>
        <v>0.54615852987870483</v>
      </c>
      <c r="W713" s="1">
        <f>VLOOKUP(B713,SiteMetadata!$B$3:$P$37,3,FALSE)</f>
        <v>44.150002000000001</v>
      </c>
      <c r="X713" s="1" t="str">
        <f>VLOOKUP(B713,SiteMetadata!$B$3:$P$37,10,FALSE)</f>
        <v>UpperEastForkLMR</v>
      </c>
      <c r="Y713" s="1">
        <f>VLOOKUP(B713,SiteMetadata!$B$3:$P$37,5,FALSE)</f>
        <v>195.15426600000001</v>
      </c>
      <c r="Z713" s="1">
        <v>4</v>
      </c>
    </row>
    <row r="714" spans="1:26" x14ac:dyDescent="0.3">
      <c r="A714" s="2">
        <v>45089</v>
      </c>
      <c r="B714" s="1" t="s">
        <v>188</v>
      </c>
      <c r="C714" s="1">
        <v>0</v>
      </c>
      <c r="D714" s="3">
        <v>1610</v>
      </c>
      <c r="E714" s="1" t="s">
        <v>188</v>
      </c>
      <c r="F714" s="3">
        <v>1610</v>
      </c>
      <c r="G714" s="3">
        <v>1280</v>
      </c>
      <c r="H714" s="3">
        <v>330</v>
      </c>
      <c r="I714" s="3">
        <f t="shared" si="88"/>
        <v>281.69000000000005</v>
      </c>
      <c r="J714" s="3">
        <v>1360</v>
      </c>
      <c r="K714" s="3">
        <v>1320</v>
      </c>
      <c r="L714" s="3">
        <v>37.4</v>
      </c>
      <c r="M714" s="3">
        <v>8.31</v>
      </c>
      <c r="N714" s="3">
        <v>267.51881100000003</v>
      </c>
      <c r="O714" s="3">
        <v>267.51881100000003</v>
      </c>
      <c r="P714" s="3">
        <v>140.6117090976</v>
      </c>
      <c r="Q714" s="3">
        <v>126.90710190240003</v>
      </c>
      <c r="R714" s="3">
        <f t="shared" si="87"/>
        <v>126.90710190240003</v>
      </c>
      <c r="S714" s="3">
        <v>154</v>
      </c>
      <c r="T714" s="3" t="str">
        <f t="shared" si="85"/>
        <v/>
      </c>
      <c r="U714" s="3">
        <v>156</v>
      </c>
      <c r="V714" s="7">
        <f t="shared" si="86"/>
        <v>0.5831365630583637</v>
      </c>
      <c r="W714" s="1">
        <f>VLOOKUP(B714,SiteMetadata!$B$3:$P$37,3,FALSE)</f>
        <v>0.77</v>
      </c>
      <c r="X714" s="1" t="str">
        <f>VLOOKUP(B714,SiteMetadata!$B$3:$P$37,10,FALSE)</f>
        <v>LowerEastForkLMR</v>
      </c>
      <c r="Y714" s="1">
        <f>VLOOKUP(B714,SiteMetadata!$B$3:$P$37,5,FALSE)</f>
        <v>500.82303400000001</v>
      </c>
      <c r="Z714" s="1">
        <v>4</v>
      </c>
    </row>
    <row r="715" spans="1:26" x14ac:dyDescent="0.3">
      <c r="A715" s="2">
        <v>45089</v>
      </c>
      <c r="B715" s="1" t="s">
        <v>119</v>
      </c>
      <c r="C715" s="1">
        <v>0</v>
      </c>
      <c r="D715" s="3">
        <v>10200</v>
      </c>
      <c r="E715" s="1" t="s">
        <v>119</v>
      </c>
      <c r="F715" s="3">
        <v>10200</v>
      </c>
      <c r="G715" s="3">
        <v>8530</v>
      </c>
      <c r="H715" s="3">
        <v>1670</v>
      </c>
      <c r="I715" s="3">
        <f t="shared" si="88"/>
        <v>1490</v>
      </c>
      <c r="J715" s="3">
        <v>6410</v>
      </c>
      <c r="K715" s="3">
        <v>6180</v>
      </c>
      <c r="L715" s="3">
        <v>2890</v>
      </c>
      <c r="M715" s="3">
        <v>2530</v>
      </c>
      <c r="N715" s="3">
        <v>1058.4030006400001</v>
      </c>
      <c r="O715" s="3">
        <v>1058.4030006400001</v>
      </c>
      <c r="P715" s="3">
        <v>831.30561695999995</v>
      </c>
      <c r="Q715" s="3">
        <v>227.09738368000012</v>
      </c>
      <c r="R715" s="3">
        <f t="shared" si="87"/>
        <v>227.09738368000012</v>
      </c>
      <c r="S715" s="3">
        <v>936</v>
      </c>
      <c r="T715" s="3">
        <f t="shared" si="85"/>
        <v>258.30561695999995</v>
      </c>
      <c r="U715" s="3">
        <v>573</v>
      </c>
      <c r="V715" s="7">
        <f t="shared" si="86"/>
        <v>0.54138168509869655</v>
      </c>
      <c r="W715" s="1">
        <f>VLOOKUP(B715,SiteMetadata!$B$3:$P$37,3,FALSE)</f>
        <v>66</v>
      </c>
      <c r="X715" s="1" t="str">
        <f>VLOOKUP(B715,SiteMetadata!$B$3:$P$37,10,FALSE)</f>
        <v>UpperEastForkLMR</v>
      </c>
      <c r="Y715" s="1">
        <f>VLOOKUP(B715,SiteMetadata!$B$3:$P$37,5,FALSE)</f>
        <v>131.63719399999999</v>
      </c>
      <c r="Z715" s="1">
        <v>4</v>
      </c>
    </row>
    <row r="716" spans="1:26" x14ac:dyDescent="0.3">
      <c r="A716" s="2">
        <v>45089</v>
      </c>
      <c r="B716" s="1" t="s">
        <v>181</v>
      </c>
      <c r="C716" s="1">
        <v>0</v>
      </c>
      <c r="D716" s="3">
        <v>1490</v>
      </c>
      <c r="E716" s="1" t="s">
        <v>181</v>
      </c>
      <c r="F716" s="3">
        <v>1490</v>
      </c>
      <c r="G716" s="3">
        <v>1385</v>
      </c>
      <c r="H716" s="3">
        <v>105</v>
      </c>
      <c r="I716" s="3"/>
      <c r="J716" s="3">
        <v>932</v>
      </c>
      <c r="K716" s="3">
        <v>1445</v>
      </c>
      <c r="L716" s="3">
        <v>29.3</v>
      </c>
      <c r="M716" s="3">
        <v>49.599999999999994</v>
      </c>
      <c r="N716" s="3">
        <v>188.98629771840001</v>
      </c>
      <c r="O716" s="3">
        <v>188.98629771840001</v>
      </c>
      <c r="P716" s="3">
        <v>108.67019087999998</v>
      </c>
      <c r="Q716" s="3">
        <v>80.316106838400032</v>
      </c>
      <c r="R716" s="3">
        <f t="shared" si="87"/>
        <v>80.316106838400032</v>
      </c>
      <c r="S716" s="3">
        <v>109</v>
      </c>
      <c r="T716" s="3" t="str">
        <f t="shared" si="85"/>
        <v/>
      </c>
      <c r="U716" s="3">
        <v>110</v>
      </c>
      <c r="V716" s="7">
        <f t="shared" si="86"/>
        <v>0.58205278016454953</v>
      </c>
      <c r="W716" s="1">
        <f>VLOOKUP(B716,SiteMetadata!$B$3:$P$37,3,FALSE)</f>
        <v>4.3</v>
      </c>
      <c r="X716" s="1" t="str">
        <f>VLOOKUP(B716,SiteMetadata!$B$3:$P$37,10,FALSE)</f>
        <v>LowerEastForkLMR</v>
      </c>
      <c r="Y716" s="1">
        <f>VLOOKUP(B716,SiteMetadata!$B$3:$P$37,5,FALSE)</f>
        <v>493.24199399999998</v>
      </c>
      <c r="Z716" s="1">
        <v>4</v>
      </c>
    </row>
    <row r="717" spans="1:26" x14ac:dyDescent="0.3">
      <c r="A717" s="2">
        <v>45089</v>
      </c>
      <c r="B717" s="1" t="s">
        <v>121</v>
      </c>
      <c r="C717" s="1">
        <v>0</v>
      </c>
      <c r="D717" s="3">
        <v>412</v>
      </c>
      <c r="E717" s="1" t="s">
        <v>121</v>
      </c>
      <c r="F717" s="3">
        <v>412</v>
      </c>
      <c r="G717" s="3">
        <v>376.58431292</v>
      </c>
      <c r="H717" s="3">
        <v>35.415687079999998</v>
      </c>
      <c r="I717" s="3">
        <f t="shared" ref="I717:I724" si="89">F717-(K717+M717)</f>
        <v>348.4</v>
      </c>
      <c r="J717" s="3">
        <v>23.3</v>
      </c>
      <c r="K717" s="3">
        <v>39.6</v>
      </c>
      <c r="L717" s="3">
        <v>5.46</v>
      </c>
      <c r="M717" s="3">
        <v>24</v>
      </c>
      <c r="N717" s="3">
        <v>109</v>
      </c>
      <c r="O717" s="3">
        <v>109</v>
      </c>
      <c r="P717" s="3">
        <v>81.400000000000006</v>
      </c>
      <c r="Q717" s="3">
        <v>27.599999999999994</v>
      </c>
      <c r="R717" s="3">
        <f t="shared" si="87"/>
        <v>27.599999999999994</v>
      </c>
      <c r="S717" s="3">
        <v>57.1</v>
      </c>
      <c r="T717" s="3">
        <f t="shared" si="85"/>
        <v>26.200000000000003</v>
      </c>
      <c r="U717" s="3">
        <v>55.2</v>
      </c>
      <c r="V717" s="7">
        <f t="shared" si="86"/>
        <v>0.50642201834862388</v>
      </c>
      <c r="W717" s="1">
        <f>VLOOKUP(B717,SiteMetadata!$B$3:$P$37,3,FALSE)</f>
        <v>46.92</v>
      </c>
      <c r="X717" s="1" t="str">
        <f>VLOOKUP(B717,SiteMetadata!$B$3:$P$37,10,FALSE)</f>
        <v>UpperEastForkLMR</v>
      </c>
      <c r="Y717" s="1">
        <f>VLOOKUP(B717,SiteMetadata!$B$3:$P$37,5,FALSE)</f>
        <v>178.97662</v>
      </c>
      <c r="Z717" s="1">
        <v>4</v>
      </c>
    </row>
    <row r="718" spans="1:26" x14ac:dyDescent="0.3">
      <c r="A718" s="2">
        <v>45089</v>
      </c>
      <c r="B718" s="1" t="s">
        <v>139</v>
      </c>
      <c r="C718" s="1">
        <v>0</v>
      </c>
      <c r="D718" s="3">
        <v>981</v>
      </c>
      <c r="E718" s="1" t="s">
        <v>139</v>
      </c>
      <c r="F718" s="3">
        <v>981</v>
      </c>
      <c r="G718" s="3">
        <v>916</v>
      </c>
      <c r="H718" s="3">
        <v>65</v>
      </c>
      <c r="I718" s="3">
        <f t="shared" si="89"/>
        <v>198.22000000000003</v>
      </c>
      <c r="J718" s="3">
        <v>670</v>
      </c>
      <c r="K718" s="3">
        <v>779</v>
      </c>
      <c r="L718" s="3">
        <v>5</v>
      </c>
      <c r="M718" s="3">
        <v>3.78</v>
      </c>
      <c r="N718" s="3">
        <v>200.81141535999996</v>
      </c>
      <c r="O718" s="3">
        <v>200.81141535999996</v>
      </c>
      <c r="P718" s="3">
        <v>169.3133477536</v>
      </c>
      <c r="Q718" s="3">
        <v>31.498067606399957</v>
      </c>
      <c r="R718" s="3">
        <f t="shared" si="87"/>
        <v>31.498067606399957</v>
      </c>
      <c r="S718" s="3">
        <v>158</v>
      </c>
      <c r="T718" s="3">
        <f t="shared" si="85"/>
        <v>11.313347753599999</v>
      </c>
      <c r="U718" s="4">
        <v>158</v>
      </c>
      <c r="V718" s="7">
        <f t="shared" si="86"/>
        <v>0.78680786008479253</v>
      </c>
      <c r="W718" s="1">
        <f>VLOOKUP(B718,SiteMetadata!$B$3:$P$37,3,FALSE)</f>
        <v>34.909999999999997</v>
      </c>
      <c r="X718" s="1" t="str">
        <f>VLOOKUP(B718,SiteMetadata!$B$3:$P$37,10,FALSE)</f>
        <v>UpperEastForkLMR</v>
      </c>
      <c r="Y718" s="1">
        <f>VLOOKUP(B718,SiteMetadata!$B$3:$P$37,5,FALSE)</f>
        <v>236.477496</v>
      </c>
      <c r="Z718" s="1">
        <v>4</v>
      </c>
    </row>
    <row r="719" spans="1:26" x14ac:dyDescent="0.3">
      <c r="A719" s="2">
        <v>45089</v>
      </c>
      <c r="B719" s="1" t="s">
        <v>195</v>
      </c>
      <c r="C719" s="1">
        <v>0</v>
      </c>
      <c r="D719" s="3">
        <v>933</v>
      </c>
      <c r="E719" s="1" t="s">
        <v>195</v>
      </c>
      <c r="F719" s="3">
        <v>933</v>
      </c>
      <c r="G719" s="3">
        <v>413</v>
      </c>
      <c r="H719" s="3">
        <v>520</v>
      </c>
      <c r="I719" s="3">
        <f t="shared" si="89"/>
        <v>903.79</v>
      </c>
      <c r="J719" s="3">
        <v>16.899999999999999</v>
      </c>
      <c r="K719" s="3">
        <v>19.899999999999999</v>
      </c>
      <c r="L719" s="3">
        <v>45.6</v>
      </c>
      <c r="M719" s="3">
        <v>9.31</v>
      </c>
      <c r="N719" s="3">
        <v>50.2</v>
      </c>
      <c r="O719" s="3">
        <v>50.2</v>
      </c>
      <c r="P719" s="3">
        <v>9.15</v>
      </c>
      <c r="Q719" s="3">
        <v>41.050000000000004</v>
      </c>
      <c r="R719" s="3">
        <f t="shared" si="87"/>
        <v>41.050000000000004</v>
      </c>
      <c r="S719" s="3">
        <v>86.5</v>
      </c>
      <c r="T719" s="3">
        <f t="shared" si="85"/>
        <v>2.5900000000000007</v>
      </c>
      <c r="U719" s="3">
        <v>6.56</v>
      </c>
      <c r="V719" s="7">
        <f t="shared" si="86"/>
        <v>0.13067729083665336</v>
      </c>
      <c r="W719" s="1">
        <f>VLOOKUP(B719,SiteMetadata!$B$3:$P$37,3,FALSE)</f>
        <v>0</v>
      </c>
      <c r="X719" s="1" t="str">
        <f>VLOOKUP(B719,SiteMetadata!$B$3:$P$37,10,FALSE)</f>
        <v>UpperEastForkLMR</v>
      </c>
      <c r="Y719" s="1">
        <f>VLOOKUP(B719,SiteMetadata!$B$3:$P$37,5,FALSE)</f>
        <v>331.51764400000002</v>
      </c>
      <c r="Z719" s="1" t="s">
        <v>204</v>
      </c>
    </row>
    <row r="720" spans="1:26" x14ac:dyDescent="0.3">
      <c r="A720" s="2">
        <v>45089</v>
      </c>
      <c r="B720" s="1" t="s">
        <v>132</v>
      </c>
      <c r="C720" s="1">
        <v>0</v>
      </c>
      <c r="D720" s="3">
        <v>814.66666666666663</v>
      </c>
      <c r="E720" s="1" t="s">
        <v>132</v>
      </c>
      <c r="F720" s="3">
        <v>814.66666666666663</v>
      </c>
      <c r="G720" s="3">
        <v>526</v>
      </c>
      <c r="H720" s="3">
        <v>288.66666666666663</v>
      </c>
      <c r="I720" s="3">
        <f t="shared" si="89"/>
        <v>803.18333333333328</v>
      </c>
      <c r="J720" s="3">
        <v>6.586666666666666</v>
      </c>
      <c r="K720" s="3">
        <v>7.6266666666666678</v>
      </c>
      <c r="L720" s="3">
        <v>6.5333333333333341</v>
      </c>
      <c r="M720" s="3">
        <v>3.8566666666666669</v>
      </c>
      <c r="N720" s="3">
        <v>288.88334266666669</v>
      </c>
      <c r="O720" s="3">
        <v>288.88334266666669</v>
      </c>
      <c r="P720" s="3">
        <v>173.41247450000003</v>
      </c>
      <c r="Q720" s="3">
        <v>115.47086816666666</v>
      </c>
      <c r="R720" s="3">
        <f t="shared" si="87"/>
        <v>115.47086816666666</v>
      </c>
      <c r="S720" s="3">
        <v>174</v>
      </c>
      <c r="T720" s="3">
        <f t="shared" si="85"/>
        <v>8.4124745000000303</v>
      </c>
      <c r="U720" s="3">
        <v>165</v>
      </c>
      <c r="V720" s="7">
        <f t="shared" si="86"/>
        <v>0.57116481163951449</v>
      </c>
      <c r="W720" s="1">
        <f>VLOOKUP(B720,SiteMetadata!$B$3:$P$37,3,FALSE)</f>
        <v>0.5</v>
      </c>
      <c r="X720" s="1" t="str">
        <f>VLOOKUP(B720,SiteMetadata!$B$3:$P$37,10,FALSE)</f>
        <v>UpperEastForkLMR</v>
      </c>
      <c r="Y720" s="1">
        <f>VLOOKUP(B720,SiteMetadata!$B$3:$P$37,5,FALSE)</f>
        <v>10.649353999999999</v>
      </c>
      <c r="Z720" s="1">
        <v>4</v>
      </c>
    </row>
    <row r="721" spans="1:26" x14ac:dyDescent="0.3">
      <c r="A721" s="2">
        <v>45089</v>
      </c>
      <c r="B721" s="1" t="s">
        <v>130</v>
      </c>
      <c r="C721" s="1">
        <v>0</v>
      </c>
      <c r="D721" s="3">
        <v>1530</v>
      </c>
      <c r="E721" s="1" t="s">
        <v>130</v>
      </c>
      <c r="F721" s="3">
        <v>1530</v>
      </c>
      <c r="G721" s="3">
        <v>1220</v>
      </c>
      <c r="H721" s="3">
        <v>310</v>
      </c>
      <c r="I721" s="3">
        <f t="shared" si="89"/>
        <v>648</v>
      </c>
      <c r="J721" s="3">
        <v>387</v>
      </c>
      <c r="K721" s="3">
        <v>457</v>
      </c>
      <c r="L721" s="3">
        <v>395</v>
      </c>
      <c r="M721" s="3">
        <v>425</v>
      </c>
      <c r="N721" s="3">
        <v>508.08138560000003</v>
      </c>
      <c r="O721" s="3">
        <v>508.08138560000003</v>
      </c>
      <c r="P721" s="3">
        <v>364.08219743999996</v>
      </c>
      <c r="Q721" s="3">
        <v>143.99918816000007</v>
      </c>
      <c r="R721" s="3">
        <f t="shared" si="87"/>
        <v>143.99918816000007</v>
      </c>
      <c r="S721" s="3">
        <v>343</v>
      </c>
      <c r="T721" s="3">
        <f t="shared" si="85"/>
        <v>21.082197439999959</v>
      </c>
      <c r="U721" s="4">
        <v>343</v>
      </c>
      <c r="V721" s="7">
        <f t="shared" ref="V721:V752" si="90">U721/O721</f>
        <v>0.67508869586896347</v>
      </c>
      <c r="W721" s="1">
        <f>VLOOKUP(B721,SiteMetadata!$B$3:$P$37,3,FALSE)</f>
        <v>0</v>
      </c>
      <c r="X721" s="1" t="str">
        <f>VLOOKUP(B721,SiteMetadata!$B$3:$P$37,10,FALSE)</f>
        <v>UpperEastForkLMR</v>
      </c>
      <c r="Y721" s="1">
        <f>VLOOKUP(B721,SiteMetadata!$B$3:$P$37,5,FALSE)</f>
        <v>3.2663319999999998</v>
      </c>
      <c r="Z721" s="1">
        <v>4</v>
      </c>
    </row>
    <row r="722" spans="1:26" x14ac:dyDescent="0.3">
      <c r="A722" s="2">
        <v>45089</v>
      </c>
      <c r="B722" s="1" t="s">
        <v>125</v>
      </c>
      <c r="C722" s="1">
        <v>0</v>
      </c>
      <c r="D722" s="3">
        <v>1700</v>
      </c>
      <c r="E722" s="1" t="s">
        <v>125</v>
      </c>
      <c r="F722" s="3">
        <v>1700</v>
      </c>
      <c r="G722" s="3">
        <v>1220</v>
      </c>
      <c r="H722" s="3">
        <v>480</v>
      </c>
      <c r="I722" s="3">
        <f t="shared" si="89"/>
        <v>465.94000000000005</v>
      </c>
      <c r="J722" s="3">
        <v>938</v>
      </c>
      <c r="K722" s="3">
        <v>1230</v>
      </c>
      <c r="L722" s="3">
        <v>8.69</v>
      </c>
      <c r="M722" s="3">
        <v>4.0599999999999996</v>
      </c>
      <c r="N722" s="3">
        <v>228.23036400000004</v>
      </c>
      <c r="O722" s="3">
        <v>228.23036400000004</v>
      </c>
      <c r="P722" s="3">
        <v>88.1</v>
      </c>
      <c r="Q722" s="3">
        <v>140.13036400000004</v>
      </c>
      <c r="R722" s="3">
        <f t="shared" si="87"/>
        <v>140.13036400000004</v>
      </c>
      <c r="S722" s="3">
        <v>91.6</v>
      </c>
      <c r="T722" s="3" t="str">
        <f t="shared" si="85"/>
        <v/>
      </c>
      <c r="U722" s="3">
        <v>110</v>
      </c>
      <c r="V722" s="7">
        <f t="shared" si="90"/>
        <v>0.48196917391762994</v>
      </c>
      <c r="W722" s="1">
        <f>VLOOKUP(B722,SiteMetadata!$B$3:$P$37,3,FALSE)</f>
        <v>0.18</v>
      </c>
      <c r="X722" s="1" t="str">
        <f>VLOOKUP(B722,SiteMetadata!$B$3:$P$37,10,FALSE)</f>
        <v>UpperEastForkLMR</v>
      </c>
      <c r="Y722" s="1">
        <f>VLOOKUP(B722,SiteMetadata!$B$3:$P$37,5,FALSE)</f>
        <v>6.2504980000000003</v>
      </c>
      <c r="Z722" s="1">
        <v>4</v>
      </c>
    </row>
    <row r="723" spans="1:26" x14ac:dyDescent="0.3">
      <c r="A723" s="2">
        <v>45089</v>
      </c>
      <c r="B723" s="1" t="s">
        <v>185</v>
      </c>
      <c r="C723" s="1">
        <v>0</v>
      </c>
      <c r="D723" s="3">
        <v>691</v>
      </c>
      <c r="E723" s="1" t="s">
        <v>185</v>
      </c>
      <c r="F723" s="3">
        <v>691</v>
      </c>
      <c r="G723" s="3">
        <v>458.71925592999997</v>
      </c>
      <c r="H723" s="3">
        <v>232.28074407000003</v>
      </c>
      <c r="I723" s="3">
        <f t="shared" si="89"/>
        <v>289.01666666666671</v>
      </c>
      <c r="J723" s="3">
        <v>414</v>
      </c>
      <c r="K723" s="3">
        <v>385.33333333333331</v>
      </c>
      <c r="L723" s="3">
        <v>2.78</v>
      </c>
      <c r="M723" s="3">
        <v>16.649999999999999</v>
      </c>
      <c r="N723" s="3">
        <v>85.6</v>
      </c>
      <c r="O723" s="3">
        <v>85.6</v>
      </c>
      <c r="P723" s="3">
        <v>41.7</v>
      </c>
      <c r="Q723" s="3">
        <v>43.899999999999991</v>
      </c>
      <c r="R723" s="3">
        <f t="shared" si="87"/>
        <v>43.899999999999991</v>
      </c>
      <c r="S723" s="3">
        <v>64.099999999999994</v>
      </c>
      <c r="T723" s="3" t="str">
        <f t="shared" si="85"/>
        <v/>
      </c>
      <c r="U723" s="3">
        <v>79.3</v>
      </c>
      <c r="V723" s="7">
        <f t="shared" si="90"/>
        <v>0.92640186915887857</v>
      </c>
      <c r="W723" s="1">
        <f>VLOOKUP(B723,SiteMetadata!$B$3:$P$37,3,FALSE)</f>
        <v>0</v>
      </c>
      <c r="X723" s="1" t="str">
        <f>VLOOKUP(B723,SiteMetadata!$B$3:$P$37,10,FALSE)</f>
        <v>LowerEastForkLMR</v>
      </c>
      <c r="Y723" s="1">
        <f>VLOOKUP(B723,SiteMetadata!$B$3:$P$37,5,FALSE)</f>
        <v>0.54310199999999997</v>
      </c>
      <c r="Z723" s="1">
        <v>4</v>
      </c>
    </row>
    <row r="724" spans="1:26" x14ac:dyDescent="0.3">
      <c r="A724" s="2">
        <v>45089</v>
      </c>
      <c r="B724" s="1" t="s">
        <v>160</v>
      </c>
      <c r="C724" s="1">
        <v>0</v>
      </c>
      <c r="D724" s="3">
        <v>620</v>
      </c>
      <c r="E724" s="1" t="s">
        <v>160</v>
      </c>
      <c r="F724" s="3">
        <v>620</v>
      </c>
      <c r="G724" s="3">
        <v>489</v>
      </c>
      <c r="H724" s="3">
        <v>131</v>
      </c>
      <c r="I724" s="3">
        <f t="shared" si="89"/>
        <v>242.76999999999998</v>
      </c>
      <c r="J724" s="3">
        <v>334</v>
      </c>
      <c r="K724" s="3">
        <v>370</v>
      </c>
      <c r="L724" s="3">
        <v>7.25</v>
      </c>
      <c r="M724" s="3">
        <v>7.23</v>
      </c>
      <c r="N724" s="3">
        <v>88.1</v>
      </c>
      <c r="O724" s="3">
        <v>88.1</v>
      </c>
      <c r="P724" s="3">
        <v>34.4</v>
      </c>
      <c r="Q724" s="3">
        <v>53.699999999999996</v>
      </c>
      <c r="R724" s="3">
        <f t="shared" si="87"/>
        <v>53.699999999999996</v>
      </c>
      <c r="S724" s="3">
        <v>42.3</v>
      </c>
      <c r="T724" s="3" t="str">
        <f t="shared" si="85"/>
        <v/>
      </c>
      <c r="U724" s="3">
        <v>38.200000000000003</v>
      </c>
      <c r="V724" s="7">
        <f t="shared" si="90"/>
        <v>0.43359818388195237</v>
      </c>
      <c r="W724" s="1">
        <f>VLOOKUP(B724,SiteMetadata!$B$3:$P$37,3,FALSE)</f>
        <v>0.1</v>
      </c>
      <c r="X724" s="1" t="str">
        <f>VLOOKUP(B724,SiteMetadata!$B$3:$P$37,10,FALSE)</f>
        <v>LowerEastForkLMR</v>
      </c>
      <c r="Y724" s="1">
        <f>VLOOKUP(B724,SiteMetadata!$B$3:$P$37,5,FALSE)</f>
        <v>7.156054000000001</v>
      </c>
      <c r="Z724" s="1">
        <v>4</v>
      </c>
    </row>
    <row r="725" spans="1:26" x14ac:dyDescent="0.3">
      <c r="A725" s="2">
        <v>45089</v>
      </c>
      <c r="B725" s="1" t="s">
        <v>164</v>
      </c>
      <c r="C725" s="1">
        <v>0</v>
      </c>
      <c r="D725" s="3">
        <v>6280</v>
      </c>
      <c r="E725" s="1" t="s">
        <v>164</v>
      </c>
      <c r="F725" s="3">
        <v>6280</v>
      </c>
      <c r="G725" s="3">
        <v>5480</v>
      </c>
      <c r="H725" s="3">
        <v>800</v>
      </c>
      <c r="I725" s="3"/>
      <c r="J725" s="3">
        <v>4760</v>
      </c>
      <c r="K725" s="3">
        <v>5980</v>
      </c>
      <c r="L725" s="3">
        <v>1070</v>
      </c>
      <c r="M725" s="3">
        <v>1080</v>
      </c>
      <c r="N725" s="3">
        <v>557.76332960000002</v>
      </c>
      <c r="O725" s="3">
        <v>557.76332960000002</v>
      </c>
      <c r="P725" s="3">
        <v>377.17030175999997</v>
      </c>
      <c r="Q725" s="3">
        <v>180.59302784000005</v>
      </c>
      <c r="R725" s="3">
        <f t="shared" si="87"/>
        <v>180.59302784000005</v>
      </c>
      <c r="S725" s="3">
        <v>452</v>
      </c>
      <c r="T725" s="3" t="str">
        <f t="shared" si="85"/>
        <v/>
      </c>
      <c r="U725" s="3">
        <v>464</v>
      </c>
      <c r="V725" s="7">
        <f t="shared" si="90"/>
        <v>0.83189405860144594</v>
      </c>
      <c r="W725" s="1">
        <f>VLOOKUP(B725,SiteMetadata!$B$3:$P$37,3,FALSE)</f>
        <v>0.89</v>
      </c>
      <c r="X725" s="1" t="str">
        <f>VLOOKUP(B725,SiteMetadata!$B$3:$P$37,10,FALSE)</f>
        <v>LowerEastForkLMR</v>
      </c>
      <c r="Y725" s="1">
        <f>VLOOKUP(B725,SiteMetadata!$B$3:$P$37,5,FALSE)</f>
        <v>2.0160779999999998</v>
      </c>
      <c r="Z725" s="1">
        <v>4</v>
      </c>
    </row>
    <row r="726" spans="1:26" x14ac:dyDescent="0.3">
      <c r="A726" s="2">
        <v>45089</v>
      </c>
      <c r="B726" s="1" t="s">
        <v>177</v>
      </c>
      <c r="C726" s="1">
        <v>0</v>
      </c>
      <c r="D726" s="3">
        <v>384</v>
      </c>
      <c r="E726" s="1" t="s">
        <v>177</v>
      </c>
      <c r="F726" s="3">
        <v>384</v>
      </c>
      <c r="G726" s="3">
        <v>336.57100287999992</v>
      </c>
      <c r="H726" s="3">
        <v>47.428997120000076</v>
      </c>
      <c r="I726" s="3">
        <f>F726-(K726+M726)</f>
        <v>120.08999999999997</v>
      </c>
      <c r="J726" s="3">
        <v>225</v>
      </c>
      <c r="K726" s="3">
        <v>260</v>
      </c>
      <c r="L726" s="3">
        <v>3.9</v>
      </c>
      <c r="M726" s="3">
        <v>3.91</v>
      </c>
      <c r="N726" s="3">
        <v>26.6</v>
      </c>
      <c r="O726" s="3">
        <v>26.6</v>
      </c>
      <c r="P726" s="3">
        <v>14.4</v>
      </c>
      <c r="Q726" s="3">
        <v>12.200000000000001</v>
      </c>
      <c r="R726" s="3">
        <f t="shared" si="87"/>
        <v>12.200000000000001</v>
      </c>
      <c r="S726" s="3">
        <v>18.399999999999999</v>
      </c>
      <c r="T726" s="3" t="str">
        <f t="shared" si="85"/>
        <v/>
      </c>
      <c r="U726" s="3">
        <v>17</v>
      </c>
      <c r="V726" s="7">
        <f t="shared" si="90"/>
        <v>0.63909774436090228</v>
      </c>
      <c r="W726" s="1">
        <f>VLOOKUP(B726,SiteMetadata!$B$3:$P$37,3,FALSE)</f>
        <v>0.4</v>
      </c>
      <c r="X726" s="1" t="str">
        <f>VLOOKUP(B726,SiteMetadata!$B$3:$P$37,10,FALSE)</f>
        <v>LowerEastForkLMR</v>
      </c>
      <c r="Y726" s="1">
        <f>VLOOKUP(B726,SiteMetadata!$B$3:$P$37,5,FALSE)</f>
        <v>6.6627460000000003</v>
      </c>
      <c r="Z726" s="1">
        <v>4</v>
      </c>
    </row>
    <row r="727" spans="1:26" x14ac:dyDescent="0.3">
      <c r="A727" s="2">
        <v>45089</v>
      </c>
      <c r="B727" s="1" t="s">
        <v>147</v>
      </c>
      <c r="C727" s="1">
        <v>0</v>
      </c>
      <c r="D727" s="3">
        <v>812</v>
      </c>
      <c r="E727" s="1" t="s">
        <v>147</v>
      </c>
      <c r="F727" s="3">
        <v>812</v>
      </c>
      <c r="G727" s="3">
        <v>722</v>
      </c>
      <c r="H727" s="3">
        <v>90</v>
      </c>
      <c r="I727" s="3">
        <f>F727-(K727+M727)</f>
        <v>127.10000000000002</v>
      </c>
      <c r="J727" s="3">
        <v>578</v>
      </c>
      <c r="K727" s="3">
        <v>645</v>
      </c>
      <c r="L727" s="3">
        <v>9.94</v>
      </c>
      <c r="M727" s="3">
        <v>39.9</v>
      </c>
      <c r="N727" s="3">
        <v>109</v>
      </c>
      <c r="O727" s="3">
        <v>109</v>
      </c>
      <c r="P727" s="3">
        <v>76.7</v>
      </c>
      <c r="Q727" s="3">
        <v>32.299999999999997</v>
      </c>
      <c r="R727" s="3">
        <f t="shared" si="87"/>
        <v>32.299999999999997</v>
      </c>
      <c r="S727" s="3">
        <v>88.4</v>
      </c>
      <c r="T727" s="3" t="str">
        <f t="shared" si="85"/>
        <v/>
      </c>
      <c r="U727" s="3">
        <v>103</v>
      </c>
      <c r="V727" s="7">
        <f t="shared" si="90"/>
        <v>0.94495412844036697</v>
      </c>
      <c r="W727" s="1">
        <f>VLOOKUP(B727,SiteMetadata!$B$3:$P$37,3,FALSE)</f>
        <v>0</v>
      </c>
      <c r="X727" s="1" t="str">
        <f>VLOOKUP(B727,SiteMetadata!$B$3:$P$37,10,FALSE)</f>
        <v>UpperEastForkLMR</v>
      </c>
      <c r="Y727" s="1">
        <f>VLOOKUP(B727,SiteMetadata!$B$3:$P$37,5,FALSE)</f>
        <v>1.014022</v>
      </c>
      <c r="Z727" s="1">
        <v>4</v>
      </c>
    </row>
    <row r="728" spans="1:26" x14ac:dyDescent="0.3">
      <c r="A728" s="2">
        <v>45089</v>
      </c>
      <c r="B728" s="1" t="s">
        <v>172</v>
      </c>
      <c r="C728" s="1">
        <v>0</v>
      </c>
      <c r="D728" s="3">
        <v>1296.6666666666667</v>
      </c>
      <c r="E728" s="1" t="s">
        <v>172</v>
      </c>
      <c r="F728" s="3">
        <v>1296.6666666666667</v>
      </c>
      <c r="G728" s="3">
        <v>1216.6666666666667</v>
      </c>
      <c r="H728" s="3">
        <v>80</v>
      </c>
      <c r="I728" s="3"/>
      <c r="J728" s="3">
        <v>1265.6666666666667</v>
      </c>
      <c r="K728" s="3">
        <v>1441.6666666666667</v>
      </c>
      <c r="L728" s="3">
        <v>36.800000000000004</v>
      </c>
      <c r="M728" s="3">
        <v>37.800000000000004</v>
      </c>
      <c r="N728" s="3">
        <v>40.633333333333333</v>
      </c>
      <c r="O728" s="3">
        <v>40.633333333333333</v>
      </c>
      <c r="P728" s="3">
        <v>30.166666666666668</v>
      </c>
      <c r="Q728" s="3">
        <v>10.466666666666665</v>
      </c>
      <c r="R728" s="3">
        <f t="shared" si="87"/>
        <v>10.466666666666665</v>
      </c>
      <c r="S728" s="3">
        <v>32.666666666666664</v>
      </c>
      <c r="T728" s="3" t="str">
        <f t="shared" si="85"/>
        <v/>
      </c>
      <c r="U728" s="3">
        <v>37.866666666666667</v>
      </c>
      <c r="V728" s="7">
        <f t="shared" si="90"/>
        <v>0.93191140278917151</v>
      </c>
      <c r="W728" s="1">
        <f>VLOOKUP(B728,SiteMetadata!$B$3:$P$37,3,FALSE)</f>
        <v>0</v>
      </c>
      <c r="X728" s="1" t="str">
        <f>VLOOKUP(B728,SiteMetadata!$B$3:$P$37,10,FALSE)</f>
        <v>LowerEastForkLMR</v>
      </c>
      <c r="Y728" s="1">
        <f>VLOOKUP(B728,SiteMetadata!$B$3:$P$37,5,FALSE)</f>
        <v>0.36476999999999998</v>
      </c>
      <c r="Z728" s="1">
        <v>4</v>
      </c>
    </row>
    <row r="729" spans="1:26" x14ac:dyDescent="0.3">
      <c r="A729" s="2">
        <v>45089</v>
      </c>
      <c r="B729" s="1" t="s">
        <v>157</v>
      </c>
      <c r="C729" s="1">
        <v>0</v>
      </c>
      <c r="D729" s="3">
        <v>791</v>
      </c>
      <c r="E729" s="1" t="s">
        <v>157</v>
      </c>
      <c r="F729" s="3">
        <v>791</v>
      </c>
      <c r="G729" s="3">
        <v>675</v>
      </c>
      <c r="H729" s="3">
        <v>116</v>
      </c>
      <c r="I729" s="3">
        <f t="shared" ref="I729:I745" si="91">F729-(K729+M729)</f>
        <v>116.5</v>
      </c>
      <c r="J729" s="3">
        <v>531</v>
      </c>
      <c r="K729" s="3">
        <v>640</v>
      </c>
      <c r="L729" s="3">
        <v>28.8</v>
      </c>
      <c r="M729" s="3">
        <v>34.5</v>
      </c>
      <c r="N729" s="3">
        <v>45.7</v>
      </c>
      <c r="O729" s="3">
        <v>45.7</v>
      </c>
      <c r="P729" s="3">
        <v>30.8</v>
      </c>
      <c r="Q729" s="3">
        <v>14.900000000000002</v>
      </c>
      <c r="R729" s="3">
        <f t="shared" si="87"/>
        <v>14.900000000000002</v>
      </c>
      <c r="S729" s="3">
        <v>37.799999999999997</v>
      </c>
      <c r="T729" s="3" t="str">
        <f t="shared" si="85"/>
        <v/>
      </c>
      <c r="U729" s="3">
        <v>36.4</v>
      </c>
      <c r="V729" s="7">
        <f t="shared" si="90"/>
        <v>0.79649890590809624</v>
      </c>
      <c r="W729" s="1">
        <f>VLOOKUP(B729,SiteMetadata!$B$3:$P$37,3,FALSE)</f>
        <v>0</v>
      </c>
      <c r="X729" s="1" t="str">
        <f>VLOOKUP(B729,SiteMetadata!$B$3:$P$37,10,FALSE)</f>
        <v>LowerEastForkLMR</v>
      </c>
      <c r="Y729" s="1">
        <f>VLOOKUP(B729,SiteMetadata!$B$3:$P$37,5,FALSE)</f>
        <v>0.40337000000000001</v>
      </c>
      <c r="Z729" s="1">
        <v>4</v>
      </c>
    </row>
    <row r="730" spans="1:26" x14ac:dyDescent="0.3">
      <c r="A730" s="2">
        <v>45089</v>
      </c>
      <c r="B730" s="1" t="s">
        <v>167</v>
      </c>
      <c r="C730" s="1">
        <v>0</v>
      </c>
      <c r="D730" s="3">
        <v>4810</v>
      </c>
      <c r="E730" s="1" t="s">
        <v>167</v>
      </c>
      <c r="F730" s="3">
        <v>4810</v>
      </c>
      <c r="G730" s="3">
        <v>4630</v>
      </c>
      <c r="H730" s="3">
        <v>180</v>
      </c>
      <c r="I730" s="3">
        <f t="shared" si="91"/>
        <v>1286</v>
      </c>
      <c r="J730" s="3">
        <v>3130</v>
      </c>
      <c r="K730" s="3">
        <v>2590</v>
      </c>
      <c r="L730" s="3">
        <v>964</v>
      </c>
      <c r="M730" s="3">
        <v>934</v>
      </c>
      <c r="N730" s="3">
        <v>505.35983999999991</v>
      </c>
      <c r="O730" s="3">
        <v>505.35983999999991</v>
      </c>
      <c r="P730" s="3">
        <v>172.90295875000001</v>
      </c>
      <c r="Q730" s="3">
        <v>332.45688124999992</v>
      </c>
      <c r="R730" s="3">
        <f t="shared" si="87"/>
        <v>332.45688124999992</v>
      </c>
      <c r="S730" s="3">
        <v>177</v>
      </c>
      <c r="T730" s="3" t="str">
        <f t="shared" si="85"/>
        <v/>
      </c>
      <c r="U730" s="3">
        <v>190</v>
      </c>
      <c r="V730" s="7">
        <f t="shared" si="90"/>
        <v>0.37596972485981484</v>
      </c>
      <c r="W730" s="1">
        <f>VLOOKUP(B730,SiteMetadata!$B$3:$P$37,3,FALSE)</f>
        <v>1</v>
      </c>
      <c r="X730" s="1" t="str">
        <f>VLOOKUP(B730,SiteMetadata!$B$3:$P$37,10,FALSE)</f>
        <v>LowerEastForkLMR</v>
      </c>
      <c r="Y730" s="1">
        <f>VLOOKUP(B730,SiteMetadata!$B$3:$P$37,5,FALSE)</f>
        <v>76.224578000000008</v>
      </c>
      <c r="Z730" s="1">
        <v>4</v>
      </c>
    </row>
    <row r="731" spans="1:26" x14ac:dyDescent="0.3">
      <c r="A731" s="2">
        <v>45089</v>
      </c>
      <c r="B731" s="1" t="s">
        <v>150</v>
      </c>
      <c r="C731" s="1">
        <v>0</v>
      </c>
      <c r="D731" s="3">
        <v>942</v>
      </c>
      <c r="E731" s="1" t="s">
        <v>150</v>
      </c>
      <c r="F731" s="3">
        <v>942</v>
      </c>
      <c r="G731" s="1">
        <v>431</v>
      </c>
      <c r="H731" s="3">
        <f>D731-G731</f>
        <v>511</v>
      </c>
      <c r="I731" s="3">
        <f t="shared" si="91"/>
        <v>730.2</v>
      </c>
      <c r="J731" s="3">
        <v>107</v>
      </c>
      <c r="K731" s="3">
        <v>210</v>
      </c>
      <c r="L731" s="3">
        <v>56.5</v>
      </c>
      <c r="M731" s="3">
        <v>1.8</v>
      </c>
      <c r="N731" s="3">
        <v>129.59724778240002</v>
      </c>
      <c r="O731" s="3">
        <v>129.59724778240002</v>
      </c>
      <c r="P731" s="3">
        <v>56.5</v>
      </c>
      <c r="Q731" s="3">
        <f>N731-P731</f>
        <v>73.097247782400018</v>
      </c>
      <c r="R731" s="3">
        <f t="shared" si="87"/>
        <v>73.097247782400018</v>
      </c>
      <c r="S731" s="3">
        <v>55.7</v>
      </c>
      <c r="T731" s="3" t="str">
        <f t="shared" ref="T731:T776" si="92">IF(P731-U731&lt;0,"", P731-U731)</f>
        <v/>
      </c>
      <c r="U731" s="3">
        <v>63.2</v>
      </c>
      <c r="V731" s="7">
        <f t="shared" si="90"/>
        <v>0.48766467715514938</v>
      </c>
      <c r="W731" s="1">
        <f>VLOOKUP(B731,SiteMetadata!$B$3:$P$37,3,FALSE)</f>
        <v>0</v>
      </c>
      <c r="X731" s="1" t="str">
        <f>VLOOKUP(B731,SiteMetadata!$B$3:$P$37,10,FALSE)</f>
        <v>UpperEastForkLMR</v>
      </c>
      <c r="Y731" s="1">
        <f>VLOOKUP(B731,SiteMetadata!$B$3:$P$37,5,FALSE)</f>
        <v>0.370946</v>
      </c>
      <c r="Z731" s="1">
        <v>1</v>
      </c>
    </row>
    <row r="732" spans="1:26" x14ac:dyDescent="0.3">
      <c r="A732" s="2">
        <v>45089</v>
      </c>
      <c r="B732" s="1" t="s">
        <v>174</v>
      </c>
      <c r="C732" s="1">
        <v>0</v>
      </c>
      <c r="D732" s="3">
        <v>367.48826487000008</v>
      </c>
      <c r="E732" s="1" t="s">
        <v>174</v>
      </c>
      <c r="F732" s="3">
        <v>367.48826487000008</v>
      </c>
      <c r="G732" s="3">
        <v>343.8443595199999</v>
      </c>
      <c r="H732" s="3">
        <v>23.643905350000182</v>
      </c>
      <c r="I732" s="3">
        <f t="shared" si="91"/>
        <v>166.10826487000008</v>
      </c>
      <c r="J732" s="3">
        <v>156</v>
      </c>
      <c r="K732" s="3">
        <v>196</v>
      </c>
      <c r="L732" s="3">
        <v>6.81</v>
      </c>
      <c r="M732" s="3">
        <v>5.38</v>
      </c>
      <c r="N732" s="3">
        <v>28</v>
      </c>
      <c r="O732" s="4">
        <v>42.7</v>
      </c>
      <c r="P732" s="3">
        <v>29.7</v>
      </c>
      <c r="Q732" s="3">
        <v>-1.6999999999999993</v>
      </c>
      <c r="R732" s="3">
        <f t="shared" si="87"/>
        <v>13.000000000000004</v>
      </c>
      <c r="S732" s="3">
        <v>22.1</v>
      </c>
      <c r="T732" s="3">
        <f t="shared" si="92"/>
        <v>9.8999999999999986</v>
      </c>
      <c r="U732" s="3">
        <v>19.8</v>
      </c>
      <c r="V732" s="7">
        <f t="shared" si="90"/>
        <v>0.46370023419203743</v>
      </c>
      <c r="W732" s="1">
        <f>VLOOKUP(B732,SiteMetadata!$B$3:$P$37,3,FALSE)</f>
        <v>0</v>
      </c>
      <c r="X732" s="1" t="str">
        <f>VLOOKUP(B732,SiteMetadata!$B$3:$P$37,10,FALSE)</f>
        <v>LowerEastForkLMR</v>
      </c>
      <c r="Y732" s="1">
        <f>VLOOKUP(B732,SiteMetadata!$B$3:$P$37,5,FALSE)</f>
        <v>3.0474700000000001</v>
      </c>
      <c r="Z732" s="1">
        <v>4</v>
      </c>
    </row>
    <row r="733" spans="1:26" x14ac:dyDescent="0.3">
      <c r="A733" s="2">
        <v>45097</v>
      </c>
      <c r="B733" s="1">
        <v>506</v>
      </c>
      <c r="C733" s="1">
        <v>0</v>
      </c>
      <c r="D733" s="3">
        <v>1180</v>
      </c>
      <c r="E733" s="1">
        <v>506</v>
      </c>
      <c r="F733" s="3">
        <v>1180</v>
      </c>
      <c r="G733" s="3">
        <v>1090</v>
      </c>
      <c r="H733" s="3">
        <v>90</v>
      </c>
      <c r="I733" s="3">
        <f t="shared" si="91"/>
        <v>193.79999999999995</v>
      </c>
      <c r="J733" s="3">
        <v>937</v>
      </c>
      <c r="K733" s="3">
        <v>937</v>
      </c>
      <c r="L733" s="3">
        <v>55.2</v>
      </c>
      <c r="M733" s="3">
        <v>49.2</v>
      </c>
      <c r="N733" s="3">
        <v>256.520556</v>
      </c>
      <c r="O733" s="3">
        <v>256.520556</v>
      </c>
      <c r="P733" s="3">
        <v>48.4</v>
      </c>
      <c r="Q733" s="3">
        <v>208.12055599999999</v>
      </c>
      <c r="R733" s="3">
        <f t="shared" si="87"/>
        <v>208.12055599999999</v>
      </c>
      <c r="S733" s="3">
        <v>60.6</v>
      </c>
      <c r="T733" s="3" t="str">
        <f t="shared" si="92"/>
        <v/>
      </c>
      <c r="U733" s="3">
        <v>54.7</v>
      </c>
      <c r="V733" s="7">
        <f t="shared" si="90"/>
        <v>0.21323827163387252</v>
      </c>
      <c r="W733" s="1">
        <f>VLOOKUP(B733,SiteMetadata!$B$3:$P$37,3,FALSE)</f>
        <v>72.8</v>
      </c>
      <c r="X733" s="1" t="str">
        <f>VLOOKUP(B733,SiteMetadata!$B$3:$P$37,10,FALSE)</f>
        <v>UpperEastForkLMR</v>
      </c>
      <c r="Y733" s="1">
        <f>VLOOKUP(B733,SiteMetadata!$B$3:$P$37,5,FALSE)</f>
        <v>48.268528000000003</v>
      </c>
      <c r="Z733" s="1">
        <v>4</v>
      </c>
    </row>
    <row r="734" spans="1:26" x14ac:dyDescent="0.3">
      <c r="A734" s="2">
        <v>45097</v>
      </c>
      <c r="B734" s="1">
        <v>890</v>
      </c>
      <c r="C734" s="1">
        <v>0</v>
      </c>
      <c r="D734" s="3">
        <v>568</v>
      </c>
      <c r="E734" s="1">
        <v>890</v>
      </c>
      <c r="F734" s="3">
        <v>568</v>
      </c>
      <c r="G734" s="3">
        <v>491</v>
      </c>
      <c r="H734" s="3">
        <v>77</v>
      </c>
      <c r="I734" s="3">
        <f t="shared" si="91"/>
        <v>547.22</v>
      </c>
      <c r="J734" s="3">
        <v>5.12</v>
      </c>
      <c r="K734" s="3">
        <v>14.1</v>
      </c>
      <c r="L734" s="3">
        <v>4.5599999999999996</v>
      </c>
      <c r="M734" s="3">
        <v>6.68</v>
      </c>
      <c r="N734" s="3">
        <v>110.68038595840001</v>
      </c>
      <c r="O734" s="3">
        <v>110.68038595840001</v>
      </c>
      <c r="P734" s="3">
        <v>92.2</v>
      </c>
      <c r="Q734" s="3">
        <v>18.480385958400007</v>
      </c>
      <c r="R734" s="3">
        <f t="shared" si="87"/>
        <v>18.480385958400007</v>
      </c>
      <c r="S734" s="3">
        <v>83.8</v>
      </c>
      <c r="T734" s="3">
        <f t="shared" si="92"/>
        <v>22.900000000000006</v>
      </c>
      <c r="U734" s="3">
        <v>69.3</v>
      </c>
      <c r="V734" s="7">
        <f t="shared" si="90"/>
        <v>0.62612719859909849</v>
      </c>
      <c r="W734" s="1">
        <f>VLOOKUP(B734,SiteMetadata!$B$3:$P$37,3,FALSE)</f>
        <v>0.6</v>
      </c>
      <c r="X734" s="1" t="str">
        <f>VLOOKUP(B734,SiteMetadata!$B$3:$P$37,10,FALSE)</f>
        <v>UpperEastForkLMR</v>
      </c>
      <c r="Y734" s="1">
        <f>VLOOKUP(B734,SiteMetadata!$B$3:$P$37,5,FALSE)</f>
        <v>4.8608979999999997</v>
      </c>
      <c r="Z734" s="1">
        <v>4</v>
      </c>
    </row>
    <row r="735" spans="1:26" x14ac:dyDescent="0.3">
      <c r="A735" s="2">
        <v>45097</v>
      </c>
      <c r="B735" s="1" t="s">
        <v>144</v>
      </c>
      <c r="C735" s="1">
        <v>0</v>
      </c>
      <c r="D735" s="3">
        <v>807</v>
      </c>
      <c r="E735" s="1" t="s">
        <v>144</v>
      </c>
      <c r="F735" s="3">
        <v>807</v>
      </c>
      <c r="G735" s="3">
        <v>713</v>
      </c>
      <c r="H735" s="3">
        <v>94</v>
      </c>
      <c r="I735" s="3">
        <f t="shared" si="91"/>
        <v>440.8</v>
      </c>
      <c r="J735" s="3">
        <v>358</v>
      </c>
      <c r="K735" s="3">
        <v>355</v>
      </c>
      <c r="L735" s="3">
        <v>8.68</v>
      </c>
      <c r="M735" s="3">
        <v>11.2</v>
      </c>
      <c r="N735" s="3">
        <v>103</v>
      </c>
      <c r="O735" s="4">
        <v>133.17088522559999</v>
      </c>
      <c r="P735" s="3">
        <v>122.1708852256</v>
      </c>
      <c r="Q735" s="3">
        <v>-19.170885225600003</v>
      </c>
      <c r="R735" s="3">
        <f t="shared" si="87"/>
        <v>10.999999999999986</v>
      </c>
      <c r="S735" s="3">
        <v>101</v>
      </c>
      <c r="T735" s="3">
        <f t="shared" si="92"/>
        <v>28.370885225600006</v>
      </c>
      <c r="U735" s="3">
        <v>93.8</v>
      </c>
      <c r="V735" s="7">
        <f t="shared" si="90"/>
        <v>0.7043581623798385</v>
      </c>
      <c r="W735" s="1">
        <f>VLOOKUP(B735,SiteMetadata!$B$3:$P$37,3,FALSE)</f>
        <v>5.2</v>
      </c>
      <c r="X735" s="1" t="str">
        <f>VLOOKUP(B735,SiteMetadata!$B$3:$P$37,10,FALSE)</f>
        <v>UpperEastForkLMR</v>
      </c>
      <c r="Y735" s="1">
        <f>VLOOKUP(B735,SiteMetadata!$B$3:$P$37,5,FALSE)</f>
        <v>24.856856000000001</v>
      </c>
      <c r="Z735" s="1">
        <v>4</v>
      </c>
    </row>
    <row r="736" spans="1:26" x14ac:dyDescent="0.3">
      <c r="A736" s="2">
        <v>45097</v>
      </c>
      <c r="B736" s="1" t="s">
        <v>119</v>
      </c>
      <c r="C736" s="1">
        <v>0</v>
      </c>
      <c r="D736" s="3">
        <v>3490</v>
      </c>
      <c r="E736" s="1" t="s">
        <v>119</v>
      </c>
      <c r="F736" s="3">
        <v>3490</v>
      </c>
      <c r="G736" s="3">
        <v>3300</v>
      </c>
      <c r="H736" s="3">
        <v>190</v>
      </c>
      <c r="I736" s="3">
        <f t="shared" si="91"/>
        <v>314.40000000000009</v>
      </c>
      <c r="J736" s="3">
        <v>4390</v>
      </c>
      <c r="K736" s="3">
        <v>3130</v>
      </c>
      <c r="L736" s="3">
        <v>61.4</v>
      </c>
      <c r="M736" s="3">
        <v>45.6</v>
      </c>
      <c r="N736" s="3">
        <v>136.11782391359998</v>
      </c>
      <c r="O736" s="3">
        <v>136.11782391359998</v>
      </c>
      <c r="P736" s="3">
        <v>105</v>
      </c>
      <c r="Q736" s="3">
        <v>31.117823913599977</v>
      </c>
      <c r="R736" s="3">
        <f t="shared" si="87"/>
        <v>31.117823913599977</v>
      </c>
      <c r="S736" s="3">
        <v>117</v>
      </c>
      <c r="T736" s="3">
        <f t="shared" si="92"/>
        <v>1</v>
      </c>
      <c r="U736" s="3">
        <v>104</v>
      </c>
      <c r="V736" s="7">
        <f t="shared" si="90"/>
        <v>0.76404395111409817</v>
      </c>
      <c r="W736" s="1">
        <f>VLOOKUP(B736,SiteMetadata!$B$3:$P$37,3,FALSE)</f>
        <v>66</v>
      </c>
      <c r="X736" s="1" t="str">
        <f>VLOOKUP(B736,SiteMetadata!$B$3:$P$37,10,FALSE)</f>
        <v>UpperEastForkLMR</v>
      </c>
      <c r="Y736" s="1">
        <f>VLOOKUP(B736,SiteMetadata!$B$3:$P$37,5,FALSE)</f>
        <v>131.63719399999999</v>
      </c>
      <c r="Z736" s="1">
        <v>4</v>
      </c>
    </row>
    <row r="737" spans="1:26" x14ac:dyDescent="0.3">
      <c r="A737" s="2">
        <v>45097</v>
      </c>
      <c r="B737" s="1" t="s">
        <v>181</v>
      </c>
      <c r="C737" s="1">
        <v>0</v>
      </c>
      <c r="D737" s="3">
        <v>1580</v>
      </c>
      <c r="E737" s="1" t="s">
        <v>181</v>
      </c>
      <c r="F737" s="3">
        <v>1580</v>
      </c>
      <c r="G737" s="3">
        <v>1490</v>
      </c>
      <c r="H737" s="3">
        <v>90</v>
      </c>
      <c r="I737" s="3">
        <f t="shared" si="91"/>
        <v>328.09999999999991</v>
      </c>
      <c r="J737" s="3">
        <v>1240</v>
      </c>
      <c r="K737" s="3">
        <v>1220</v>
      </c>
      <c r="L737" s="3">
        <v>28.1</v>
      </c>
      <c r="M737" s="3">
        <v>31.9</v>
      </c>
      <c r="N737" s="3">
        <v>124.64709599999999</v>
      </c>
      <c r="O737" s="3">
        <v>124.64709599999999</v>
      </c>
      <c r="P737" s="3">
        <v>95.6</v>
      </c>
      <c r="Q737" s="3">
        <v>29.047095999999996</v>
      </c>
      <c r="R737" s="3">
        <f t="shared" si="87"/>
        <v>29.047095999999996</v>
      </c>
      <c r="S737" s="3">
        <v>112</v>
      </c>
      <c r="T737" s="3" t="str">
        <f t="shared" si="92"/>
        <v/>
      </c>
      <c r="U737" s="3">
        <v>99</v>
      </c>
      <c r="V737" s="7">
        <f t="shared" si="90"/>
        <v>0.79424233036283498</v>
      </c>
      <c r="W737" s="1">
        <f>VLOOKUP(B737,SiteMetadata!$B$3:$P$37,3,FALSE)</f>
        <v>4.3</v>
      </c>
      <c r="X737" s="1" t="str">
        <f>VLOOKUP(B737,SiteMetadata!$B$3:$P$37,10,FALSE)</f>
        <v>LowerEastForkLMR</v>
      </c>
      <c r="Y737" s="1">
        <f>VLOOKUP(B737,SiteMetadata!$B$3:$P$37,5,FALSE)</f>
        <v>493.24199399999998</v>
      </c>
      <c r="Z737" s="1">
        <v>4</v>
      </c>
    </row>
    <row r="738" spans="1:26" x14ac:dyDescent="0.3">
      <c r="A738" s="2">
        <v>45097</v>
      </c>
      <c r="B738" s="1" t="s">
        <v>139</v>
      </c>
      <c r="C738" s="1">
        <v>0</v>
      </c>
      <c r="D738" s="3">
        <v>3010</v>
      </c>
      <c r="E738" s="1" t="s">
        <v>139</v>
      </c>
      <c r="F738" s="3">
        <v>3010</v>
      </c>
      <c r="G738" s="3">
        <v>2830</v>
      </c>
      <c r="H738" s="3">
        <v>180</v>
      </c>
      <c r="I738" s="3">
        <f t="shared" si="91"/>
        <v>176.80000000000018</v>
      </c>
      <c r="J738" s="3">
        <v>3690</v>
      </c>
      <c r="K738" s="3">
        <v>2800</v>
      </c>
      <c r="L738" s="3">
        <v>28.2</v>
      </c>
      <c r="M738" s="3">
        <v>33.200000000000003</v>
      </c>
      <c r="N738" s="3">
        <v>393.60570000000007</v>
      </c>
      <c r="O738" s="3">
        <v>393.60570000000007</v>
      </c>
      <c r="P738" s="3">
        <v>325.69635600000009</v>
      </c>
      <c r="Q738" s="3">
        <v>67.909343999999976</v>
      </c>
      <c r="R738" s="3">
        <f t="shared" si="87"/>
        <v>67.909343999999976</v>
      </c>
      <c r="S738" s="3">
        <v>283</v>
      </c>
      <c r="T738" s="3">
        <f t="shared" si="92"/>
        <v>55.696356000000094</v>
      </c>
      <c r="U738" s="3">
        <v>270</v>
      </c>
      <c r="V738" s="7">
        <f t="shared" si="90"/>
        <v>0.68596567580195089</v>
      </c>
      <c r="W738" s="1">
        <f>VLOOKUP(B738,SiteMetadata!$B$3:$P$37,3,FALSE)</f>
        <v>34.909999999999997</v>
      </c>
      <c r="X738" s="1" t="str">
        <f>VLOOKUP(B738,SiteMetadata!$B$3:$P$37,10,FALSE)</f>
        <v>UpperEastForkLMR</v>
      </c>
      <c r="Y738" s="1">
        <f>VLOOKUP(B738,SiteMetadata!$B$3:$P$37,5,FALSE)</f>
        <v>236.477496</v>
      </c>
      <c r="Z738" s="1">
        <v>4</v>
      </c>
    </row>
    <row r="739" spans="1:26" x14ac:dyDescent="0.3">
      <c r="A739" s="2">
        <v>45097</v>
      </c>
      <c r="B739" s="1" t="s">
        <v>195</v>
      </c>
      <c r="C739" s="1">
        <v>0</v>
      </c>
      <c r="D739" s="3">
        <v>909</v>
      </c>
      <c r="E739" s="1" t="s">
        <v>195</v>
      </c>
      <c r="F739" s="3">
        <v>909</v>
      </c>
      <c r="G739" s="3">
        <v>532</v>
      </c>
      <c r="H739" s="3">
        <v>377</v>
      </c>
      <c r="I739" s="3">
        <f t="shared" si="91"/>
        <v>892.46</v>
      </c>
      <c r="J739" s="3">
        <v>1.63</v>
      </c>
      <c r="K739" s="3">
        <v>10.7</v>
      </c>
      <c r="L739" s="3">
        <v>4.51</v>
      </c>
      <c r="M739" s="3">
        <v>5.84</v>
      </c>
      <c r="N739" s="3">
        <v>44.2</v>
      </c>
      <c r="O739" s="3">
        <v>44.2</v>
      </c>
      <c r="P739" s="3">
        <v>13.3</v>
      </c>
      <c r="Q739" s="3">
        <v>30.900000000000002</v>
      </c>
      <c r="R739" s="3">
        <f t="shared" si="87"/>
        <v>30.900000000000002</v>
      </c>
      <c r="S739" s="3">
        <v>11</v>
      </c>
      <c r="T739" s="3">
        <f t="shared" si="92"/>
        <v>4.2700000000000014</v>
      </c>
      <c r="U739" s="3">
        <v>9.0299999999999994</v>
      </c>
      <c r="V739" s="7">
        <f t="shared" si="90"/>
        <v>0.20429864253393662</v>
      </c>
      <c r="W739" s="1">
        <f>VLOOKUP(B739,SiteMetadata!$B$3:$P$37,3,FALSE)</f>
        <v>0</v>
      </c>
      <c r="X739" s="1" t="str">
        <f>VLOOKUP(B739,SiteMetadata!$B$3:$P$37,10,FALSE)</f>
        <v>UpperEastForkLMR</v>
      </c>
      <c r="Y739" s="1">
        <f>VLOOKUP(B739,SiteMetadata!$B$3:$P$37,5,FALSE)</f>
        <v>331.51764400000002</v>
      </c>
      <c r="Z739" s="1" t="s">
        <v>204</v>
      </c>
    </row>
    <row r="740" spans="1:26" x14ac:dyDescent="0.3">
      <c r="A740" s="2">
        <v>45097</v>
      </c>
      <c r="B740" s="1" t="s">
        <v>132</v>
      </c>
      <c r="C740" s="1">
        <v>0</v>
      </c>
      <c r="D740" s="3">
        <v>684</v>
      </c>
      <c r="E740" s="1" t="s">
        <v>132</v>
      </c>
      <c r="F740" s="3">
        <v>684</v>
      </c>
      <c r="G740" s="3">
        <v>599</v>
      </c>
      <c r="H740" s="3">
        <v>85</v>
      </c>
      <c r="I740" s="3">
        <f t="shared" si="91"/>
        <v>537.9</v>
      </c>
      <c r="J740" s="3">
        <v>79</v>
      </c>
      <c r="K740" s="3">
        <v>78.3</v>
      </c>
      <c r="L740" s="3">
        <v>52.2</v>
      </c>
      <c r="M740" s="3">
        <v>67.8</v>
      </c>
      <c r="N740" s="3">
        <v>329.76367500000003</v>
      </c>
      <c r="O740" s="3">
        <v>329.76367500000003</v>
      </c>
      <c r="P740" s="3">
        <v>231.68403100000003</v>
      </c>
      <c r="Q740" s="3">
        <v>98.079644000000002</v>
      </c>
      <c r="R740" s="3">
        <f t="shared" si="87"/>
        <v>98.079644000000002</v>
      </c>
      <c r="S740" s="3">
        <v>247</v>
      </c>
      <c r="T740" s="3">
        <f t="shared" si="92"/>
        <v>6.6840310000000329</v>
      </c>
      <c r="U740" s="3">
        <v>225</v>
      </c>
      <c r="V740" s="7">
        <f t="shared" si="90"/>
        <v>0.68230680653349696</v>
      </c>
      <c r="W740" s="1">
        <f>VLOOKUP(B740,SiteMetadata!$B$3:$P$37,3,FALSE)</f>
        <v>0.5</v>
      </c>
      <c r="X740" s="1" t="str">
        <f>VLOOKUP(B740,SiteMetadata!$B$3:$P$37,10,FALSE)</f>
        <v>UpperEastForkLMR</v>
      </c>
      <c r="Y740" s="1">
        <f>VLOOKUP(B740,SiteMetadata!$B$3:$P$37,5,FALSE)</f>
        <v>10.649353999999999</v>
      </c>
      <c r="Z740" s="1">
        <v>4</v>
      </c>
    </row>
    <row r="741" spans="1:26" x14ac:dyDescent="0.3">
      <c r="A741" s="2">
        <v>45097</v>
      </c>
      <c r="B741" s="1" t="s">
        <v>125</v>
      </c>
      <c r="C741" s="1">
        <v>0</v>
      </c>
      <c r="D741" s="3">
        <v>1510</v>
      </c>
      <c r="E741" s="1" t="s">
        <v>125</v>
      </c>
      <c r="F741" s="3">
        <v>1510</v>
      </c>
      <c r="G741" s="3">
        <v>1250</v>
      </c>
      <c r="H741" s="3">
        <v>260</v>
      </c>
      <c r="I741" s="3">
        <f t="shared" si="91"/>
        <v>585.1</v>
      </c>
      <c r="J741" s="3">
        <v>885</v>
      </c>
      <c r="K741" s="3">
        <v>898</v>
      </c>
      <c r="L741" s="3">
        <v>33.9</v>
      </c>
      <c r="M741" s="3">
        <v>26.9</v>
      </c>
      <c r="N741" s="3">
        <v>194.56637187839999</v>
      </c>
      <c r="O741" s="3">
        <v>194.56637187839999</v>
      </c>
      <c r="P741" s="3">
        <v>136.79206613759999</v>
      </c>
      <c r="Q741" s="3">
        <v>57.774305740800003</v>
      </c>
      <c r="R741" s="3">
        <f t="shared" si="87"/>
        <v>57.774305740800003</v>
      </c>
      <c r="S741" s="3">
        <v>155</v>
      </c>
      <c r="T741" s="3" t="str">
        <f t="shared" si="92"/>
        <v/>
      </c>
      <c r="U741" s="3">
        <v>144</v>
      </c>
      <c r="V741" s="7">
        <f t="shared" si="90"/>
        <v>0.74010734028590031</v>
      </c>
      <c r="W741" s="1">
        <f>VLOOKUP(B741,SiteMetadata!$B$3:$P$37,3,FALSE)</f>
        <v>0.18</v>
      </c>
      <c r="X741" s="1" t="str">
        <f>VLOOKUP(B741,SiteMetadata!$B$3:$P$37,10,FALSE)</f>
        <v>UpperEastForkLMR</v>
      </c>
      <c r="Y741" s="1">
        <f>VLOOKUP(B741,SiteMetadata!$B$3:$P$37,5,FALSE)</f>
        <v>6.2504980000000003</v>
      </c>
      <c r="Z741" s="1">
        <v>4</v>
      </c>
    </row>
    <row r="742" spans="1:26" x14ac:dyDescent="0.3">
      <c r="A742" s="2">
        <v>45097</v>
      </c>
      <c r="B742" s="1" t="s">
        <v>185</v>
      </c>
      <c r="C742" s="1">
        <v>0</v>
      </c>
      <c r="D742" s="3">
        <v>479</v>
      </c>
      <c r="E742" s="1" t="s">
        <v>185</v>
      </c>
      <c r="F742" s="3">
        <v>479</v>
      </c>
      <c r="G742" s="3">
        <v>478</v>
      </c>
      <c r="H742" s="3">
        <v>1</v>
      </c>
      <c r="I742" s="3">
        <f t="shared" si="91"/>
        <v>96</v>
      </c>
      <c r="J742" s="3">
        <v>358</v>
      </c>
      <c r="K742" s="3">
        <v>364.5</v>
      </c>
      <c r="L742" s="3">
        <v>9.9849999999999994</v>
      </c>
      <c r="M742" s="3">
        <v>18.5</v>
      </c>
      <c r="N742" s="3">
        <v>55.2</v>
      </c>
      <c r="O742" s="3">
        <v>55.2</v>
      </c>
      <c r="P742" s="3">
        <v>42.3</v>
      </c>
      <c r="Q742" s="3">
        <v>12.900000000000006</v>
      </c>
      <c r="R742" s="3">
        <f t="shared" si="87"/>
        <v>12.900000000000006</v>
      </c>
      <c r="S742" s="3">
        <v>62.3</v>
      </c>
      <c r="T742" s="3" t="str">
        <f t="shared" si="92"/>
        <v/>
      </c>
      <c r="U742" s="3">
        <v>66</v>
      </c>
      <c r="V742" s="7">
        <f t="shared" si="90"/>
        <v>1.1956521739130435</v>
      </c>
      <c r="W742" s="1">
        <f>VLOOKUP(B742,SiteMetadata!$B$3:$P$37,3,FALSE)</f>
        <v>0</v>
      </c>
      <c r="X742" s="1" t="str">
        <f>VLOOKUP(B742,SiteMetadata!$B$3:$P$37,10,FALSE)</f>
        <v>LowerEastForkLMR</v>
      </c>
      <c r="Y742" s="1">
        <f>VLOOKUP(B742,SiteMetadata!$B$3:$P$37,5,FALSE)</f>
        <v>0.54310199999999997</v>
      </c>
      <c r="Z742" s="1">
        <v>4</v>
      </c>
    </row>
    <row r="743" spans="1:26" x14ac:dyDescent="0.3">
      <c r="A743" s="2">
        <v>45097</v>
      </c>
      <c r="B743" s="1" t="s">
        <v>128</v>
      </c>
      <c r="C743" s="1">
        <v>0</v>
      </c>
      <c r="D743" s="3">
        <v>517.66666666666663</v>
      </c>
      <c r="E743" s="1" t="s">
        <v>128</v>
      </c>
      <c r="F743" s="3">
        <v>517.66666666666663</v>
      </c>
      <c r="G743" s="3">
        <v>471</v>
      </c>
      <c r="H743" s="3">
        <v>46.666666666666629</v>
      </c>
      <c r="I743" s="3">
        <f t="shared" si="91"/>
        <v>445.63333333333333</v>
      </c>
      <c r="J743" s="3">
        <v>48.6</v>
      </c>
      <c r="K743" s="3">
        <v>52.966666666666669</v>
      </c>
      <c r="L743" s="3">
        <v>18.833333333333332</v>
      </c>
      <c r="M743" s="3">
        <v>19.066666666666666</v>
      </c>
      <c r="N743" s="3">
        <v>93.733333333333334</v>
      </c>
      <c r="O743" s="6">
        <v>93.733333333333334</v>
      </c>
      <c r="P743" s="3">
        <v>78.933333333333337</v>
      </c>
      <c r="Q743" s="3">
        <v>14.799999999999997</v>
      </c>
      <c r="R743" s="3">
        <f t="shared" si="87"/>
        <v>14.799999999999997</v>
      </c>
      <c r="S743" s="3">
        <v>96.533333333333346</v>
      </c>
      <c r="T743" s="3" t="str">
        <f t="shared" si="92"/>
        <v/>
      </c>
      <c r="U743" s="3">
        <v>83.933333333333337</v>
      </c>
      <c r="V743" s="7">
        <f t="shared" si="90"/>
        <v>0.89544807965860596</v>
      </c>
      <c r="W743" s="1">
        <f>VLOOKUP(B743,SiteMetadata!$B$3:$P$37,3,FALSE)</f>
        <v>0.35</v>
      </c>
      <c r="X743" s="1" t="str">
        <f>VLOOKUP(B743,SiteMetadata!$B$3:$P$37,10,FALSE)</f>
        <v>UpperEastForkLMR</v>
      </c>
      <c r="Y743" s="1">
        <f>VLOOKUP(B743,SiteMetadata!$B$3:$P$37,5,FALSE)</f>
        <v>5.5004999999999997</v>
      </c>
      <c r="Z743" s="1">
        <v>4</v>
      </c>
    </row>
    <row r="744" spans="1:26" x14ac:dyDescent="0.3">
      <c r="A744" s="2">
        <v>45097</v>
      </c>
      <c r="B744" s="1" t="s">
        <v>160</v>
      </c>
      <c r="C744" s="1">
        <v>0</v>
      </c>
      <c r="D744" s="3">
        <v>245.72119387999996</v>
      </c>
      <c r="E744" s="1" t="s">
        <v>160</v>
      </c>
      <c r="F744" s="3">
        <v>245.72119387999996</v>
      </c>
      <c r="G744" s="3">
        <v>234.82757311999998</v>
      </c>
      <c r="H744" s="3">
        <v>10.893620759999976</v>
      </c>
      <c r="I744" s="3">
        <f t="shared" si="91"/>
        <v>189.80119387999997</v>
      </c>
      <c r="J744" s="3">
        <v>40.6</v>
      </c>
      <c r="K744" s="3">
        <v>52.4</v>
      </c>
      <c r="L744" s="3">
        <v>1.35</v>
      </c>
      <c r="M744" s="3">
        <v>3.52</v>
      </c>
      <c r="N744" s="3">
        <v>51.2</v>
      </c>
      <c r="O744" s="3">
        <v>51.2</v>
      </c>
      <c r="P744" s="3">
        <v>23.7</v>
      </c>
      <c r="Q744" s="3">
        <v>27.500000000000004</v>
      </c>
      <c r="R744" s="3">
        <f t="shared" si="87"/>
        <v>27.500000000000004</v>
      </c>
      <c r="S744" s="3">
        <v>30.1</v>
      </c>
      <c r="T744" s="3" t="str">
        <f t="shared" si="92"/>
        <v/>
      </c>
      <c r="U744" s="3">
        <v>25.6</v>
      </c>
      <c r="V744" s="7">
        <f t="shared" si="90"/>
        <v>0.5</v>
      </c>
      <c r="W744" s="1">
        <f>VLOOKUP(B744,SiteMetadata!$B$3:$P$37,3,FALSE)</f>
        <v>0.1</v>
      </c>
      <c r="X744" s="1" t="str">
        <f>VLOOKUP(B744,SiteMetadata!$B$3:$P$37,10,FALSE)</f>
        <v>LowerEastForkLMR</v>
      </c>
      <c r="Y744" s="1">
        <f>VLOOKUP(B744,SiteMetadata!$B$3:$P$37,5,FALSE)</f>
        <v>7.156054000000001</v>
      </c>
      <c r="Z744" s="1">
        <v>4</v>
      </c>
    </row>
    <row r="745" spans="1:26" x14ac:dyDescent="0.3">
      <c r="A745" s="2">
        <v>45097</v>
      </c>
      <c r="B745" s="1" t="s">
        <v>164</v>
      </c>
      <c r="C745" s="1">
        <v>0</v>
      </c>
      <c r="D745" s="3">
        <v>691</v>
      </c>
      <c r="E745" s="1" t="s">
        <v>164</v>
      </c>
      <c r="F745" s="3">
        <v>691</v>
      </c>
      <c r="G745" s="3">
        <v>617</v>
      </c>
      <c r="H745" s="3">
        <v>74</v>
      </c>
      <c r="I745" s="3">
        <f t="shared" si="91"/>
        <v>361.5</v>
      </c>
      <c r="J745" s="3">
        <v>277</v>
      </c>
      <c r="K745" s="3">
        <v>288</v>
      </c>
      <c r="L745" s="3">
        <v>39.6</v>
      </c>
      <c r="M745" s="3">
        <v>41.5</v>
      </c>
      <c r="N745" s="3">
        <v>180.49710039360002</v>
      </c>
      <c r="O745" s="3">
        <v>180.49710039360002</v>
      </c>
      <c r="P745" s="3">
        <v>163.86469075000002</v>
      </c>
      <c r="Q745" s="3">
        <v>16.632409643599999</v>
      </c>
      <c r="R745" s="3">
        <f t="shared" si="87"/>
        <v>16.632409643599999</v>
      </c>
      <c r="S745" s="3">
        <v>180</v>
      </c>
      <c r="T745" s="3">
        <f t="shared" si="92"/>
        <v>2.8646907500000225</v>
      </c>
      <c r="U745" s="3">
        <v>161</v>
      </c>
      <c r="V745" s="7">
        <f t="shared" si="90"/>
        <v>0.89198108805579823</v>
      </c>
      <c r="W745" s="1">
        <f>VLOOKUP(B745,SiteMetadata!$B$3:$P$37,3,FALSE)</f>
        <v>0.89</v>
      </c>
      <c r="X745" s="1" t="str">
        <f>VLOOKUP(B745,SiteMetadata!$B$3:$P$37,10,FALSE)</f>
        <v>LowerEastForkLMR</v>
      </c>
      <c r="Y745" s="1">
        <f>VLOOKUP(B745,SiteMetadata!$B$3:$P$37,5,FALSE)</f>
        <v>2.0160779999999998</v>
      </c>
      <c r="Z745" s="1">
        <v>4</v>
      </c>
    </row>
    <row r="746" spans="1:26" x14ac:dyDescent="0.3">
      <c r="A746" s="2">
        <v>45097</v>
      </c>
      <c r="B746" s="1" t="s">
        <v>103</v>
      </c>
      <c r="C746" s="1">
        <v>0</v>
      </c>
      <c r="D746" s="3">
        <v>2040</v>
      </c>
      <c r="E746" s="1" t="s">
        <v>103</v>
      </c>
      <c r="F746" s="3">
        <v>2040</v>
      </c>
      <c r="G746" s="3">
        <v>1970</v>
      </c>
      <c r="H746" s="3">
        <v>70</v>
      </c>
      <c r="I746" s="3"/>
      <c r="J746" s="3">
        <v>2050</v>
      </c>
      <c r="K746" s="3">
        <v>2060</v>
      </c>
      <c r="L746" s="3">
        <v>8.85</v>
      </c>
      <c r="M746" s="3">
        <v>11.9</v>
      </c>
      <c r="N746" s="3">
        <v>78.599999999999994</v>
      </c>
      <c r="O746" s="3">
        <v>78.599999999999994</v>
      </c>
      <c r="P746" s="3">
        <v>39.4</v>
      </c>
      <c r="Q746" s="3">
        <v>39.199999999999996</v>
      </c>
      <c r="R746" s="3">
        <f t="shared" si="87"/>
        <v>39.199999999999996</v>
      </c>
      <c r="S746" s="3">
        <v>54.3</v>
      </c>
      <c r="T746" s="3" t="str">
        <f t="shared" si="92"/>
        <v/>
      </c>
      <c r="U746" s="3">
        <v>47.1</v>
      </c>
      <c r="V746" s="7">
        <f t="shared" si="90"/>
        <v>0.5992366412213741</v>
      </c>
      <c r="W746" s="1">
        <f>VLOOKUP(B746,SiteMetadata!$B$3:$P$37,3,FALSE)</f>
        <v>0.46</v>
      </c>
      <c r="X746" s="1" t="str">
        <f>VLOOKUP(B746,SiteMetadata!$B$3:$P$37,10,FALSE)</f>
        <v>UpperEastForkLMR</v>
      </c>
      <c r="Y746" s="1">
        <f>VLOOKUP(B746,SiteMetadata!$B$3:$P$37,5,FALSE)</f>
        <v>4.3336220000000001</v>
      </c>
      <c r="Z746" s="1">
        <v>4</v>
      </c>
    </row>
    <row r="747" spans="1:26" x14ac:dyDescent="0.3">
      <c r="A747" s="2">
        <v>45097</v>
      </c>
      <c r="B747" s="1" t="s">
        <v>116</v>
      </c>
      <c r="C747" s="1">
        <v>0</v>
      </c>
      <c r="D747" s="3">
        <v>6620</v>
      </c>
      <c r="E747" s="1" t="s">
        <v>116</v>
      </c>
      <c r="F747" s="3">
        <v>6620</v>
      </c>
      <c r="G747" s="3">
        <v>6240</v>
      </c>
      <c r="H747" s="3">
        <v>380</v>
      </c>
      <c r="I747" s="3"/>
      <c r="J747" s="3">
        <v>10400</v>
      </c>
      <c r="K747" s="3">
        <v>7600</v>
      </c>
      <c r="L747" s="3">
        <v>42.1</v>
      </c>
      <c r="M747" s="3">
        <v>33.700000000000003</v>
      </c>
      <c r="N747" s="3">
        <v>245.73471899999996</v>
      </c>
      <c r="O747" s="3">
        <v>245.73471899999996</v>
      </c>
      <c r="P747" s="3">
        <v>214.65171599999999</v>
      </c>
      <c r="Q747" s="3">
        <v>31.083002999999962</v>
      </c>
      <c r="R747" s="3">
        <f t="shared" si="87"/>
        <v>31.083002999999962</v>
      </c>
      <c r="S747" s="3">
        <v>230</v>
      </c>
      <c r="T747" s="3" t="str">
        <f t="shared" si="92"/>
        <v/>
      </c>
      <c r="U747" s="3">
        <v>218</v>
      </c>
      <c r="V747" s="7">
        <f t="shared" si="90"/>
        <v>0.88713552926967576</v>
      </c>
      <c r="W747" s="1">
        <f>VLOOKUP(B747,SiteMetadata!$B$3:$P$37,3,FALSE)</f>
        <v>0.12</v>
      </c>
      <c r="X747" s="1" t="str">
        <f>VLOOKUP(B747,SiteMetadata!$B$3:$P$37,10,FALSE)</f>
        <v>UpperEastForkLMR</v>
      </c>
      <c r="Y747" s="1">
        <f>VLOOKUP(B747,SiteMetadata!$B$3:$P$37,5,FALSE)</f>
        <v>29.212480000000003</v>
      </c>
      <c r="Z747" s="1">
        <v>4</v>
      </c>
    </row>
    <row r="748" spans="1:26" x14ac:dyDescent="0.3">
      <c r="A748" s="2">
        <v>45097</v>
      </c>
      <c r="B748" s="1" t="s">
        <v>112</v>
      </c>
      <c r="C748" s="1">
        <v>0</v>
      </c>
      <c r="D748" s="3">
        <v>555</v>
      </c>
      <c r="E748" s="1" t="s">
        <v>112</v>
      </c>
      <c r="F748" s="3">
        <v>555</v>
      </c>
      <c r="G748" s="3">
        <v>276.59617687000002</v>
      </c>
      <c r="H748" s="3">
        <v>278.40382312999998</v>
      </c>
      <c r="I748" s="3">
        <f t="shared" ref="I748:I757" si="93">F748-(K748+M748)</f>
        <v>548.55999999999995</v>
      </c>
      <c r="J748" s="3">
        <v>1.6</v>
      </c>
      <c r="K748" s="3">
        <v>0.94</v>
      </c>
      <c r="L748" s="3">
        <v>6.2</v>
      </c>
      <c r="M748" s="3">
        <v>5.5</v>
      </c>
      <c r="N748" s="3">
        <v>97.9</v>
      </c>
      <c r="O748" s="6">
        <v>97.9</v>
      </c>
      <c r="P748" s="3">
        <v>65.099999999999994</v>
      </c>
      <c r="Q748" s="3">
        <v>32.800000000000011</v>
      </c>
      <c r="R748" s="3">
        <f t="shared" si="87"/>
        <v>32.800000000000011</v>
      </c>
      <c r="S748" s="3">
        <v>55.7</v>
      </c>
      <c r="T748" s="3">
        <f t="shared" si="92"/>
        <v>20.299999999999997</v>
      </c>
      <c r="U748" s="3">
        <v>44.8</v>
      </c>
      <c r="V748" s="7">
        <f t="shared" si="90"/>
        <v>0.45760980592441258</v>
      </c>
      <c r="W748" s="1">
        <f>VLOOKUP(B748,SiteMetadata!$B$3:$P$37,3,FALSE)</f>
        <v>0.05</v>
      </c>
      <c r="X748" s="1" t="str">
        <f>VLOOKUP(B748,SiteMetadata!$B$3:$P$37,10,FALSE)</f>
        <v>UpperEastForkLMR</v>
      </c>
      <c r="Y748" s="1">
        <f>VLOOKUP(B748,SiteMetadata!$B$3:$P$37,5,FALSE)</f>
        <v>26.992980000000003</v>
      </c>
      <c r="Z748" s="1">
        <v>4</v>
      </c>
    </row>
    <row r="749" spans="1:26" x14ac:dyDescent="0.3">
      <c r="A749" s="2">
        <v>45097</v>
      </c>
      <c r="B749" s="1" t="s">
        <v>147</v>
      </c>
      <c r="C749" s="1">
        <v>0</v>
      </c>
      <c r="D749" s="3">
        <v>385.68160446999991</v>
      </c>
      <c r="E749" s="1" t="s">
        <v>147</v>
      </c>
      <c r="F749" s="3">
        <v>385.68160446999991</v>
      </c>
      <c r="G749" s="3">
        <v>342.02594575000001</v>
      </c>
      <c r="H749" s="3">
        <v>43.655658719999906</v>
      </c>
      <c r="I749" s="3">
        <f t="shared" si="93"/>
        <v>263.8816044699999</v>
      </c>
      <c r="J749" s="3">
        <v>103</v>
      </c>
      <c r="K749" s="3">
        <v>106</v>
      </c>
      <c r="L749" s="3">
        <v>14.7</v>
      </c>
      <c r="M749" s="3">
        <v>15.8</v>
      </c>
      <c r="N749" s="3">
        <v>89.9</v>
      </c>
      <c r="O749" s="3">
        <v>89.9</v>
      </c>
      <c r="P749" s="3">
        <v>77.5</v>
      </c>
      <c r="Q749" s="3">
        <v>12.400000000000006</v>
      </c>
      <c r="R749" s="3">
        <f t="shared" si="87"/>
        <v>12.400000000000006</v>
      </c>
      <c r="S749" s="3">
        <v>96.9</v>
      </c>
      <c r="T749" s="3" t="str">
        <f t="shared" si="92"/>
        <v/>
      </c>
      <c r="U749" s="3">
        <v>87.3</v>
      </c>
      <c r="V749" s="7">
        <f t="shared" si="90"/>
        <v>0.97107897664071186</v>
      </c>
      <c r="W749" s="1">
        <f>VLOOKUP(B749,SiteMetadata!$B$3:$P$37,3,FALSE)</f>
        <v>0</v>
      </c>
      <c r="X749" s="1" t="str">
        <f>VLOOKUP(B749,SiteMetadata!$B$3:$P$37,10,FALSE)</f>
        <v>UpperEastForkLMR</v>
      </c>
      <c r="Y749" s="1">
        <f>VLOOKUP(B749,SiteMetadata!$B$3:$P$37,5,FALSE)</f>
        <v>1.014022</v>
      </c>
      <c r="Z749" s="1">
        <v>4</v>
      </c>
    </row>
    <row r="750" spans="1:26" x14ac:dyDescent="0.3">
      <c r="A750" s="2">
        <v>45097</v>
      </c>
      <c r="B750" s="1" t="s">
        <v>172</v>
      </c>
      <c r="C750" s="1">
        <v>0</v>
      </c>
      <c r="D750" s="3">
        <v>791</v>
      </c>
      <c r="E750" s="1" t="s">
        <v>172</v>
      </c>
      <c r="F750" s="3">
        <v>791</v>
      </c>
      <c r="G750" s="3">
        <v>747.33333333333337</v>
      </c>
      <c r="H750" s="3">
        <v>43.666666666666629</v>
      </c>
      <c r="I750" s="3">
        <f t="shared" si="93"/>
        <v>169.03333333333342</v>
      </c>
      <c r="J750" s="3">
        <v>594</v>
      </c>
      <c r="K750" s="3">
        <v>596.66666666666663</v>
      </c>
      <c r="L750" s="3">
        <v>17.866666666666671</v>
      </c>
      <c r="M750" s="3">
        <v>25.3</v>
      </c>
      <c r="N750" s="3">
        <v>38.533333333333331</v>
      </c>
      <c r="O750" s="4">
        <v>58.666666666666664</v>
      </c>
      <c r="P750" s="3">
        <v>47.666666666666664</v>
      </c>
      <c r="Q750" s="3">
        <v>-9.1333333333333329</v>
      </c>
      <c r="R750" s="3">
        <f t="shared" si="87"/>
        <v>11</v>
      </c>
      <c r="S750" s="3">
        <v>40.133333333333333</v>
      </c>
      <c r="T750" s="3">
        <f t="shared" si="92"/>
        <v>9.1333333333333329</v>
      </c>
      <c r="U750" s="3">
        <v>38.533333333333331</v>
      </c>
      <c r="V750" s="7">
        <f t="shared" si="90"/>
        <v>0.65681818181818186</v>
      </c>
      <c r="W750" s="1">
        <f>VLOOKUP(B750,SiteMetadata!$B$3:$P$37,3,FALSE)</f>
        <v>0</v>
      </c>
      <c r="X750" s="1" t="str">
        <f>VLOOKUP(B750,SiteMetadata!$B$3:$P$37,10,FALSE)</f>
        <v>LowerEastForkLMR</v>
      </c>
      <c r="Y750" s="1">
        <f>VLOOKUP(B750,SiteMetadata!$B$3:$P$37,5,FALSE)</f>
        <v>0.36476999999999998</v>
      </c>
      <c r="Z750" s="1">
        <v>4</v>
      </c>
    </row>
    <row r="751" spans="1:26" x14ac:dyDescent="0.3">
      <c r="A751" s="2">
        <v>45097</v>
      </c>
      <c r="B751" s="1" t="s">
        <v>157</v>
      </c>
      <c r="C751" s="1">
        <v>0</v>
      </c>
      <c r="D751" s="3">
        <v>653</v>
      </c>
      <c r="E751" s="1" t="s">
        <v>157</v>
      </c>
      <c r="F751" s="3">
        <v>653</v>
      </c>
      <c r="G751" s="3">
        <v>651</v>
      </c>
      <c r="H751" s="3">
        <v>2</v>
      </c>
      <c r="I751" s="3">
        <f t="shared" si="93"/>
        <v>174.7</v>
      </c>
      <c r="J751" s="3">
        <v>425</v>
      </c>
      <c r="K751" s="3">
        <v>454</v>
      </c>
      <c r="L751" s="3">
        <v>19.7</v>
      </c>
      <c r="M751" s="3">
        <v>24.3</v>
      </c>
      <c r="N751" s="3">
        <v>39.9</v>
      </c>
      <c r="O751" s="3">
        <v>39.9</v>
      </c>
      <c r="P751" s="3">
        <v>32</v>
      </c>
      <c r="Q751" s="3">
        <v>7.8999999999999986</v>
      </c>
      <c r="R751" s="3">
        <f t="shared" si="87"/>
        <v>7.8999999999999986</v>
      </c>
      <c r="S751" s="3">
        <v>46.1</v>
      </c>
      <c r="T751" s="3" t="str">
        <f t="shared" si="92"/>
        <v/>
      </c>
      <c r="U751" s="3">
        <v>40.799999999999997</v>
      </c>
      <c r="V751" s="7">
        <f t="shared" si="90"/>
        <v>1.0225563909774436</v>
      </c>
      <c r="W751" s="1">
        <f>VLOOKUP(B751,SiteMetadata!$B$3:$P$37,3,FALSE)</f>
        <v>0</v>
      </c>
      <c r="X751" s="1" t="str">
        <f>VLOOKUP(B751,SiteMetadata!$B$3:$P$37,10,FALSE)</f>
        <v>LowerEastForkLMR</v>
      </c>
      <c r="Y751" s="1">
        <f>VLOOKUP(B751,SiteMetadata!$B$3:$P$37,5,FALSE)</f>
        <v>0.40337000000000001</v>
      </c>
      <c r="Z751" s="1">
        <v>4</v>
      </c>
    </row>
    <row r="752" spans="1:26" x14ac:dyDescent="0.3">
      <c r="A752" s="2">
        <v>45097</v>
      </c>
      <c r="B752" s="1" t="s">
        <v>150</v>
      </c>
      <c r="C752" s="1">
        <v>0</v>
      </c>
      <c r="D752" s="3">
        <v>542</v>
      </c>
      <c r="E752" s="1" t="s">
        <v>150</v>
      </c>
      <c r="F752" s="3">
        <v>542</v>
      </c>
      <c r="G752" s="1">
        <v>434</v>
      </c>
      <c r="H752" s="3">
        <f>D752-G752</f>
        <v>108</v>
      </c>
      <c r="I752" s="3">
        <f t="shared" si="93"/>
        <v>337.7</v>
      </c>
      <c r="J752" s="3">
        <v>66.599999999999994</v>
      </c>
      <c r="K752" s="3">
        <v>70.3</v>
      </c>
      <c r="L752" s="3">
        <v>115</v>
      </c>
      <c r="M752" s="3">
        <v>134</v>
      </c>
      <c r="N752" s="3">
        <v>69</v>
      </c>
      <c r="O752" s="3">
        <v>69</v>
      </c>
      <c r="P752" s="3">
        <v>21.7</v>
      </c>
      <c r="Q752" s="3">
        <f>N752-P752</f>
        <v>47.3</v>
      </c>
      <c r="R752" s="3">
        <f t="shared" si="87"/>
        <v>47.3</v>
      </c>
      <c r="S752" s="3">
        <v>30.6</v>
      </c>
      <c r="T752" s="3" t="str">
        <f t="shared" si="92"/>
        <v/>
      </c>
      <c r="U752" s="3">
        <v>28.6</v>
      </c>
      <c r="V752" s="7">
        <f t="shared" si="90"/>
        <v>0.41449275362318844</v>
      </c>
      <c r="W752" s="1">
        <f>VLOOKUP(B752,SiteMetadata!$B$3:$P$37,3,FALSE)</f>
        <v>0</v>
      </c>
      <c r="X752" s="1" t="str">
        <f>VLOOKUP(B752,SiteMetadata!$B$3:$P$37,10,FALSE)</f>
        <v>UpperEastForkLMR</v>
      </c>
      <c r="Y752" s="1">
        <f>VLOOKUP(B752,SiteMetadata!$B$3:$P$37,5,FALSE)</f>
        <v>0.370946</v>
      </c>
      <c r="Z752" s="1">
        <v>1</v>
      </c>
    </row>
    <row r="753" spans="1:26" x14ac:dyDescent="0.3">
      <c r="A753" s="2">
        <v>45097</v>
      </c>
      <c r="B753" s="1" t="s">
        <v>174</v>
      </c>
      <c r="C753" s="1">
        <v>0</v>
      </c>
      <c r="D753" s="3">
        <v>276.59617687000002</v>
      </c>
      <c r="E753" s="1" t="s">
        <v>174</v>
      </c>
      <c r="F753" s="3">
        <v>276.59617687000002</v>
      </c>
      <c r="G753" s="3">
        <v>225.75092366999999</v>
      </c>
      <c r="H753" s="3">
        <v>50.84525320000003</v>
      </c>
      <c r="I753" s="3">
        <f t="shared" si="93"/>
        <v>144.29617687000001</v>
      </c>
      <c r="J753" s="3">
        <v>118</v>
      </c>
      <c r="K753" s="3">
        <v>121</v>
      </c>
      <c r="L753" s="3">
        <v>7.5</v>
      </c>
      <c r="M753" s="3">
        <v>11.3</v>
      </c>
      <c r="N753" s="3">
        <v>19.899999999999999</v>
      </c>
      <c r="O753" s="4">
        <v>47.8</v>
      </c>
      <c r="P753" s="3">
        <v>37.799999999999997</v>
      </c>
      <c r="Q753" s="3">
        <v>-17.899999999999999</v>
      </c>
      <c r="R753" s="3">
        <f t="shared" si="87"/>
        <v>10</v>
      </c>
      <c r="S753" s="3">
        <v>24.2</v>
      </c>
      <c r="T753" s="3">
        <f t="shared" si="92"/>
        <v>12.899999999999999</v>
      </c>
      <c r="U753" s="3">
        <v>24.9</v>
      </c>
      <c r="V753" s="7">
        <f t="shared" ref="V753:V774" si="94">U753/O753</f>
        <v>0.52092050209205021</v>
      </c>
      <c r="W753" s="1">
        <f>VLOOKUP(B753,SiteMetadata!$B$3:$P$37,3,FALSE)</f>
        <v>0</v>
      </c>
      <c r="X753" s="1" t="str">
        <f>VLOOKUP(B753,SiteMetadata!$B$3:$P$37,10,FALSE)</f>
        <v>LowerEastForkLMR</v>
      </c>
      <c r="Y753" s="1">
        <f>VLOOKUP(B753,SiteMetadata!$B$3:$P$37,5,FALSE)</f>
        <v>3.0474700000000001</v>
      </c>
      <c r="Z753" s="1">
        <v>4</v>
      </c>
    </row>
    <row r="754" spans="1:26" x14ac:dyDescent="0.3">
      <c r="A754" s="2">
        <v>45103</v>
      </c>
      <c r="B754" s="1" t="s">
        <v>144</v>
      </c>
      <c r="C754" s="1">
        <v>0</v>
      </c>
      <c r="D754" s="3">
        <v>563.93955199999994</v>
      </c>
      <c r="E754" s="1" t="s">
        <v>144</v>
      </c>
      <c r="F754" s="3">
        <v>563.93955199999994</v>
      </c>
      <c r="G754" s="3">
        <v>542.68297687999996</v>
      </c>
      <c r="H754" s="3">
        <v>21.25657511999998</v>
      </c>
      <c r="I754" s="3">
        <f t="shared" si="93"/>
        <v>395.63955199999992</v>
      </c>
      <c r="J754" s="3">
        <v>134</v>
      </c>
      <c r="K754" s="3">
        <v>118</v>
      </c>
      <c r="L754" s="3">
        <v>30.9</v>
      </c>
      <c r="M754" s="3">
        <v>50.3</v>
      </c>
      <c r="N754" s="3">
        <v>251.94034696600002</v>
      </c>
      <c r="O754" s="3">
        <v>251.94034696600002</v>
      </c>
      <c r="P754" s="3">
        <v>223.15647957400003</v>
      </c>
      <c r="Q754" s="3">
        <v>28.783867391999991</v>
      </c>
      <c r="R754" s="3">
        <f t="shared" si="87"/>
        <v>28.783867391999991</v>
      </c>
      <c r="S754" s="3">
        <v>146</v>
      </c>
      <c r="T754" s="3">
        <f t="shared" si="92"/>
        <v>95.156479574000031</v>
      </c>
      <c r="U754" s="3">
        <v>128</v>
      </c>
      <c r="V754" s="7">
        <f t="shared" si="94"/>
        <v>0.50805677431758844</v>
      </c>
      <c r="W754" s="1">
        <f>VLOOKUP(B754,SiteMetadata!$B$3:$P$37,3,FALSE)</f>
        <v>5.2</v>
      </c>
      <c r="X754" s="1" t="str">
        <f>VLOOKUP(B754,SiteMetadata!$B$3:$P$37,10,FALSE)</f>
        <v>UpperEastForkLMR</v>
      </c>
      <c r="Y754" s="1">
        <f>VLOOKUP(B754,SiteMetadata!$B$3:$P$37,5,FALSE)</f>
        <v>24.856856000000001</v>
      </c>
      <c r="Z754" s="1"/>
    </row>
    <row r="755" spans="1:26" x14ac:dyDescent="0.3">
      <c r="A755" s="2">
        <v>45103</v>
      </c>
      <c r="B755" s="1" t="s">
        <v>153</v>
      </c>
      <c r="C755" s="1">
        <v>0</v>
      </c>
      <c r="D755" s="3">
        <v>869</v>
      </c>
      <c r="E755" s="1" t="s">
        <v>153</v>
      </c>
      <c r="F755" s="3">
        <v>869</v>
      </c>
      <c r="G755" s="3">
        <v>720.21545047999984</v>
      </c>
      <c r="H755" s="3">
        <v>148.78454952000016</v>
      </c>
      <c r="I755" s="3">
        <f t="shared" si="93"/>
        <v>552.29999999999995</v>
      </c>
      <c r="J755" s="3">
        <v>266</v>
      </c>
      <c r="K755" s="3">
        <v>248</v>
      </c>
      <c r="L755" s="3">
        <v>63.3</v>
      </c>
      <c r="M755" s="3">
        <v>68.7</v>
      </c>
      <c r="N755" s="3">
        <v>153.91828653400003</v>
      </c>
      <c r="O755" s="3">
        <v>153.91828653400003</v>
      </c>
      <c r="P755" s="3">
        <v>84.098954880000008</v>
      </c>
      <c r="Q755" s="3">
        <v>69.819331654000024</v>
      </c>
      <c r="R755" s="3">
        <f t="shared" si="87"/>
        <v>69.819331654000024</v>
      </c>
      <c r="S755" s="3">
        <v>43.1</v>
      </c>
      <c r="T755" s="3">
        <f t="shared" si="92"/>
        <v>50.798954880000011</v>
      </c>
      <c r="U755" s="3">
        <v>33.299999999999997</v>
      </c>
      <c r="V755" s="7">
        <f t="shared" si="94"/>
        <v>0.21634856227849275</v>
      </c>
      <c r="W755" s="1">
        <f>VLOOKUP(B755,SiteMetadata!$B$3:$P$37,3,FALSE)</f>
        <v>19.649999999999999</v>
      </c>
      <c r="X755" s="1" t="str">
        <f>VLOOKUP(B755,SiteMetadata!$B$3:$P$37,10,FALSE)</f>
        <v>LowerEastForkLMR</v>
      </c>
      <c r="Y755" s="1">
        <f>VLOOKUP(B755,SiteMetadata!$B$3:$P$37,5,FALSE)</f>
        <v>344.97746400000005</v>
      </c>
      <c r="Z755" s="1"/>
    </row>
    <row r="756" spans="1:26" x14ac:dyDescent="0.3">
      <c r="A756" s="2">
        <v>45103</v>
      </c>
      <c r="B756" s="1" t="s">
        <v>181</v>
      </c>
      <c r="C756" s="1">
        <v>0</v>
      </c>
      <c r="D756" s="3">
        <v>2110</v>
      </c>
      <c r="E756" s="1" t="s">
        <v>181</v>
      </c>
      <c r="F756" s="3">
        <v>2110</v>
      </c>
      <c r="G756" s="3">
        <v>1890</v>
      </c>
      <c r="H756" s="3">
        <v>220</v>
      </c>
      <c r="I756" s="3">
        <f t="shared" si="93"/>
        <v>305.5</v>
      </c>
      <c r="J756" s="3">
        <v>2160</v>
      </c>
      <c r="K756" s="3">
        <v>1770</v>
      </c>
      <c r="L756" s="3">
        <v>29.9</v>
      </c>
      <c r="M756" s="3">
        <v>34.5</v>
      </c>
      <c r="N756" s="3">
        <v>452.23471079999996</v>
      </c>
      <c r="O756" s="3">
        <v>452.23471079999996</v>
      </c>
      <c r="P756" s="3">
        <v>446.17618469999996</v>
      </c>
      <c r="Q756" s="3">
        <v>6.0585260999999946</v>
      </c>
      <c r="R756" s="3">
        <f t="shared" si="87"/>
        <v>6.0585260999999946</v>
      </c>
      <c r="S756" s="3">
        <v>403</v>
      </c>
      <c r="T756" s="3">
        <f t="shared" si="92"/>
        <v>113.17618469999996</v>
      </c>
      <c r="U756" s="3">
        <v>333</v>
      </c>
      <c r="V756" s="7">
        <f t="shared" si="94"/>
        <v>0.73634330149254879</v>
      </c>
      <c r="W756" s="1">
        <f>VLOOKUP(B756,SiteMetadata!$B$3:$P$37,3,FALSE)</f>
        <v>4.3</v>
      </c>
      <c r="X756" s="1" t="str">
        <f>VLOOKUP(B756,SiteMetadata!$B$3:$P$37,10,FALSE)</f>
        <v>LowerEastForkLMR</v>
      </c>
      <c r="Y756" s="1">
        <f>VLOOKUP(B756,SiteMetadata!$B$3:$P$37,5,FALSE)</f>
        <v>493.24199399999998</v>
      </c>
      <c r="Z756" s="71">
        <v>4</v>
      </c>
    </row>
    <row r="757" spans="1:26" x14ac:dyDescent="0.3">
      <c r="A757" s="2">
        <v>45103</v>
      </c>
      <c r="B757" s="1" t="s">
        <v>139</v>
      </c>
      <c r="C757" s="1">
        <v>0</v>
      </c>
      <c r="D757" s="3">
        <v>1965.0672400000003</v>
      </c>
      <c r="E757" s="1" t="s">
        <v>139</v>
      </c>
      <c r="F757" s="3">
        <v>1965.0672400000003</v>
      </c>
      <c r="G757" s="3">
        <v>1762.4444143999999</v>
      </c>
      <c r="H757" s="3">
        <v>202.6228256000004</v>
      </c>
      <c r="I757" s="3">
        <f t="shared" si="93"/>
        <v>428.4672400000004</v>
      </c>
      <c r="J757" s="3">
        <v>1660</v>
      </c>
      <c r="K757" s="3">
        <v>1500</v>
      </c>
      <c r="L757" s="3">
        <v>36.4</v>
      </c>
      <c r="M757" s="3">
        <v>36.6</v>
      </c>
      <c r="N757" s="3">
        <v>265.76659456599998</v>
      </c>
      <c r="O757" s="4">
        <v>309.87972239999999</v>
      </c>
      <c r="P757" s="3">
        <v>295.87972239999999</v>
      </c>
      <c r="Q757" s="3">
        <v>-30.113127834000011</v>
      </c>
      <c r="R757" s="3">
        <f t="shared" si="87"/>
        <v>14</v>
      </c>
      <c r="S757" s="3">
        <v>197</v>
      </c>
      <c r="T757" s="3">
        <f t="shared" si="92"/>
        <v>130.87972239999999</v>
      </c>
      <c r="U757" s="3">
        <v>165</v>
      </c>
      <c r="V757" s="7">
        <f t="shared" si="94"/>
        <v>0.53246465668061416</v>
      </c>
      <c r="W757" s="1">
        <f>VLOOKUP(B757,SiteMetadata!$B$3:$P$37,3,FALSE)</f>
        <v>34.909999999999997</v>
      </c>
      <c r="X757" s="1" t="str">
        <f>VLOOKUP(B757,SiteMetadata!$B$3:$P$37,10,FALSE)</f>
        <v>UpperEastForkLMR</v>
      </c>
      <c r="Y757" s="1">
        <f>VLOOKUP(B757,SiteMetadata!$B$3:$P$37,5,FALSE)</f>
        <v>236.477496</v>
      </c>
      <c r="Z757" s="1">
        <v>4</v>
      </c>
    </row>
    <row r="758" spans="1:26" x14ac:dyDescent="0.3">
      <c r="A758" s="2">
        <v>45103</v>
      </c>
      <c r="B758" s="1" t="s">
        <v>185</v>
      </c>
      <c r="C758" s="1">
        <v>0</v>
      </c>
      <c r="D758" s="3">
        <v>480.79954392000008</v>
      </c>
      <c r="E758" s="1" t="s">
        <v>185</v>
      </c>
      <c r="F758" s="3">
        <v>480.79954392000008</v>
      </c>
      <c r="G758" s="3">
        <v>480.79954392000008</v>
      </c>
      <c r="H758" s="3">
        <v>0</v>
      </c>
      <c r="I758" s="3"/>
      <c r="J758" s="3">
        <v>488</v>
      </c>
      <c r="K758" s="3">
        <v>964.5</v>
      </c>
      <c r="L758" s="3">
        <v>26.4</v>
      </c>
      <c r="M758" s="3">
        <v>44.45</v>
      </c>
      <c r="N758" s="3">
        <v>167.34254105600002</v>
      </c>
      <c r="O758" s="4">
        <v>178.96015634399998</v>
      </c>
      <c r="P758" s="3">
        <v>168.96015634399998</v>
      </c>
      <c r="Q758" s="3">
        <v>-1.6176152879999677</v>
      </c>
      <c r="R758" s="3">
        <f t="shared" si="87"/>
        <v>10</v>
      </c>
      <c r="S758" s="3">
        <v>59.8</v>
      </c>
      <c r="T758" s="3">
        <f t="shared" si="92"/>
        <v>107.51015634399998</v>
      </c>
      <c r="U758" s="3">
        <v>61.45</v>
      </c>
      <c r="V758" s="7">
        <f t="shared" si="94"/>
        <v>0.34337252076311253</v>
      </c>
      <c r="W758" s="1">
        <f>VLOOKUP(B758,SiteMetadata!$B$3:$P$37,3,FALSE)</f>
        <v>0</v>
      </c>
      <c r="X758" s="1" t="str">
        <f>VLOOKUP(B758,SiteMetadata!$B$3:$P$37,10,FALSE)</f>
        <v>LowerEastForkLMR</v>
      </c>
      <c r="Y758" s="1">
        <f>VLOOKUP(B758,SiteMetadata!$B$3:$P$37,5,FALSE)</f>
        <v>0.54310199999999997</v>
      </c>
      <c r="Z758" s="1"/>
    </row>
    <row r="759" spans="1:26" x14ac:dyDescent="0.3">
      <c r="A759" s="2">
        <v>45104</v>
      </c>
      <c r="B759" s="1" t="s">
        <v>181</v>
      </c>
      <c r="C759" s="1">
        <v>0</v>
      </c>
      <c r="D759" s="3">
        <v>1772.1858221500001</v>
      </c>
      <c r="E759" s="1" t="s">
        <v>181</v>
      </c>
      <c r="F759" s="3">
        <v>1772.1858221500001</v>
      </c>
      <c r="G759" s="3">
        <v>1700</v>
      </c>
      <c r="H759" s="3">
        <v>72.185822150000149</v>
      </c>
      <c r="I759" s="3">
        <f t="shared" ref="I759:I775" si="95">F759-(K759+M759)</f>
        <v>277.4858221500001</v>
      </c>
      <c r="J759" s="3">
        <v>1270</v>
      </c>
      <c r="K759" s="3">
        <v>1460</v>
      </c>
      <c r="L759" s="3">
        <v>21.7</v>
      </c>
      <c r="M759" s="3">
        <v>34.700000000000003</v>
      </c>
      <c r="N759" s="3">
        <v>492</v>
      </c>
      <c r="O759" s="3">
        <v>492</v>
      </c>
      <c r="P759" s="3">
        <v>433.9318166999999</v>
      </c>
      <c r="Q759" s="3">
        <v>58.068183300000101</v>
      </c>
      <c r="R759" s="3">
        <f t="shared" ref="R759:R776" si="96">O759-P759</f>
        <v>58.068183300000101</v>
      </c>
      <c r="S759" s="3">
        <v>347</v>
      </c>
      <c r="T759" s="3">
        <f t="shared" si="92"/>
        <v>82.931816699999899</v>
      </c>
      <c r="U759" s="3">
        <v>351</v>
      </c>
      <c r="V759" s="7">
        <f t="shared" si="94"/>
        <v>0.71341463414634143</v>
      </c>
      <c r="W759" s="1">
        <f>VLOOKUP(B759,SiteMetadata!$B$3:$P$37,3,FALSE)</f>
        <v>4.3</v>
      </c>
      <c r="X759" s="1" t="str">
        <f>VLOOKUP(B759,SiteMetadata!$B$3:$P$37,10,FALSE)</f>
        <v>LowerEastForkLMR</v>
      </c>
      <c r="Y759" s="1">
        <f>VLOOKUP(B759,SiteMetadata!$B$3:$P$37,5,FALSE)</f>
        <v>493.24199399999998</v>
      </c>
      <c r="Z759" s="71">
        <v>4</v>
      </c>
    </row>
    <row r="760" spans="1:26" x14ac:dyDescent="0.3">
      <c r="A760" s="2">
        <v>45104</v>
      </c>
      <c r="B760" s="1" t="s">
        <v>198</v>
      </c>
      <c r="C760" s="1">
        <v>0</v>
      </c>
      <c r="D760" s="3">
        <v>1030</v>
      </c>
      <c r="E760" s="1" t="s">
        <v>198</v>
      </c>
      <c r="F760" s="3">
        <v>1030</v>
      </c>
      <c r="G760" s="3">
        <v>546.54841207999993</v>
      </c>
      <c r="H760" s="3">
        <v>483.45158792000007</v>
      </c>
      <c r="I760" s="3">
        <f t="shared" si="95"/>
        <v>1017.43</v>
      </c>
      <c r="J760" s="3">
        <v>3.41</v>
      </c>
      <c r="K760" s="3">
        <v>3.41</v>
      </c>
      <c r="L760" s="3">
        <v>8.6</v>
      </c>
      <c r="M760" s="3">
        <v>9.16</v>
      </c>
      <c r="N760" s="3">
        <v>91.192980720000008</v>
      </c>
      <c r="O760" s="4">
        <v>113.80115288</v>
      </c>
      <c r="P760" s="3">
        <v>99.801152880000004</v>
      </c>
      <c r="Q760" s="3">
        <v>-8.6081721599999952</v>
      </c>
      <c r="R760" s="3">
        <f t="shared" si="96"/>
        <v>14</v>
      </c>
      <c r="S760" s="3">
        <v>9.09</v>
      </c>
      <c r="T760" s="3">
        <f t="shared" si="92"/>
        <v>94.191152880000004</v>
      </c>
      <c r="U760" s="3">
        <v>5.61</v>
      </c>
      <c r="V760" s="7">
        <f t="shared" si="94"/>
        <v>4.9296512891355164E-2</v>
      </c>
      <c r="W760" s="1">
        <f>VLOOKUP(B760,SiteMetadata!$B$3:$P$37,3,FALSE)</f>
        <v>0</v>
      </c>
      <c r="X760" s="1" t="str">
        <f>VLOOKUP(B760,SiteMetadata!$B$3:$P$37,10,FALSE)</f>
        <v>UpperEastForkLMR</v>
      </c>
      <c r="Y760" s="1">
        <f>VLOOKUP(B760,SiteMetadata!$B$3:$P$37,5,FALSE)</f>
        <v>331.51764400000002</v>
      </c>
      <c r="Z760" s="1" t="s">
        <v>204</v>
      </c>
    </row>
    <row r="761" spans="1:26" x14ac:dyDescent="0.3">
      <c r="A761" s="2">
        <v>45104</v>
      </c>
      <c r="B761" s="1" t="s">
        <v>198</v>
      </c>
      <c r="C761" s="1">
        <v>5</v>
      </c>
      <c r="D761" s="3">
        <v>880</v>
      </c>
      <c r="E761" s="1" t="s">
        <v>198</v>
      </c>
      <c r="F761" s="3">
        <v>880</v>
      </c>
      <c r="G761" s="3">
        <v>451.76805311999999</v>
      </c>
      <c r="H761" s="3">
        <v>428.23194688000001</v>
      </c>
      <c r="I761" s="3">
        <f t="shared" si="95"/>
        <v>861.36</v>
      </c>
      <c r="J761" s="3">
        <v>1.94</v>
      </c>
      <c r="K761" s="3">
        <v>5.54</v>
      </c>
      <c r="L761" s="3">
        <v>12.5</v>
      </c>
      <c r="M761" s="3">
        <v>13.1</v>
      </c>
      <c r="N761" s="3">
        <v>77.056105500000001</v>
      </c>
      <c r="O761" s="4">
        <v>109.9962</v>
      </c>
      <c r="P761" s="3">
        <v>97.996200000000002</v>
      </c>
      <c r="Q761" s="3">
        <v>-20.940094500000001</v>
      </c>
      <c r="R761" s="3">
        <f t="shared" si="96"/>
        <v>12</v>
      </c>
      <c r="S761" s="3">
        <v>9.85</v>
      </c>
      <c r="T761" s="3">
        <f t="shared" si="92"/>
        <v>92.666200000000003</v>
      </c>
      <c r="U761" s="3">
        <v>5.33</v>
      </c>
      <c r="V761" s="7">
        <f t="shared" si="94"/>
        <v>4.8456219396670067E-2</v>
      </c>
      <c r="W761" s="1">
        <f>VLOOKUP(B761,SiteMetadata!$B$3:$P$37,3,FALSE)</f>
        <v>0</v>
      </c>
      <c r="X761" s="1" t="str">
        <f>VLOOKUP(B761,SiteMetadata!$B$3:$P$37,10,FALSE)</f>
        <v>UpperEastForkLMR</v>
      </c>
      <c r="Y761" s="1">
        <f>VLOOKUP(B761,SiteMetadata!$B$3:$P$37,5,FALSE)</f>
        <v>331.51764400000002</v>
      </c>
      <c r="Z761" s="1" t="s">
        <v>204</v>
      </c>
    </row>
    <row r="762" spans="1:26" x14ac:dyDescent="0.3">
      <c r="A762" s="2">
        <v>45104</v>
      </c>
      <c r="B762" s="1" t="s">
        <v>198</v>
      </c>
      <c r="C762" s="1">
        <v>10</v>
      </c>
      <c r="D762" s="3">
        <v>889.64472160000003</v>
      </c>
      <c r="E762" s="1" t="s">
        <v>198</v>
      </c>
      <c r="F762" s="3">
        <v>889.64472160000003</v>
      </c>
      <c r="G762" s="3">
        <v>422.72147832000002</v>
      </c>
      <c r="H762" s="3">
        <v>466.92324328000001</v>
      </c>
      <c r="I762" s="3">
        <f t="shared" si="95"/>
        <v>879.21472160000008</v>
      </c>
      <c r="J762" s="3">
        <v>8.6300000000000008</v>
      </c>
      <c r="K762" s="3">
        <v>2.88</v>
      </c>
      <c r="L762" s="3">
        <v>7.58</v>
      </c>
      <c r="M762" s="3">
        <v>7.55</v>
      </c>
      <c r="N762" s="3">
        <v>97.996200000000002</v>
      </c>
      <c r="O762" s="3">
        <v>97.996200000000002</v>
      </c>
      <c r="P762" s="3">
        <v>63.273545279999993</v>
      </c>
      <c r="Q762" s="3">
        <v>34.722654720000008</v>
      </c>
      <c r="R762" s="3">
        <f t="shared" si="96"/>
        <v>34.722654720000008</v>
      </c>
      <c r="S762" s="3">
        <v>7.06</v>
      </c>
      <c r="T762" s="3">
        <f t="shared" si="92"/>
        <v>57.513545279999995</v>
      </c>
      <c r="U762" s="3">
        <v>5.76</v>
      </c>
      <c r="V762" s="7">
        <f t="shared" si="94"/>
        <v>5.8777789342852063E-2</v>
      </c>
      <c r="W762" s="1">
        <f>VLOOKUP(B762,SiteMetadata!$B$3:$P$37,3,FALSE)</f>
        <v>0</v>
      </c>
      <c r="X762" s="1" t="str">
        <f>VLOOKUP(B762,SiteMetadata!$B$3:$P$37,10,FALSE)</f>
        <v>UpperEastForkLMR</v>
      </c>
      <c r="Y762" s="1">
        <f>VLOOKUP(B762,SiteMetadata!$B$3:$P$37,5,FALSE)</f>
        <v>331.51764400000002</v>
      </c>
      <c r="Z762" s="1" t="s">
        <v>204</v>
      </c>
    </row>
    <row r="763" spans="1:26" x14ac:dyDescent="0.3">
      <c r="A763" s="2">
        <v>45104</v>
      </c>
      <c r="B763" s="1" t="s">
        <v>198</v>
      </c>
      <c r="C763" s="1">
        <v>20</v>
      </c>
      <c r="D763" s="3">
        <v>788.58573000000001</v>
      </c>
      <c r="E763" s="1" t="s">
        <v>198</v>
      </c>
      <c r="F763" s="3">
        <v>788.58573000000001</v>
      </c>
      <c r="G763" s="3">
        <v>579.39375079999991</v>
      </c>
      <c r="H763" s="3">
        <v>209.19197920000011</v>
      </c>
      <c r="I763" s="3">
        <f t="shared" si="95"/>
        <v>576.33573000000001</v>
      </c>
      <c r="J763" s="3">
        <v>137.5</v>
      </c>
      <c r="K763" s="3">
        <v>156.5</v>
      </c>
      <c r="L763" s="3">
        <v>51.6</v>
      </c>
      <c r="M763" s="3">
        <v>55.75</v>
      </c>
      <c r="N763" s="3">
        <v>84.174269999999993</v>
      </c>
      <c r="O763" s="4">
        <v>103.94300075999999</v>
      </c>
      <c r="P763" s="3">
        <v>88.94300075999999</v>
      </c>
      <c r="Q763" s="3">
        <v>-4.7687307599999968</v>
      </c>
      <c r="R763" s="3">
        <f t="shared" si="96"/>
        <v>15</v>
      </c>
      <c r="S763" s="3">
        <v>14.65</v>
      </c>
      <c r="T763" s="3">
        <f t="shared" si="92"/>
        <v>73.243000759999987</v>
      </c>
      <c r="U763" s="3">
        <v>15.7</v>
      </c>
      <c r="V763" s="7">
        <f t="shared" si="94"/>
        <v>0.15104432126459999</v>
      </c>
      <c r="W763" s="1">
        <f>VLOOKUP(B763,SiteMetadata!$B$3:$P$37,3,FALSE)</f>
        <v>0</v>
      </c>
      <c r="X763" s="1" t="str">
        <f>VLOOKUP(B763,SiteMetadata!$B$3:$P$37,10,FALSE)</f>
        <v>UpperEastForkLMR</v>
      </c>
      <c r="Y763" s="1">
        <f>VLOOKUP(B763,SiteMetadata!$B$3:$P$37,5,FALSE)</f>
        <v>331.51764400000002</v>
      </c>
      <c r="Z763" s="1" t="s">
        <v>204</v>
      </c>
    </row>
    <row r="764" spans="1:26" x14ac:dyDescent="0.3">
      <c r="A764" s="2">
        <v>45104</v>
      </c>
      <c r="B764" s="1" t="s">
        <v>198</v>
      </c>
      <c r="C764" s="1">
        <v>46</v>
      </c>
      <c r="D764" s="3">
        <v>1157.5176884749999</v>
      </c>
      <c r="E764" s="1" t="s">
        <v>198</v>
      </c>
      <c r="F764" s="3">
        <v>1157.5176884749999</v>
      </c>
      <c r="G764" s="3">
        <v>1003.5</v>
      </c>
      <c r="H764" s="3">
        <v>154.01768847499989</v>
      </c>
      <c r="I764" s="3">
        <f t="shared" si="95"/>
        <v>398.01768847499989</v>
      </c>
      <c r="J764" s="3">
        <v>606</v>
      </c>
      <c r="K764" s="3">
        <v>674</v>
      </c>
      <c r="L764" s="3">
        <v>81.150000000000006</v>
      </c>
      <c r="M764" s="3">
        <v>85.5</v>
      </c>
      <c r="N764" s="3">
        <v>329.86571429999998</v>
      </c>
      <c r="O764" s="3">
        <v>329.86571429999998</v>
      </c>
      <c r="P764" s="3">
        <v>239.10605249499997</v>
      </c>
      <c r="Q764" s="3">
        <v>90.759661805000007</v>
      </c>
      <c r="R764" s="3">
        <f t="shared" si="96"/>
        <v>90.759661805000007</v>
      </c>
      <c r="S764" s="3">
        <v>180</v>
      </c>
      <c r="T764" s="3">
        <f t="shared" si="92"/>
        <v>70.606052494999972</v>
      </c>
      <c r="U764" s="3">
        <v>168.5</v>
      </c>
      <c r="V764" s="7">
        <f t="shared" si="94"/>
        <v>0.51081392425875405</v>
      </c>
      <c r="W764" s="1">
        <f>VLOOKUP(B764,SiteMetadata!$B$3:$P$37,3,FALSE)</f>
        <v>0</v>
      </c>
      <c r="X764" s="1" t="str">
        <f>VLOOKUP(B764,SiteMetadata!$B$3:$P$37,10,FALSE)</f>
        <v>UpperEastForkLMR</v>
      </c>
      <c r="Y764" s="1">
        <f>VLOOKUP(B764,SiteMetadata!$B$3:$P$37,5,FALSE)</f>
        <v>331.51764400000002</v>
      </c>
      <c r="Z764" s="1" t="s">
        <v>204</v>
      </c>
    </row>
    <row r="765" spans="1:26" x14ac:dyDescent="0.3">
      <c r="A765" s="2">
        <v>45104</v>
      </c>
      <c r="B765" s="1" t="s">
        <v>195</v>
      </c>
      <c r="C765" s="1">
        <v>0</v>
      </c>
      <c r="D765" s="3">
        <v>848.5</v>
      </c>
      <c r="E765" s="1" t="s">
        <v>195</v>
      </c>
      <c r="F765" s="3">
        <v>848.5</v>
      </c>
      <c r="G765" s="3">
        <v>472.09167211999994</v>
      </c>
      <c r="H765" s="3">
        <v>376.40832788000006</v>
      </c>
      <c r="I765" s="3">
        <f t="shared" si="95"/>
        <v>829.73500000000001</v>
      </c>
      <c r="J765" s="3">
        <v>3.87</v>
      </c>
      <c r="K765" s="3">
        <v>5.8650000000000002</v>
      </c>
      <c r="L765" s="3">
        <v>7.4250000000000007</v>
      </c>
      <c r="M765" s="3">
        <v>12.9</v>
      </c>
      <c r="N765" s="3">
        <v>132.4822566</v>
      </c>
      <c r="O765" s="3">
        <v>132.4822566</v>
      </c>
      <c r="P765" s="3">
        <v>79.084570859999999</v>
      </c>
      <c r="Q765" s="3">
        <v>53.39768574</v>
      </c>
      <c r="R765" s="3">
        <f t="shared" si="96"/>
        <v>53.39768574</v>
      </c>
      <c r="S765" s="3">
        <v>8.6549999999999994</v>
      </c>
      <c r="T765" s="3">
        <f t="shared" si="92"/>
        <v>54.134570859999997</v>
      </c>
      <c r="U765" s="3">
        <v>24.95</v>
      </c>
      <c r="V765" s="7">
        <f t="shared" si="94"/>
        <v>0.18832710613717007</v>
      </c>
      <c r="W765" s="1">
        <f>VLOOKUP(B765,SiteMetadata!$B$3:$P$37,3,FALSE)</f>
        <v>0</v>
      </c>
      <c r="X765" s="1" t="str">
        <f>VLOOKUP(B765,SiteMetadata!$B$3:$P$37,10,FALSE)</f>
        <v>UpperEastForkLMR</v>
      </c>
      <c r="Y765" s="1">
        <f>VLOOKUP(B765,SiteMetadata!$B$3:$P$37,5,FALSE)</f>
        <v>331.51764400000002</v>
      </c>
      <c r="Z765" s="1" t="s">
        <v>204</v>
      </c>
    </row>
    <row r="766" spans="1:26" x14ac:dyDescent="0.3">
      <c r="A766" s="2">
        <v>45104</v>
      </c>
      <c r="B766" s="1" t="s">
        <v>195</v>
      </c>
      <c r="C766" s="1">
        <v>5</v>
      </c>
      <c r="D766" s="3">
        <v>868.21512934999998</v>
      </c>
      <c r="E766" s="1" t="s">
        <v>195</v>
      </c>
      <c r="F766" s="3">
        <v>868.21512934999998</v>
      </c>
      <c r="G766" s="3">
        <v>459.51125887999996</v>
      </c>
      <c r="H766" s="3">
        <v>408.70387047000003</v>
      </c>
      <c r="I766" s="3">
        <f t="shared" si="95"/>
        <v>843.01512934999994</v>
      </c>
      <c r="J766" s="3">
        <v>1.06</v>
      </c>
      <c r="K766" s="3">
        <v>13</v>
      </c>
      <c r="L766" s="3">
        <v>7.95</v>
      </c>
      <c r="M766" s="3">
        <v>12.2</v>
      </c>
      <c r="N766" s="3">
        <v>131.13063749999998</v>
      </c>
      <c r="O766" s="3">
        <v>131.13063749999998</v>
      </c>
      <c r="P766" s="3">
        <v>53.196424380000011</v>
      </c>
      <c r="Q766" s="3">
        <v>77.934213119999967</v>
      </c>
      <c r="R766" s="3">
        <f t="shared" si="96"/>
        <v>77.934213119999967</v>
      </c>
      <c r="S766" s="3">
        <v>8.16</v>
      </c>
      <c r="T766" s="3">
        <f t="shared" si="92"/>
        <v>45.80642438000001</v>
      </c>
      <c r="U766" s="3">
        <v>7.39</v>
      </c>
      <c r="V766" s="7">
        <f t="shared" si="94"/>
        <v>5.6356013673768655E-2</v>
      </c>
      <c r="W766" s="1">
        <f>VLOOKUP(B766,SiteMetadata!$B$3:$P$37,3,FALSE)</f>
        <v>0</v>
      </c>
      <c r="X766" s="1" t="str">
        <f>VLOOKUP(B766,SiteMetadata!$B$3:$P$37,10,FALSE)</f>
        <v>UpperEastForkLMR</v>
      </c>
      <c r="Y766" s="1">
        <f>VLOOKUP(B766,SiteMetadata!$B$3:$P$37,5,FALSE)</f>
        <v>331.51764400000002</v>
      </c>
      <c r="Z766" s="1" t="s">
        <v>204</v>
      </c>
    </row>
    <row r="767" spans="1:26" x14ac:dyDescent="0.3">
      <c r="A767" s="2">
        <v>45104</v>
      </c>
      <c r="B767" s="1" t="s">
        <v>195</v>
      </c>
      <c r="C767" s="1">
        <v>10</v>
      </c>
      <c r="D767" s="3">
        <v>805</v>
      </c>
      <c r="E767" s="1" t="s">
        <v>195</v>
      </c>
      <c r="F767" s="3">
        <v>805</v>
      </c>
      <c r="G767" s="3">
        <v>420.78450368</v>
      </c>
      <c r="H767" s="3">
        <v>384.21549632</v>
      </c>
      <c r="I767" s="3">
        <f t="shared" si="95"/>
        <v>792.35</v>
      </c>
      <c r="J767" s="3">
        <v>4.6399999999999997</v>
      </c>
      <c r="K767" s="3">
        <v>4.3</v>
      </c>
      <c r="L767" s="3">
        <v>6.52</v>
      </c>
      <c r="M767" s="3">
        <v>8.35</v>
      </c>
      <c r="N767" s="3">
        <v>70.455684480000002</v>
      </c>
      <c r="O767" s="4">
        <v>94.427719420000003</v>
      </c>
      <c r="P767" s="3">
        <v>84.427719420000003</v>
      </c>
      <c r="Q767" s="3">
        <v>-13.97203494</v>
      </c>
      <c r="R767" s="3">
        <f t="shared" si="96"/>
        <v>10</v>
      </c>
      <c r="S767" s="3">
        <v>6.72</v>
      </c>
      <c r="T767" s="3">
        <f t="shared" si="92"/>
        <v>79.427719420000003</v>
      </c>
      <c r="U767" s="3">
        <v>5</v>
      </c>
      <c r="V767" s="7">
        <f t="shared" si="94"/>
        <v>5.2950553404353305E-2</v>
      </c>
      <c r="W767" s="1">
        <f>VLOOKUP(B767,SiteMetadata!$B$3:$P$37,3,FALSE)</f>
        <v>0</v>
      </c>
      <c r="X767" s="1" t="str">
        <f>VLOOKUP(B767,SiteMetadata!$B$3:$P$37,10,FALSE)</f>
        <v>UpperEastForkLMR</v>
      </c>
      <c r="Y767" s="1">
        <f>VLOOKUP(B767,SiteMetadata!$B$3:$P$37,5,FALSE)</f>
        <v>331.51764400000002</v>
      </c>
      <c r="Z767" s="1" t="s">
        <v>204</v>
      </c>
    </row>
    <row r="768" spans="1:26" x14ac:dyDescent="0.3">
      <c r="A768" s="2">
        <v>45104</v>
      </c>
      <c r="B768" s="1" t="s">
        <v>195</v>
      </c>
      <c r="C768" s="1">
        <v>20</v>
      </c>
      <c r="D768" s="3">
        <v>776</v>
      </c>
      <c r="E768" s="1" t="s">
        <v>195</v>
      </c>
      <c r="F768" s="3">
        <v>776</v>
      </c>
      <c r="G768" s="3">
        <v>612.2197819999999</v>
      </c>
      <c r="H768" s="3">
        <v>163.7802180000001</v>
      </c>
      <c r="I768" s="3">
        <f t="shared" si="95"/>
        <v>529.70000000000005</v>
      </c>
      <c r="J768" s="3">
        <v>169</v>
      </c>
      <c r="K768" s="3">
        <v>177</v>
      </c>
      <c r="L768" s="3">
        <v>62.5</v>
      </c>
      <c r="M768" s="3">
        <v>69.3</v>
      </c>
      <c r="N768" s="3">
        <v>86.712247680000004</v>
      </c>
      <c r="O768" s="4">
        <v>117.23425472000001</v>
      </c>
      <c r="P768" s="3">
        <v>106.23425472000001</v>
      </c>
      <c r="Q768" s="3">
        <v>-19.522007040000005</v>
      </c>
      <c r="R768" s="3">
        <f t="shared" si="96"/>
        <v>11</v>
      </c>
      <c r="S768" s="3">
        <v>21.8</v>
      </c>
      <c r="T768" s="3">
        <f t="shared" si="92"/>
        <v>83.634254720000001</v>
      </c>
      <c r="U768" s="3">
        <v>22.6</v>
      </c>
      <c r="V768" s="7">
        <f t="shared" si="94"/>
        <v>0.19277642062874367</v>
      </c>
      <c r="W768" s="1">
        <f>VLOOKUP(B768,SiteMetadata!$B$3:$P$37,3,FALSE)</f>
        <v>0</v>
      </c>
      <c r="X768" s="1" t="str">
        <f>VLOOKUP(B768,SiteMetadata!$B$3:$P$37,10,FALSE)</f>
        <v>UpperEastForkLMR</v>
      </c>
      <c r="Y768" s="1">
        <f>VLOOKUP(B768,SiteMetadata!$B$3:$P$37,5,FALSE)</f>
        <v>331.51764400000002</v>
      </c>
      <c r="Z768" s="1" t="s">
        <v>204</v>
      </c>
    </row>
    <row r="769" spans="1:26" x14ac:dyDescent="0.3">
      <c r="A769" s="2">
        <v>45104</v>
      </c>
      <c r="B769" s="1" t="s">
        <v>195</v>
      </c>
      <c r="C769" s="1">
        <v>71</v>
      </c>
      <c r="D769" s="3">
        <v>1210</v>
      </c>
      <c r="E769" s="1" t="s">
        <v>195</v>
      </c>
      <c r="F769" s="3">
        <v>1210</v>
      </c>
      <c r="G769" s="3">
        <v>1082.5126853500001</v>
      </c>
      <c r="H769" s="3">
        <v>127.48731464999992</v>
      </c>
      <c r="I769" s="3">
        <f t="shared" si="95"/>
        <v>452</v>
      </c>
      <c r="J769" s="3">
        <v>349</v>
      </c>
      <c r="K769" s="3">
        <v>397</v>
      </c>
      <c r="L769" s="3">
        <v>336</v>
      </c>
      <c r="M769" s="3">
        <v>361</v>
      </c>
      <c r="N769" s="3">
        <v>408.93381749999992</v>
      </c>
      <c r="O769" s="3">
        <v>408.93381749999992</v>
      </c>
      <c r="P769" s="3">
        <v>252.79796925400004</v>
      </c>
      <c r="Q769" s="3">
        <v>156.13584824599988</v>
      </c>
      <c r="R769" s="3">
        <f t="shared" si="96"/>
        <v>156.13584824599988</v>
      </c>
      <c r="S769" s="3">
        <v>211</v>
      </c>
      <c r="T769" s="3">
        <f t="shared" si="92"/>
        <v>65.797969254000037</v>
      </c>
      <c r="U769" s="3">
        <v>187</v>
      </c>
      <c r="V769" s="7">
        <f t="shared" si="94"/>
        <v>0.45728670996988413</v>
      </c>
      <c r="W769" s="1">
        <f>VLOOKUP(B769,SiteMetadata!$B$3:$P$37,3,FALSE)</f>
        <v>0</v>
      </c>
      <c r="X769" s="1" t="str">
        <f>VLOOKUP(B769,SiteMetadata!$B$3:$P$37,10,FALSE)</f>
        <v>UpperEastForkLMR</v>
      </c>
      <c r="Y769" s="1">
        <f>VLOOKUP(B769,SiteMetadata!$B$3:$P$37,5,FALSE)</f>
        <v>331.51764400000002</v>
      </c>
      <c r="Z769" s="1" t="s">
        <v>204</v>
      </c>
    </row>
    <row r="770" spans="1:26" x14ac:dyDescent="0.3">
      <c r="A770" s="2">
        <v>45104</v>
      </c>
      <c r="B770" s="1" t="s">
        <v>191</v>
      </c>
      <c r="C770" s="1">
        <v>0</v>
      </c>
      <c r="D770" s="3">
        <v>1080</v>
      </c>
      <c r="E770" s="1" t="s">
        <v>191</v>
      </c>
      <c r="F770" s="3">
        <v>1080</v>
      </c>
      <c r="G770" s="3">
        <v>414.97317752000004</v>
      </c>
      <c r="H770" s="3">
        <v>665.02682247999996</v>
      </c>
      <c r="I770" s="3">
        <f t="shared" si="95"/>
        <v>1069.78</v>
      </c>
      <c r="J770" s="3">
        <v>5.88</v>
      </c>
      <c r="K770" s="3">
        <v>1.86</v>
      </c>
      <c r="L770" s="3">
        <v>11.6</v>
      </c>
      <c r="M770" s="3">
        <v>8.36</v>
      </c>
      <c r="N770" s="3">
        <v>114.80548997999999</v>
      </c>
      <c r="O770" s="3">
        <v>114.80548997999999</v>
      </c>
      <c r="P770" s="3">
        <v>66.894656879999985</v>
      </c>
      <c r="Q770" s="3">
        <v>47.910833100000005</v>
      </c>
      <c r="R770" s="3">
        <f t="shared" si="96"/>
        <v>47.910833100000005</v>
      </c>
      <c r="S770" s="3">
        <v>11.8</v>
      </c>
      <c r="T770" s="3">
        <f t="shared" si="92"/>
        <v>60.244656879999987</v>
      </c>
      <c r="U770" s="3">
        <v>6.65</v>
      </c>
      <c r="V770" s="7">
        <f t="shared" si="94"/>
        <v>5.7924059216667094E-2</v>
      </c>
      <c r="W770" s="1">
        <f>VLOOKUP(B770,SiteMetadata!$B$3:$P$37,3,FALSE)</f>
        <v>0</v>
      </c>
      <c r="X770" s="1" t="str">
        <f>VLOOKUP(B770,SiteMetadata!$B$3:$P$37,10,FALSE)</f>
        <v>UpperEastForkLMR</v>
      </c>
      <c r="Y770" s="1">
        <f>VLOOKUP(B770,SiteMetadata!$B$3:$P$37,5,FALSE)</f>
        <v>2.1670039999999999</v>
      </c>
      <c r="Z770" s="1" t="s">
        <v>204</v>
      </c>
    </row>
    <row r="771" spans="1:26" x14ac:dyDescent="0.3">
      <c r="A771" s="2">
        <v>45104</v>
      </c>
      <c r="B771" s="1" t="s">
        <v>191</v>
      </c>
      <c r="C771" s="1">
        <v>5</v>
      </c>
      <c r="D771" s="3">
        <v>1043.5492233499999</v>
      </c>
      <c r="E771" s="1" t="s">
        <v>191</v>
      </c>
      <c r="F771" s="3">
        <v>1043.5492233499999</v>
      </c>
      <c r="G771" s="3">
        <v>459.51125887999996</v>
      </c>
      <c r="H771" s="3">
        <v>584.03796446999991</v>
      </c>
      <c r="I771" s="3">
        <f t="shared" si="95"/>
        <v>1030.69922335</v>
      </c>
      <c r="J771" s="3">
        <v>4.1399999999999997</v>
      </c>
      <c r="K771" s="3">
        <v>3.56</v>
      </c>
      <c r="L771" s="3">
        <v>11.3</v>
      </c>
      <c r="M771" s="3">
        <v>9.2899999999999991</v>
      </c>
      <c r="N771" s="3">
        <v>115.60432152</v>
      </c>
      <c r="O771" s="3">
        <v>115.60432152</v>
      </c>
      <c r="P771" s="3">
        <v>64.366187580000002</v>
      </c>
      <c r="Q771" s="3">
        <v>51.238133939999997</v>
      </c>
      <c r="R771" s="3">
        <f t="shared" si="96"/>
        <v>51.238133939999997</v>
      </c>
      <c r="S771" s="3">
        <v>11.4</v>
      </c>
      <c r="T771" s="3">
        <f t="shared" si="92"/>
        <v>59.606187580000004</v>
      </c>
      <c r="U771" s="3">
        <v>4.76</v>
      </c>
      <c r="V771" s="7">
        <f t="shared" si="94"/>
        <v>4.1174931329677852E-2</v>
      </c>
      <c r="W771" s="1">
        <f>VLOOKUP(B771,SiteMetadata!$B$3:$P$37,3,FALSE)</f>
        <v>0</v>
      </c>
      <c r="X771" s="1" t="str">
        <f>VLOOKUP(B771,SiteMetadata!$B$3:$P$37,10,FALSE)</f>
        <v>UpperEastForkLMR</v>
      </c>
      <c r="Y771" s="1">
        <f>VLOOKUP(B771,SiteMetadata!$B$3:$P$37,5,FALSE)</f>
        <v>2.1670039999999999</v>
      </c>
      <c r="Z771" s="1" t="s">
        <v>204</v>
      </c>
    </row>
    <row r="772" spans="1:26" x14ac:dyDescent="0.3">
      <c r="A772" s="2">
        <v>45104</v>
      </c>
      <c r="B772" s="1" t="s">
        <v>191</v>
      </c>
      <c r="C772" s="1">
        <v>10</v>
      </c>
      <c r="D772" s="3">
        <v>1050</v>
      </c>
      <c r="E772" s="1" t="s">
        <v>191</v>
      </c>
      <c r="F772" s="3">
        <v>1050</v>
      </c>
      <c r="G772" s="3">
        <v>525.28519999999992</v>
      </c>
      <c r="H772" s="3">
        <v>524.71480000000008</v>
      </c>
      <c r="I772" s="3">
        <f t="shared" si="95"/>
        <v>1038.98</v>
      </c>
      <c r="J772" s="3">
        <v>2.96</v>
      </c>
      <c r="K772" s="3">
        <v>2.92</v>
      </c>
      <c r="L772" s="3">
        <v>11</v>
      </c>
      <c r="M772" s="3">
        <v>8.1</v>
      </c>
      <c r="N772" s="3">
        <v>200.11335538400002</v>
      </c>
      <c r="O772" s="3">
        <v>200.11335538400002</v>
      </c>
      <c r="P772" s="3">
        <v>76.37153862000001</v>
      </c>
      <c r="Q772" s="3">
        <v>123.74181676400001</v>
      </c>
      <c r="R772" s="3">
        <f t="shared" si="96"/>
        <v>123.74181676400001</v>
      </c>
      <c r="S772" s="3">
        <v>10.5</v>
      </c>
      <c r="T772" s="3">
        <f t="shared" si="92"/>
        <v>68.301538620000002</v>
      </c>
      <c r="U772" s="3">
        <v>8.07</v>
      </c>
      <c r="V772" s="7">
        <f t="shared" si="94"/>
        <v>4.0327143505811375E-2</v>
      </c>
      <c r="W772" s="1">
        <f>VLOOKUP(B772,SiteMetadata!$B$3:$P$37,3,FALSE)</f>
        <v>0</v>
      </c>
      <c r="X772" s="1" t="str">
        <f>VLOOKUP(B772,SiteMetadata!$B$3:$P$37,10,FALSE)</f>
        <v>UpperEastForkLMR</v>
      </c>
      <c r="Y772" s="1">
        <f>VLOOKUP(B772,SiteMetadata!$B$3:$P$37,5,FALSE)</f>
        <v>2.1670039999999999</v>
      </c>
      <c r="Z772" s="1" t="s">
        <v>204</v>
      </c>
    </row>
    <row r="773" spans="1:26" x14ac:dyDescent="0.3">
      <c r="A773" s="2">
        <v>45104</v>
      </c>
      <c r="B773" s="1" t="s">
        <v>191</v>
      </c>
      <c r="C773" s="1">
        <v>20</v>
      </c>
      <c r="D773" s="3">
        <v>855</v>
      </c>
      <c r="E773" s="1" t="s">
        <v>191</v>
      </c>
      <c r="F773" s="3">
        <v>855</v>
      </c>
      <c r="G773" s="3">
        <v>571.6672044799999</v>
      </c>
      <c r="H773" s="3">
        <v>283.3327955200001</v>
      </c>
      <c r="I773" s="3">
        <f t="shared" si="95"/>
        <v>646.4</v>
      </c>
      <c r="J773" s="3">
        <v>78.8</v>
      </c>
      <c r="K773" s="3">
        <v>89.6</v>
      </c>
      <c r="L773" s="3">
        <v>121</v>
      </c>
      <c r="M773" s="3">
        <v>119</v>
      </c>
      <c r="N773" s="3">
        <v>142.393107896</v>
      </c>
      <c r="O773" s="3">
        <v>142.393107896</v>
      </c>
      <c r="P773" s="3">
        <v>120.28375200000001</v>
      </c>
      <c r="Q773" s="3">
        <v>22.109355895999997</v>
      </c>
      <c r="R773" s="3">
        <f t="shared" si="96"/>
        <v>22.109355895999997</v>
      </c>
      <c r="S773" s="3">
        <v>27.7</v>
      </c>
      <c r="T773" s="3">
        <f t="shared" si="92"/>
        <v>93.683751999999998</v>
      </c>
      <c r="U773" s="3">
        <v>26.6</v>
      </c>
      <c r="V773" s="7">
        <f t="shared" si="94"/>
        <v>0.18680679418436394</v>
      </c>
      <c r="W773" s="1">
        <f>VLOOKUP(B773,SiteMetadata!$B$3:$P$37,3,FALSE)</f>
        <v>0</v>
      </c>
      <c r="X773" s="1" t="str">
        <f>VLOOKUP(B773,SiteMetadata!$B$3:$P$37,10,FALSE)</f>
        <v>UpperEastForkLMR</v>
      </c>
      <c r="Y773" s="1">
        <f>VLOOKUP(B773,SiteMetadata!$B$3:$P$37,5,FALSE)</f>
        <v>2.1670039999999999</v>
      </c>
      <c r="Z773" s="1" t="s">
        <v>204</v>
      </c>
    </row>
    <row r="774" spans="1:26" x14ac:dyDescent="0.3">
      <c r="A774" s="2">
        <v>45104</v>
      </c>
      <c r="B774" s="1" t="s">
        <v>191</v>
      </c>
      <c r="C774" s="1">
        <v>27</v>
      </c>
      <c r="D774" s="3">
        <v>1220.8339446</v>
      </c>
      <c r="E774" s="1" t="s">
        <v>191</v>
      </c>
      <c r="F774" s="3">
        <v>1220.8339446</v>
      </c>
      <c r="G774" s="3">
        <v>995</v>
      </c>
      <c r="H774" s="3">
        <v>225.8339446</v>
      </c>
      <c r="I774" s="3">
        <f t="shared" si="95"/>
        <v>561.8339446</v>
      </c>
      <c r="J774" s="3">
        <v>210</v>
      </c>
      <c r="K774" s="3">
        <v>223</v>
      </c>
      <c r="L774" s="3">
        <v>447</v>
      </c>
      <c r="M774" s="3">
        <v>436</v>
      </c>
      <c r="N774" s="3">
        <v>356.90076629999993</v>
      </c>
      <c r="O774" s="3">
        <v>356.90076629999993</v>
      </c>
      <c r="P774" s="3">
        <v>249.56880018400003</v>
      </c>
      <c r="Q774" s="3">
        <v>107.3319661159999</v>
      </c>
      <c r="R774" s="3">
        <f t="shared" si="96"/>
        <v>107.3319661159999</v>
      </c>
      <c r="S774" s="3">
        <v>184</v>
      </c>
      <c r="T774" s="3">
        <f t="shared" si="92"/>
        <v>114.56880018400003</v>
      </c>
      <c r="U774" s="3">
        <v>135</v>
      </c>
      <c r="V774" s="7">
        <f t="shared" si="94"/>
        <v>0.37825640275180328</v>
      </c>
      <c r="W774" s="1">
        <f>VLOOKUP(B774,SiteMetadata!$B$3:$P$37,3,FALSE)</f>
        <v>0</v>
      </c>
      <c r="X774" s="1" t="str">
        <f>VLOOKUP(B774,SiteMetadata!$B$3:$P$37,10,FALSE)</f>
        <v>UpperEastForkLMR</v>
      </c>
      <c r="Y774" s="1">
        <f>VLOOKUP(B774,SiteMetadata!$B$3:$P$37,5,FALSE)</f>
        <v>2.1670039999999999</v>
      </c>
      <c r="Z774" s="1" t="s">
        <v>204</v>
      </c>
    </row>
    <row r="775" spans="1:26" x14ac:dyDescent="0.3">
      <c r="A775" s="2">
        <v>45104</v>
      </c>
      <c r="B775" s="1" t="s">
        <v>185</v>
      </c>
      <c r="C775" s="1">
        <v>0</v>
      </c>
      <c r="D775" s="3">
        <v>475.96180012000002</v>
      </c>
      <c r="E775" s="1" t="s">
        <v>185</v>
      </c>
      <c r="F775" s="3">
        <v>475.96180012000002</v>
      </c>
      <c r="G775" s="3">
        <v>446.92799644000002</v>
      </c>
      <c r="H775" s="3">
        <v>29.033803680000005</v>
      </c>
      <c r="I775" s="3">
        <f t="shared" si="95"/>
        <v>475.96180012000002</v>
      </c>
      <c r="J775" s="3">
        <v>350.5</v>
      </c>
      <c r="K775" s="3"/>
      <c r="L775" s="3">
        <v>13.65</v>
      </c>
      <c r="M775" s="3"/>
      <c r="N775" s="3">
        <v>155.16698743500001</v>
      </c>
      <c r="O775" s="4">
        <v>167.44245862700001</v>
      </c>
      <c r="P775" s="3">
        <v>155.44245862700001</v>
      </c>
      <c r="Q775" s="3">
        <v>-0.2754711919999977</v>
      </c>
      <c r="R775" s="3">
        <f t="shared" si="96"/>
        <v>12</v>
      </c>
      <c r="S775" s="3">
        <v>67.349999999999994</v>
      </c>
      <c r="T775" s="3">
        <f t="shared" si="92"/>
        <v>155.44245862700001</v>
      </c>
      <c r="U775" s="3"/>
      <c r="V775" s="7"/>
      <c r="W775" s="1">
        <f>VLOOKUP(B775,SiteMetadata!$B$3:$P$37,3,FALSE)</f>
        <v>0</v>
      </c>
      <c r="X775" s="1" t="str">
        <f>VLOOKUP(B775,SiteMetadata!$B$3:$P$37,10,FALSE)</f>
        <v>LowerEastForkLMR</v>
      </c>
      <c r="Y775" s="1">
        <f>VLOOKUP(B775,SiteMetadata!$B$3:$P$37,5,FALSE)</f>
        <v>0.54310199999999997</v>
      </c>
      <c r="Z775" s="1"/>
    </row>
    <row r="776" spans="1:26" x14ac:dyDescent="0.3">
      <c r="A776" s="72">
        <v>45265</v>
      </c>
      <c r="B776" s="73">
        <v>890</v>
      </c>
      <c r="C776" s="73">
        <v>0</v>
      </c>
      <c r="D776" s="74">
        <v>727.98508250000009</v>
      </c>
      <c r="E776" s="73">
        <v>890</v>
      </c>
      <c r="F776" s="75">
        <v>746.85566330000006</v>
      </c>
      <c r="G776" s="74">
        <v>731.85566330000006</v>
      </c>
      <c r="H776" s="74">
        <v>-3.8705807999999706</v>
      </c>
      <c r="I776" s="74"/>
      <c r="J776" s="74">
        <v>278</v>
      </c>
      <c r="K776" s="74">
        <v>836</v>
      </c>
      <c r="L776" s="74">
        <v>11.1</v>
      </c>
      <c r="M776" s="74"/>
      <c r="N776" s="74">
        <v>212.26295135999999</v>
      </c>
      <c r="O776" s="74">
        <v>212.26295135999999</v>
      </c>
      <c r="P776" s="74">
        <v>151.98899999999998</v>
      </c>
      <c r="Q776" s="74">
        <v>60.273951360000012</v>
      </c>
      <c r="R776" s="74">
        <f t="shared" si="96"/>
        <v>60.273951360000012</v>
      </c>
      <c r="S776" s="74">
        <v>52.8</v>
      </c>
      <c r="T776" s="74">
        <f t="shared" si="92"/>
        <v>99.188999999999979</v>
      </c>
      <c r="U776" s="75">
        <v>52.8</v>
      </c>
      <c r="V776" s="76">
        <f>U776/O776</f>
        <v>0.24874807243422661</v>
      </c>
      <c r="W776" s="73">
        <f>VLOOKUP(B776,SiteMetadata!$B$3:$P$37,3,FALSE)</f>
        <v>0.6</v>
      </c>
      <c r="X776" s="73" t="str">
        <f>VLOOKUP(B776,SiteMetadata!$B$3:$P$37,10,FALSE)</f>
        <v>UpperEastForkLMR</v>
      </c>
      <c r="Y776" s="73">
        <f>VLOOKUP(B776,SiteMetadata!$B$3:$P$37,5,FALSE)</f>
        <v>4.8608979999999997</v>
      </c>
      <c r="Z776" s="73">
        <v>4</v>
      </c>
    </row>
    <row r="777" spans="1:26" x14ac:dyDescent="0.3">
      <c r="A777" s="79"/>
      <c r="B777" s="79"/>
      <c r="C777" s="79"/>
      <c r="D777" s="79"/>
      <c r="E777" s="79"/>
      <c r="F777" s="79"/>
      <c r="G777" s="79"/>
      <c r="H777" s="79"/>
      <c r="I777" s="3"/>
      <c r="J777" s="79"/>
      <c r="K777" s="79"/>
      <c r="L777" s="79"/>
      <c r="M777" s="79"/>
      <c r="N777" s="79"/>
      <c r="O777" s="79"/>
      <c r="P777" s="79"/>
      <c r="Q777" s="79"/>
      <c r="R777" s="3"/>
      <c r="S777" s="5"/>
      <c r="T777" s="3"/>
      <c r="U777" s="5"/>
      <c r="V777" s="7"/>
      <c r="W777" s="79"/>
      <c r="X777" s="79"/>
      <c r="Y777" s="79"/>
      <c r="Z777" s="79"/>
    </row>
  </sheetData>
  <autoFilter ref="A2:Z776" xr:uid="{E0AA43D3-5B4D-44A5-A5AD-82C0327EE32F}">
    <sortState xmlns:xlrd2="http://schemas.microsoft.com/office/spreadsheetml/2017/richdata2" ref="A3:Z776">
      <sortCondition ref="A2:A776"/>
    </sortState>
  </autoFilter>
  <sortState xmlns:xlrd2="http://schemas.microsoft.com/office/spreadsheetml/2017/richdata2" ref="A3:Z776">
    <sortCondition ref="Y3:Y776"/>
    <sortCondition ref="B3:B776"/>
    <sortCondition ref="A3:A776"/>
  </sortState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F8935-5B97-4792-A9E2-F0BD5A3B4075}">
  <dimension ref="A1:Z761"/>
  <sheetViews>
    <sheetView zoomScale="70" zoomScaleNormal="70" workbookViewId="0">
      <pane xSplit="2" ySplit="2" topLeftCell="Z3" activePane="bottomRight" state="frozen"/>
      <selection pane="topRight" activeCell="C1" sqref="C1"/>
      <selection pane="bottomLeft" activeCell="A3" sqref="A3"/>
      <selection pane="bottomRight" activeCell="Z2" sqref="Z2"/>
    </sheetView>
  </sheetViews>
  <sheetFormatPr defaultColWidth="8.88671875" defaultRowHeight="14.4" x14ac:dyDescent="0.3"/>
  <cols>
    <col min="1" max="1" width="12.44140625" customWidth="1"/>
    <col min="4" max="4" width="11" customWidth="1"/>
    <col min="6" max="19" width="11" customWidth="1"/>
    <col min="20" max="20" width="11" style="1" customWidth="1"/>
    <col min="21" max="21" width="11" customWidth="1"/>
    <col min="22" max="22" width="11.44140625" customWidth="1"/>
    <col min="23" max="23" width="18.109375" customWidth="1"/>
    <col min="24" max="24" width="26.44140625" customWidth="1"/>
    <col min="25" max="26" width="10.44140625" customWidth="1"/>
  </cols>
  <sheetData>
    <row r="1" spans="1:26" x14ac:dyDescent="0.3">
      <c r="A1" s="79"/>
      <c r="B1" s="79"/>
      <c r="C1" s="79"/>
      <c r="D1" s="79"/>
      <c r="E1" s="79"/>
      <c r="F1" s="1" t="s">
        <v>206</v>
      </c>
      <c r="G1" s="1"/>
      <c r="H1" s="1" t="s">
        <v>207</v>
      </c>
      <c r="I1" s="1" t="s">
        <v>207</v>
      </c>
      <c r="J1" s="79"/>
      <c r="K1" s="79"/>
      <c r="L1" s="79"/>
      <c r="M1" s="79"/>
      <c r="N1" s="79"/>
      <c r="O1" s="1" t="s">
        <v>206</v>
      </c>
      <c r="P1" s="1"/>
      <c r="Q1" s="1" t="s">
        <v>207</v>
      </c>
      <c r="R1" s="1" t="s">
        <v>207</v>
      </c>
      <c r="S1" s="1"/>
      <c r="T1" s="1" t="s">
        <v>207</v>
      </c>
      <c r="U1" s="1"/>
      <c r="V1" s="1" t="s">
        <v>208</v>
      </c>
      <c r="W1" s="79"/>
      <c r="X1" s="79"/>
      <c r="Y1" s="79"/>
      <c r="Z1" s="79"/>
    </row>
    <row r="2" spans="1:26" x14ac:dyDescent="0.3">
      <c r="A2" s="1" t="s">
        <v>10</v>
      </c>
      <c r="B2" s="1" t="s">
        <v>12</v>
      </c>
      <c r="C2" s="1" t="s">
        <v>14</v>
      </c>
      <c r="D2" s="1" t="s">
        <v>16</v>
      </c>
      <c r="E2" s="1" t="s">
        <v>12</v>
      </c>
      <c r="F2" s="1" t="s">
        <v>18</v>
      </c>
      <c r="G2" s="1" t="s">
        <v>20</v>
      </c>
      <c r="H2" s="1" t="s">
        <v>22</v>
      </c>
      <c r="I2" s="1" t="s">
        <v>24</v>
      </c>
      <c r="J2" s="1" t="s">
        <v>25</v>
      </c>
      <c r="K2" s="1" t="s">
        <v>26</v>
      </c>
      <c r="L2" s="1" t="s">
        <v>28</v>
      </c>
      <c r="M2" s="1" t="s">
        <v>30</v>
      </c>
      <c r="N2" s="1" t="s">
        <v>32</v>
      </c>
      <c r="O2" s="1" t="s">
        <v>34</v>
      </c>
      <c r="P2" s="1" t="s">
        <v>36</v>
      </c>
      <c r="Q2" s="1" t="s">
        <v>38</v>
      </c>
      <c r="R2" s="1" t="s">
        <v>40</v>
      </c>
      <c r="S2" s="1" t="s">
        <v>42</v>
      </c>
      <c r="T2" s="1" t="s">
        <v>44</v>
      </c>
      <c r="U2" s="1" t="s">
        <v>46</v>
      </c>
      <c r="V2" s="1" t="s">
        <v>48</v>
      </c>
      <c r="W2" s="1" t="s">
        <v>50</v>
      </c>
      <c r="X2" s="1" t="s">
        <v>52</v>
      </c>
      <c r="Y2" s="1" t="s">
        <v>54</v>
      </c>
      <c r="Z2" s="1" t="s">
        <v>56</v>
      </c>
    </row>
    <row r="3" spans="1:26" x14ac:dyDescent="0.3">
      <c r="A3" s="2">
        <v>44760</v>
      </c>
      <c r="B3" s="1">
        <v>506</v>
      </c>
      <c r="C3" s="1">
        <v>0</v>
      </c>
      <c r="D3" s="3">
        <v>1849.5430158733334</v>
      </c>
      <c r="E3" s="1">
        <v>506</v>
      </c>
      <c r="F3" s="3">
        <v>1849.5430158733334</v>
      </c>
      <c r="G3" s="3">
        <v>1620.9109698499997</v>
      </c>
      <c r="H3" s="3">
        <v>228.63204602333371</v>
      </c>
      <c r="I3" s="3">
        <f t="shared" ref="I3:I10" si="0">F3-(K3+M3)</f>
        <v>661.24301587333321</v>
      </c>
      <c r="J3" s="3">
        <v>1196.3333333333333</v>
      </c>
      <c r="K3" s="3">
        <v>1146.6666666666667</v>
      </c>
      <c r="L3" s="3">
        <v>46.566666666666663</v>
      </c>
      <c r="M3" s="3">
        <v>41.633333333333333</v>
      </c>
      <c r="N3" s="3">
        <v>278.71437157000003</v>
      </c>
      <c r="O3" s="3">
        <v>278.71437157000003</v>
      </c>
      <c r="P3" s="3">
        <v>190.73808347333332</v>
      </c>
      <c r="Q3" s="3">
        <v>87.976288096666707</v>
      </c>
      <c r="R3" s="3">
        <f t="shared" ref="R3:R66" si="1">O3-P3</f>
        <v>87.976288096666707</v>
      </c>
      <c r="S3" s="3">
        <v>164.66666666666666</v>
      </c>
      <c r="T3" s="3">
        <f t="shared" ref="T3:T34" si="2">IF(P3-U3&lt;0,"", P3-U3)</f>
        <v>40.404750139999976</v>
      </c>
      <c r="U3" s="3">
        <v>150.33333333333334</v>
      </c>
      <c r="V3" s="7">
        <f t="shared" ref="V3:V41" si="3">U3/O3</f>
        <v>0.53938134760150547</v>
      </c>
      <c r="W3" s="1">
        <f>VLOOKUP(B3,SiteMetadata!$B$3:$P$37,3,FALSE)</f>
        <v>72.8</v>
      </c>
      <c r="X3" s="1" t="str">
        <f>VLOOKUP(B3,SiteMetadata!$B$3:$P$37,10,FALSE)</f>
        <v>UpperEastForkLMR</v>
      </c>
      <c r="Y3" s="1">
        <f>VLOOKUP(B3,SiteMetadata!$B$3:$P$37,5,FALSE)</f>
        <v>48.268528000000003</v>
      </c>
      <c r="Z3" s="1">
        <v>4</v>
      </c>
    </row>
    <row r="4" spans="1:26" x14ac:dyDescent="0.3">
      <c r="A4" s="2">
        <v>44774</v>
      </c>
      <c r="B4" s="1">
        <v>506</v>
      </c>
      <c r="C4" s="1">
        <v>0</v>
      </c>
      <c r="D4" s="3">
        <v>942.28371760000005</v>
      </c>
      <c r="E4" s="1">
        <v>506</v>
      </c>
      <c r="F4" s="4">
        <v>1096.2240686</v>
      </c>
      <c r="G4" s="3">
        <v>1074.2240686</v>
      </c>
      <c r="H4" s="3">
        <v>-131.94035099999996</v>
      </c>
      <c r="I4" s="3">
        <f t="shared" si="0"/>
        <v>547.12406859999999</v>
      </c>
      <c r="J4" s="3">
        <v>534</v>
      </c>
      <c r="K4" s="3">
        <v>519</v>
      </c>
      <c r="L4" s="3">
        <v>28.2</v>
      </c>
      <c r="M4" s="3">
        <v>30.1</v>
      </c>
      <c r="N4" s="3">
        <v>145.66098399999998</v>
      </c>
      <c r="O4" s="3">
        <v>145.66098399999998</v>
      </c>
      <c r="P4" s="3">
        <v>108.86100399999999</v>
      </c>
      <c r="Q4" s="3">
        <v>36.799979999999991</v>
      </c>
      <c r="R4" s="3">
        <f t="shared" si="1"/>
        <v>36.799979999999991</v>
      </c>
      <c r="S4" s="3">
        <v>98.4</v>
      </c>
      <c r="T4" s="3">
        <f t="shared" si="2"/>
        <v>11.161003999999991</v>
      </c>
      <c r="U4" s="3">
        <v>97.7</v>
      </c>
      <c r="V4" s="7">
        <f t="shared" si="3"/>
        <v>0.67073554851174155</v>
      </c>
      <c r="W4" s="1">
        <f>VLOOKUP(B4,SiteMetadata!$B$3:$P$37,3,FALSE)</f>
        <v>72.8</v>
      </c>
      <c r="X4" s="1" t="str">
        <f>VLOOKUP(B4,SiteMetadata!$B$3:$P$37,10,FALSE)</f>
        <v>UpperEastForkLMR</v>
      </c>
      <c r="Y4" s="1">
        <f>VLOOKUP(B4,SiteMetadata!$B$3:$P$37,5,FALSE)</f>
        <v>48.268528000000003</v>
      </c>
      <c r="Z4" s="1">
        <v>4</v>
      </c>
    </row>
    <row r="5" spans="1:26" x14ac:dyDescent="0.3">
      <c r="A5" s="2">
        <v>44795</v>
      </c>
      <c r="B5" s="1">
        <v>506</v>
      </c>
      <c r="C5" s="1">
        <v>0</v>
      </c>
      <c r="D5" s="3">
        <v>1772.1693677899998</v>
      </c>
      <c r="E5" s="1">
        <v>506</v>
      </c>
      <c r="F5" s="3">
        <v>1772.1693677899998</v>
      </c>
      <c r="G5" s="3">
        <v>1652.9912158399998</v>
      </c>
      <c r="H5" s="3">
        <v>119.17815195000003</v>
      </c>
      <c r="I5" s="3">
        <f t="shared" si="0"/>
        <v>694.1693677899998</v>
      </c>
      <c r="J5" s="3">
        <v>1090</v>
      </c>
      <c r="K5" s="3">
        <v>1050</v>
      </c>
      <c r="L5" s="3">
        <v>43.3</v>
      </c>
      <c r="M5" s="3">
        <v>28</v>
      </c>
      <c r="N5" s="3">
        <v>453.38992958</v>
      </c>
      <c r="O5" s="3">
        <v>453.38992958</v>
      </c>
      <c r="P5" s="3">
        <v>312.70064511999999</v>
      </c>
      <c r="Q5" s="3">
        <v>140.68928446000001</v>
      </c>
      <c r="R5" s="3">
        <f t="shared" si="1"/>
        <v>140.68928446000001</v>
      </c>
      <c r="S5" s="3">
        <v>214</v>
      </c>
      <c r="T5" s="3">
        <f t="shared" si="2"/>
        <v>110.70064511999999</v>
      </c>
      <c r="U5" s="3">
        <v>202</v>
      </c>
      <c r="V5" s="7">
        <f t="shared" si="3"/>
        <v>0.4455326129257518</v>
      </c>
      <c r="W5" s="1">
        <f>VLOOKUP(B5,SiteMetadata!$B$3:$P$37,3,FALSE)</f>
        <v>72.8</v>
      </c>
      <c r="X5" s="1" t="str">
        <f>VLOOKUP(B5,SiteMetadata!$B$3:$P$37,10,FALSE)</f>
        <v>UpperEastForkLMR</v>
      </c>
      <c r="Y5" s="1">
        <f>VLOOKUP(B5,SiteMetadata!$B$3:$P$37,5,FALSE)</f>
        <v>48.268528000000003</v>
      </c>
      <c r="Z5" s="1">
        <v>4</v>
      </c>
    </row>
    <row r="6" spans="1:26" x14ac:dyDescent="0.3">
      <c r="A6" s="2">
        <v>44837</v>
      </c>
      <c r="B6" s="1">
        <v>506</v>
      </c>
      <c r="C6" s="1">
        <v>0</v>
      </c>
      <c r="D6" s="3">
        <v>275.22201799999999</v>
      </c>
      <c r="E6" s="1">
        <v>506</v>
      </c>
      <c r="F6" s="3">
        <v>275.22201799999999</v>
      </c>
      <c r="G6" s="3">
        <v>243.48976249999998</v>
      </c>
      <c r="H6" s="3">
        <v>31.732255500000008</v>
      </c>
      <c r="I6" s="3">
        <f t="shared" si="0"/>
        <v>154.01201800000001</v>
      </c>
      <c r="J6" s="3">
        <v>112</v>
      </c>
      <c r="K6" s="3">
        <v>119</v>
      </c>
      <c r="L6" s="3">
        <v>3.24</v>
      </c>
      <c r="M6" s="3">
        <v>2.21</v>
      </c>
      <c r="N6" s="3">
        <v>63.7</v>
      </c>
      <c r="O6" s="3">
        <v>63.7</v>
      </c>
      <c r="P6" s="3">
        <v>47.8</v>
      </c>
      <c r="Q6" s="3">
        <v>15.900000000000006</v>
      </c>
      <c r="R6" s="3">
        <f t="shared" si="1"/>
        <v>15.900000000000006</v>
      </c>
      <c r="S6" s="3">
        <v>23.3</v>
      </c>
      <c r="T6" s="3">
        <f t="shared" si="2"/>
        <v>27.599999999999998</v>
      </c>
      <c r="U6" s="3">
        <v>20.2</v>
      </c>
      <c r="V6" s="7">
        <f t="shared" si="3"/>
        <v>0.31711145996860279</v>
      </c>
      <c r="W6" s="1">
        <f>VLOOKUP(B6,SiteMetadata!$B$3:$P$37,3,FALSE)</f>
        <v>72.8</v>
      </c>
      <c r="X6" s="1" t="str">
        <f>VLOOKUP(B6,SiteMetadata!$B$3:$P$37,10,FALSE)</f>
        <v>UpperEastForkLMR</v>
      </c>
      <c r="Y6" s="1">
        <f>VLOOKUP(B6,SiteMetadata!$B$3:$P$37,5,FALSE)</f>
        <v>48.268528000000003</v>
      </c>
      <c r="Z6" s="1">
        <v>4</v>
      </c>
    </row>
    <row r="7" spans="1:26" x14ac:dyDescent="0.3">
      <c r="A7" s="2">
        <v>44858</v>
      </c>
      <c r="B7" s="1">
        <v>506</v>
      </c>
      <c r="C7" s="1">
        <v>0</v>
      </c>
      <c r="D7" s="3">
        <v>582</v>
      </c>
      <c r="E7" s="1">
        <v>506</v>
      </c>
      <c r="F7" s="3">
        <v>582</v>
      </c>
      <c r="G7" s="3">
        <v>280</v>
      </c>
      <c r="H7" s="3">
        <v>302</v>
      </c>
      <c r="I7" s="3">
        <f t="shared" si="0"/>
        <v>561.9</v>
      </c>
      <c r="J7" s="3">
        <v>5.45</v>
      </c>
      <c r="K7" s="3">
        <v>17.7</v>
      </c>
      <c r="L7" s="3">
        <v>1.79</v>
      </c>
      <c r="M7" s="3">
        <v>2.4</v>
      </c>
      <c r="N7" s="3">
        <v>177.71619795999999</v>
      </c>
      <c r="O7" s="4">
        <v>198.88405955999997</v>
      </c>
      <c r="P7" s="3">
        <v>184.88405955999997</v>
      </c>
      <c r="Q7" s="3">
        <v>-7.1678615999999806</v>
      </c>
      <c r="R7" s="3">
        <f t="shared" si="1"/>
        <v>14</v>
      </c>
      <c r="S7" s="3">
        <v>84.8</v>
      </c>
      <c r="T7" s="3">
        <f t="shared" si="2"/>
        <v>50.884059559999969</v>
      </c>
      <c r="U7" s="3">
        <v>134</v>
      </c>
      <c r="V7" s="7">
        <f t="shared" si="3"/>
        <v>0.67375937667631158</v>
      </c>
      <c r="W7" s="1">
        <f>VLOOKUP(B7,SiteMetadata!$B$3:$P$37,3,FALSE)</f>
        <v>72.8</v>
      </c>
      <c r="X7" s="1" t="str">
        <f>VLOOKUP(B7,SiteMetadata!$B$3:$P$37,10,FALSE)</f>
        <v>UpperEastForkLMR</v>
      </c>
      <c r="Y7" s="1">
        <f>VLOOKUP(B7,SiteMetadata!$B$3:$P$37,5,FALSE)</f>
        <v>48.268528000000003</v>
      </c>
      <c r="Z7" s="1">
        <v>4</v>
      </c>
    </row>
    <row r="8" spans="1:26" x14ac:dyDescent="0.3">
      <c r="A8" s="72">
        <v>44886</v>
      </c>
      <c r="B8" s="73">
        <v>506</v>
      </c>
      <c r="C8" s="73">
        <v>0</v>
      </c>
      <c r="D8" s="74">
        <v>937</v>
      </c>
      <c r="E8" s="73">
        <v>506</v>
      </c>
      <c r="F8" s="74">
        <v>937</v>
      </c>
      <c r="G8" s="74">
        <v>598</v>
      </c>
      <c r="H8" s="74">
        <v>339</v>
      </c>
      <c r="I8" s="74">
        <f t="shared" si="0"/>
        <v>733.51</v>
      </c>
      <c r="J8" s="74">
        <v>206</v>
      </c>
      <c r="K8" s="74">
        <v>201</v>
      </c>
      <c r="L8" s="74">
        <v>5.93</v>
      </c>
      <c r="M8" s="74">
        <v>2.4900000000000002</v>
      </c>
      <c r="N8" s="74">
        <v>213.75671412</v>
      </c>
      <c r="O8" s="74">
        <v>213.75671412</v>
      </c>
      <c r="P8" s="74">
        <v>122.74273828</v>
      </c>
      <c r="Q8" s="74">
        <v>91.013975840000001</v>
      </c>
      <c r="R8" s="74">
        <f t="shared" si="1"/>
        <v>91.013975840000001</v>
      </c>
      <c r="S8" s="74">
        <v>57.4</v>
      </c>
      <c r="T8" s="74">
        <f t="shared" si="2"/>
        <v>77.842738279999992</v>
      </c>
      <c r="U8" s="74">
        <v>44.9</v>
      </c>
      <c r="V8" s="76">
        <f t="shared" si="3"/>
        <v>0.21005188157408602</v>
      </c>
      <c r="W8" s="73">
        <f>VLOOKUP(B8,SiteMetadata!$B$3:$P$37,3,FALSE)</f>
        <v>72.8</v>
      </c>
      <c r="X8" s="73" t="str">
        <f>VLOOKUP(B8,SiteMetadata!$B$3:$P$37,10,FALSE)</f>
        <v>UpperEastForkLMR</v>
      </c>
      <c r="Y8" s="73">
        <f>VLOOKUP(B8,SiteMetadata!$B$3:$P$37,5,FALSE)</f>
        <v>48.268528000000003</v>
      </c>
      <c r="Z8" s="73">
        <v>4</v>
      </c>
    </row>
    <row r="9" spans="1:26" x14ac:dyDescent="0.3">
      <c r="A9" s="72">
        <v>44900</v>
      </c>
      <c r="B9" s="73">
        <v>506</v>
      </c>
      <c r="C9" s="73">
        <v>0</v>
      </c>
      <c r="D9" s="74">
        <v>1073.4420692000001</v>
      </c>
      <c r="E9" s="73">
        <v>506</v>
      </c>
      <c r="F9" s="75">
        <v>1128.8432825000002</v>
      </c>
      <c r="G9" s="74">
        <v>1113.8432825000002</v>
      </c>
      <c r="H9" s="74">
        <v>-40.401213300000109</v>
      </c>
      <c r="I9" s="74">
        <f t="shared" si="0"/>
        <v>425.21328250000022</v>
      </c>
      <c r="J9" s="74">
        <v>740</v>
      </c>
      <c r="K9" s="74">
        <v>697</v>
      </c>
      <c r="L9" s="74">
        <v>1.98</v>
      </c>
      <c r="M9" s="74">
        <v>6.63</v>
      </c>
      <c r="N9" s="74">
        <v>129.42618815999998</v>
      </c>
      <c r="O9" s="74">
        <v>129.42618815999998</v>
      </c>
      <c r="P9" s="74">
        <v>83.04306815999999</v>
      </c>
      <c r="Q9" s="74">
        <v>46.383119999999991</v>
      </c>
      <c r="R9" s="74">
        <f t="shared" si="1"/>
        <v>46.383119999999991</v>
      </c>
      <c r="S9" s="74">
        <v>27.7</v>
      </c>
      <c r="T9" s="74">
        <f t="shared" si="2"/>
        <v>55.743068159999993</v>
      </c>
      <c r="U9" s="74">
        <v>27.3</v>
      </c>
      <c r="V9" s="76">
        <f t="shared" si="3"/>
        <v>0.21093103635448987</v>
      </c>
      <c r="W9" s="73">
        <f>VLOOKUP(B9,SiteMetadata!$B$3:$P$37,3,FALSE)</f>
        <v>72.8</v>
      </c>
      <c r="X9" s="73" t="str">
        <f>VLOOKUP(B9,SiteMetadata!$B$3:$P$37,10,FALSE)</f>
        <v>UpperEastForkLMR</v>
      </c>
      <c r="Y9" s="73">
        <f>VLOOKUP(B9,SiteMetadata!$B$3:$P$37,5,FALSE)</f>
        <v>48.268528000000003</v>
      </c>
      <c r="Z9" s="73">
        <v>4</v>
      </c>
    </row>
    <row r="10" spans="1:26" x14ac:dyDescent="0.3">
      <c r="A10" s="2">
        <v>44949</v>
      </c>
      <c r="B10" s="1">
        <v>506</v>
      </c>
      <c r="C10" s="1">
        <v>0</v>
      </c>
      <c r="D10" s="3">
        <v>2429.2069160000001</v>
      </c>
      <c r="E10" s="1">
        <v>506</v>
      </c>
      <c r="F10" s="3">
        <v>2429.2069160000001</v>
      </c>
      <c r="G10" s="3">
        <v>2216.8283239999996</v>
      </c>
      <c r="H10" s="3">
        <v>212.37859200000048</v>
      </c>
      <c r="I10" s="3">
        <f t="shared" si="0"/>
        <v>647.50691600000005</v>
      </c>
      <c r="J10" s="3">
        <v>1910</v>
      </c>
      <c r="K10" s="3">
        <v>1770</v>
      </c>
      <c r="L10" s="3">
        <v>9.7200000000000006</v>
      </c>
      <c r="M10" s="3">
        <v>11.7</v>
      </c>
      <c r="N10" s="3">
        <v>121.21290999999997</v>
      </c>
      <c r="O10" s="4">
        <v>147.87331</v>
      </c>
      <c r="P10" s="3">
        <v>136.87331</v>
      </c>
      <c r="Q10" s="3">
        <v>-15.660400000000038</v>
      </c>
      <c r="R10" s="3">
        <f t="shared" si="1"/>
        <v>11</v>
      </c>
      <c r="S10" s="3">
        <v>28.1</v>
      </c>
      <c r="T10" s="3">
        <f t="shared" si="2"/>
        <v>107.77331000000001</v>
      </c>
      <c r="U10" s="3">
        <v>29.1</v>
      </c>
      <c r="V10" s="7">
        <f t="shared" si="3"/>
        <v>0.19679007658650505</v>
      </c>
      <c r="W10" s="1">
        <f>VLOOKUP(B10,SiteMetadata!$B$3:$P$37,3,FALSE)</f>
        <v>72.8</v>
      </c>
      <c r="X10" s="1" t="str">
        <f>VLOOKUP(B10,SiteMetadata!$B$3:$P$37,10,FALSE)</f>
        <v>UpperEastForkLMR</v>
      </c>
      <c r="Y10" s="1">
        <f>VLOOKUP(B10,SiteMetadata!$B$3:$P$37,5,FALSE)</f>
        <v>48.268528000000003</v>
      </c>
      <c r="Z10" s="1">
        <v>4</v>
      </c>
    </row>
    <row r="11" spans="1:26" x14ac:dyDescent="0.3">
      <c r="A11" s="2">
        <v>44970</v>
      </c>
      <c r="B11" s="1">
        <v>506</v>
      </c>
      <c r="C11" s="1">
        <v>0</v>
      </c>
      <c r="D11" s="3">
        <v>1050</v>
      </c>
      <c r="E11" s="1">
        <v>506</v>
      </c>
      <c r="F11" s="3">
        <v>1050</v>
      </c>
      <c r="G11" s="3">
        <v>1034.5345548</v>
      </c>
      <c r="H11" s="3">
        <v>15.465445199999976</v>
      </c>
      <c r="I11" s="3"/>
      <c r="J11" s="3">
        <v>1600</v>
      </c>
      <c r="K11" s="3">
        <v>2080</v>
      </c>
      <c r="L11" s="3">
        <v>0.97899999999999998</v>
      </c>
      <c r="M11" s="3">
        <v>1.24</v>
      </c>
      <c r="N11" s="3">
        <v>45.584213902399995</v>
      </c>
      <c r="O11" s="4">
        <v>130.96881983999998</v>
      </c>
      <c r="P11" s="3">
        <v>117.96881983999999</v>
      </c>
      <c r="Q11" s="3">
        <v>-72.3846059376</v>
      </c>
      <c r="R11" s="3">
        <f t="shared" si="1"/>
        <v>12.999999999999986</v>
      </c>
      <c r="S11" s="3">
        <v>10.1</v>
      </c>
      <c r="T11" s="3">
        <f t="shared" si="2"/>
        <v>108.62881983999999</v>
      </c>
      <c r="U11" s="3">
        <v>9.34</v>
      </c>
      <c r="V11" s="7">
        <f t="shared" si="3"/>
        <v>7.1314683994330483E-2</v>
      </c>
      <c r="W11" s="1">
        <f>VLOOKUP(B11,SiteMetadata!$B$3:$P$37,3,FALSE)</f>
        <v>72.8</v>
      </c>
      <c r="X11" s="1" t="str">
        <f>VLOOKUP(B11,SiteMetadata!$B$3:$P$37,10,FALSE)</f>
        <v>UpperEastForkLMR</v>
      </c>
      <c r="Y11" s="1">
        <f>VLOOKUP(B11,SiteMetadata!$B$3:$P$37,5,FALSE)</f>
        <v>48.268528000000003</v>
      </c>
      <c r="Z11" s="1">
        <v>4</v>
      </c>
    </row>
    <row r="12" spans="1:26" x14ac:dyDescent="0.3">
      <c r="A12" s="2">
        <v>44991</v>
      </c>
      <c r="B12" s="1">
        <v>506</v>
      </c>
      <c r="C12" s="1">
        <v>0</v>
      </c>
      <c r="D12" s="3">
        <v>2640</v>
      </c>
      <c r="E12" s="1">
        <v>506</v>
      </c>
      <c r="F12" s="3">
        <v>2640</v>
      </c>
      <c r="G12" s="3">
        <v>2600</v>
      </c>
      <c r="H12" s="3">
        <v>40</v>
      </c>
      <c r="I12" s="3">
        <f>F12-(K12+M12)</f>
        <v>1225.3</v>
      </c>
      <c r="J12" s="3">
        <v>2240</v>
      </c>
      <c r="K12" s="3">
        <v>1400</v>
      </c>
      <c r="L12" s="3">
        <v>12.4</v>
      </c>
      <c r="M12" s="3">
        <v>14.7</v>
      </c>
      <c r="N12" s="3">
        <v>156.97790757000001</v>
      </c>
      <c r="O12" s="3">
        <v>156.97790757000001</v>
      </c>
      <c r="P12" s="3">
        <v>65.403295999999983</v>
      </c>
      <c r="Q12" s="3">
        <v>91.57461157000003</v>
      </c>
      <c r="R12" s="3">
        <f t="shared" si="1"/>
        <v>91.57461157000003</v>
      </c>
      <c r="S12" s="3">
        <v>71.099999999999994</v>
      </c>
      <c r="T12" s="3">
        <f t="shared" si="2"/>
        <v>0.20329599999998038</v>
      </c>
      <c r="U12" s="3">
        <v>65.2</v>
      </c>
      <c r="V12" s="7">
        <f t="shared" si="3"/>
        <v>0.41534506994830367</v>
      </c>
      <c r="W12" s="1">
        <f>VLOOKUP(B12,SiteMetadata!$B$3:$P$37,3,FALSE)</f>
        <v>72.8</v>
      </c>
      <c r="X12" s="1" t="str">
        <f>VLOOKUP(B12,SiteMetadata!$B$3:$P$37,10,FALSE)</f>
        <v>UpperEastForkLMR</v>
      </c>
      <c r="Y12" s="1">
        <f>VLOOKUP(B12,SiteMetadata!$B$3:$P$37,5,FALSE)</f>
        <v>48.268528000000003</v>
      </c>
      <c r="Z12" s="1">
        <v>4</v>
      </c>
    </row>
    <row r="13" spans="1:26" x14ac:dyDescent="0.3">
      <c r="A13" s="2">
        <v>45012</v>
      </c>
      <c r="B13" s="1">
        <v>506</v>
      </c>
      <c r="C13" s="1">
        <v>0</v>
      </c>
      <c r="D13" s="3">
        <v>2740.71600012</v>
      </c>
      <c r="E13" s="1">
        <v>506</v>
      </c>
      <c r="F13" s="3">
        <v>2740.71600012</v>
      </c>
      <c r="G13" s="3">
        <v>2410.6310986799999</v>
      </c>
      <c r="H13" s="3">
        <v>330.08490144000007</v>
      </c>
      <c r="I13" s="3"/>
      <c r="J13" s="3">
        <v>2000</v>
      </c>
      <c r="K13" s="3">
        <v>3550</v>
      </c>
      <c r="L13" s="3">
        <v>33.799999999999997</v>
      </c>
      <c r="M13" s="3">
        <v>69.099999999999994</v>
      </c>
      <c r="N13" s="3">
        <v>133.132825314</v>
      </c>
      <c r="O13" s="3">
        <v>133.132825314</v>
      </c>
      <c r="P13" s="3">
        <v>81.344255528000005</v>
      </c>
      <c r="Q13" s="3">
        <v>51.788569785999996</v>
      </c>
      <c r="R13" s="3">
        <f t="shared" si="1"/>
        <v>51.788569785999996</v>
      </c>
      <c r="S13" s="3">
        <v>43.8</v>
      </c>
      <c r="T13" s="3">
        <f t="shared" si="2"/>
        <v>44.444255528000006</v>
      </c>
      <c r="U13" s="3">
        <v>36.9</v>
      </c>
      <c r="V13" s="7">
        <f t="shared" si="3"/>
        <v>0.27716680625510365</v>
      </c>
      <c r="W13" s="1">
        <f>VLOOKUP(B13,SiteMetadata!$B$3:$P$37,3,FALSE)</f>
        <v>72.8</v>
      </c>
      <c r="X13" s="1" t="str">
        <f>VLOOKUP(B13,SiteMetadata!$B$3:$P$37,10,FALSE)</f>
        <v>UpperEastForkLMR</v>
      </c>
      <c r="Y13" s="1">
        <f>VLOOKUP(B13,SiteMetadata!$B$3:$P$37,5,FALSE)</f>
        <v>48.268528000000003</v>
      </c>
      <c r="Z13" s="1">
        <v>4</v>
      </c>
    </row>
    <row r="14" spans="1:26" x14ac:dyDescent="0.3">
      <c r="A14" s="2">
        <v>45033</v>
      </c>
      <c r="B14" s="1">
        <v>506</v>
      </c>
      <c r="C14" s="1">
        <v>0</v>
      </c>
      <c r="D14" s="3">
        <v>1580</v>
      </c>
      <c r="E14" s="1">
        <v>506</v>
      </c>
      <c r="F14" s="3">
        <v>1580</v>
      </c>
      <c r="G14" s="3">
        <v>1500</v>
      </c>
      <c r="H14" s="3">
        <v>80</v>
      </c>
      <c r="I14" s="3">
        <f t="shared" ref="I14:I21" si="4">F14-(K14+M14)</f>
        <v>64.019999999999982</v>
      </c>
      <c r="J14" s="3">
        <v>900</v>
      </c>
      <c r="K14" s="3">
        <v>1510</v>
      </c>
      <c r="L14" s="3">
        <v>4.07</v>
      </c>
      <c r="M14" s="3">
        <v>5.98</v>
      </c>
      <c r="N14" s="3">
        <v>94.763128977999997</v>
      </c>
      <c r="O14" s="4">
        <v>118.42715833800003</v>
      </c>
      <c r="P14" s="3">
        <v>104.42715833800003</v>
      </c>
      <c r="Q14" s="3">
        <v>-9.6640293600000291</v>
      </c>
      <c r="R14" s="3">
        <f t="shared" si="1"/>
        <v>14</v>
      </c>
      <c r="S14" s="3">
        <v>17</v>
      </c>
      <c r="T14" s="3">
        <f t="shared" si="2"/>
        <v>88.427158338000027</v>
      </c>
      <c r="U14" s="3">
        <v>16</v>
      </c>
      <c r="V14" s="7">
        <f t="shared" si="3"/>
        <v>0.13510414523613576</v>
      </c>
      <c r="W14" s="1">
        <f>VLOOKUP(B14,SiteMetadata!$B$3:$P$37,3,FALSE)</f>
        <v>72.8</v>
      </c>
      <c r="X14" s="1" t="str">
        <f>VLOOKUP(B14,SiteMetadata!$B$3:$P$37,10,FALSE)</f>
        <v>UpperEastForkLMR</v>
      </c>
      <c r="Y14" s="1">
        <f>VLOOKUP(B14,SiteMetadata!$B$3:$P$37,5,FALSE)</f>
        <v>48.268528000000003</v>
      </c>
      <c r="Z14" s="1">
        <v>4</v>
      </c>
    </row>
    <row r="15" spans="1:26" x14ac:dyDescent="0.3">
      <c r="A15" s="2">
        <v>45054</v>
      </c>
      <c r="B15" s="1">
        <v>506</v>
      </c>
      <c r="C15" s="1">
        <v>0</v>
      </c>
      <c r="D15" s="3">
        <v>3120</v>
      </c>
      <c r="E15" s="1">
        <v>506</v>
      </c>
      <c r="F15" s="3">
        <v>3120</v>
      </c>
      <c r="G15" s="3">
        <v>2700</v>
      </c>
      <c r="H15" s="3">
        <v>420</v>
      </c>
      <c r="I15" s="3">
        <f t="shared" si="4"/>
        <v>210</v>
      </c>
      <c r="J15" s="3">
        <v>4000</v>
      </c>
      <c r="K15" s="3">
        <v>2700</v>
      </c>
      <c r="L15" s="3">
        <v>240</v>
      </c>
      <c r="M15" s="3">
        <v>210</v>
      </c>
      <c r="N15" s="3">
        <v>410</v>
      </c>
      <c r="O15" s="3">
        <v>410</v>
      </c>
      <c r="P15" s="3">
        <v>400.12059599999998</v>
      </c>
      <c r="Q15" s="3">
        <v>9.8794040000000223</v>
      </c>
      <c r="R15" s="3">
        <f t="shared" si="1"/>
        <v>9.8794040000000223</v>
      </c>
      <c r="S15" s="3">
        <v>423</v>
      </c>
      <c r="T15" s="3">
        <f t="shared" si="2"/>
        <v>83.120595999999978</v>
      </c>
      <c r="U15" s="3">
        <v>317</v>
      </c>
      <c r="V15" s="7">
        <f t="shared" si="3"/>
        <v>0.77317073170731709</v>
      </c>
      <c r="W15" s="1">
        <f>VLOOKUP(B15,SiteMetadata!$B$3:$P$37,3,FALSE)</f>
        <v>72.8</v>
      </c>
      <c r="X15" s="1" t="str">
        <f>VLOOKUP(B15,SiteMetadata!$B$3:$P$37,10,FALSE)</f>
        <v>UpperEastForkLMR</v>
      </c>
      <c r="Y15" s="1">
        <f>VLOOKUP(B15,SiteMetadata!$B$3:$P$37,5,FALSE)</f>
        <v>48.268528000000003</v>
      </c>
      <c r="Z15" s="1">
        <v>4</v>
      </c>
    </row>
    <row r="16" spans="1:26" x14ac:dyDescent="0.3">
      <c r="A16" s="2">
        <v>45097</v>
      </c>
      <c r="B16" s="1">
        <v>506</v>
      </c>
      <c r="C16" s="1">
        <v>0</v>
      </c>
      <c r="D16" s="3">
        <v>1180</v>
      </c>
      <c r="E16" s="1">
        <v>506</v>
      </c>
      <c r="F16" s="3">
        <v>1180</v>
      </c>
      <c r="G16" s="3">
        <v>1090</v>
      </c>
      <c r="H16" s="3">
        <v>90</v>
      </c>
      <c r="I16" s="3">
        <f t="shared" si="4"/>
        <v>193.79999999999995</v>
      </c>
      <c r="J16" s="3">
        <v>937</v>
      </c>
      <c r="K16" s="3">
        <v>937</v>
      </c>
      <c r="L16" s="3">
        <v>55.2</v>
      </c>
      <c r="M16" s="3">
        <v>49.2</v>
      </c>
      <c r="N16" s="3">
        <v>256.520556</v>
      </c>
      <c r="O16" s="3">
        <v>256.520556</v>
      </c>
      <c r="P16" s="3">
        <v>48.4</v>
      </c>
      <c r="Q16" s="3">
        <v>208.12055599999999</v>
      </c>
      <c r="R16" s="3">
        <f t="shared" si="1"/>
        <v>208.12055599999999</v>
      </c>
      <c r="S16" s="3">
        <v>60.6</v>
      </c>
      <c r="T16" s="3" t="str">
        <f t="shared" si="2"/>
        <v/>
      </c>
      <c r="U16" s="3">
        <v>54.7</v>
      </c>
      <c r="V16" s="7">
        <f t="shared" si="3"/>
        <v>0.21323827163387252</v>
      </c>
      <c r="W16" s="1">
        <f>VLOOKUP(B16,SiteMetadata!$B$3:$P$37,3,FALSE)</f>
        <v>72.8</v>
      </c>
      <c r="X16" s="1" t="str">
        <f>VLOOKUP(B16,SiteMetadata!$B$3:$P$37,10,FALSE)</f>
        <v>UpperEastForkLMR</v>
      </c>
      <c r="Y16" s="1">
        <f>VLOOKUP(B16,SiteMetadata!$B$3:$P$37,5,FALSE)</f>
        <v>48.268528000000003</v>
      </c>
      <c r="Z16" s="1">
        <v>4</v>
      </c>
    </row>
    <row r="17" spans="1:26" x14ac:dyDescent="0.3">
      <c r="A17" s="2">
        <v>44774</v>
      </c>
      <c r="B17" s="1">
        <v>890</v>
      </c>
      <c r="C17" s="1">
        <v>0</v>
      </c>
      <c r="D17" s="3">
        <v>794.34552114999997</v>
      </c>
      <c r="E17" s="1">
        <v>890</v>
      </c>
      <c r="F17" s="3">
        <v>794.34552114999997</v>
      </c>
      <c r="G17" s="3">
        <v>597.3480174</v>
      </c>
      <c r="H17" s="3">
        <v>196.99750374999996</v>
      </c>
      <c r="I17" s="3">
        <f t="shared" si="4"/>
        <v>645.94552114999999</v>
      </c>
      <c r="J17" s="3">
        <v>127</v>
      </c>
      <c r="K17" s="3">
        <v>124</v>
      </c>
      <c r="L17" s="3">
        <v>21.6</v>
      </c>
      <c r="M17" s="3">
        <v>24.4</v>
      </c>
      <c r="N17" s="3">
        <v>164.84820399999998</v>
      </c>
      <c r="O17" s="3">
        <v>164.84820399999998</v>
      </c>
      <c r="P17" s="3">
        <v>138.96444399999996</v>
      </c>
      <c r="Q17" s="3">
        <v>25.883760000000024</v>
      </c>
      <c r="R17" s="3">
        <f t="shared" si="1"/>
        <v>25.883760000000024</v>
      </c>
      <c r="S17" s="3">
        <v>86</v>
      </c>
      <c r="T17" s="3">
        <f t="shared" si="2"/>
        <v>55.464443999999958</v>
      </c>
      <c r="U17" s="3">
        <v>83.5</v>
      </c>
      <c r="V17" s="7">
        <f t="shared" si="3"/>
        <v>0.50652659825156487</v>
      </c>
      <c r="W17" s="1">
        <f>VLOOKUP(B17,SiteMetadata!$B$3:$P$37,3,FALSE)</f>
        <v>0.6</v>
      </c>
      <c r="X17" s="1" t="str">
        <f>VLOOKUP(B17,SiteMetadata!$B$3:$P$37,10,FALSE)</f>
        <v>UpperEastForkLMR</v>
      </c>
      <c r="Y17" s="1">
        <f>VLOOKUP(B17,SiteMetadata!$B$3:$P$37,5,FALSE)</f>
        <v>4.8608979999999997</v>
      </c>
      <c r="Z17" s="1">
        <v>4</v>
      </c>
    </row>
    <row r="18" spans="1:26" x14ac:dyDescent="0.3">
      <c r="A18" s="2">
        <v>44795</v>
      </c>
      <c r="B18" s="1">
        <v>890</v>
      </c>
      <c r="C18" s="1">
        <v>0</v>
      </c>
      <c r="D18" s="3">
        <v>1033.59973859</v>
      </c>
      <c r="E18" s="1">
        <v>890</v>
      </c>
      <c r="F18" s="3">
        <v>1033.59973859</v>
      </c>
      <c r="G18" s="3">
        <v>942.76781474999984</v>
      </c>
      <c r="H18" s="3">
        <v>90.831923840000172</v>
      </c>
      <c r="I18" s="3">
        <f t="shared" si="4"/>
        <v>839.39973858999997</v>
      </c>
      <c r="J18" s="3">
        <v>144</v>
      </c>
      <c r="K18" s="3">
        <v>172</v>
      </c>
      <c r="L18" s="3">
        <v>29.5</v>
      </c>
      <c r="M18" s="3">
        <v>22.2</v>
      </c>
      <c r="N18" s="3">
        <v>374.65276799999998</v>
      </c>
      <c r="O18" s="4">
        <v>452.29463168000001</v>
      </c>
      <c r="P18" s="3">
        <v>438.29463168000001</v>
      </c>
      <c r="Q18" s="3">
        <v>-63.641863680000029</v>
      </c>
      <c r="R18" s="3">
        <f t="shared" si="1"/>
        <v>14</v>
      </c>
      <c r="S18" s="3">
        <v>298</v>
      </c>
      <c r="T18" s="3">
        <f t="shared" si="2"/>
        <v>153.29463168000001</v>
      </c>
      <c r="U18" s="3">
        <v>285</v>
      </c>
      <c r="V18" s="7">
        <f t="shared" si="3"/>
        <v>0.63012023587677346</v>
      </c>
      <c r="W18" s="1">
        <f>VLOOKUP(B18,SiteMetadata!$B$3:$P$37,3,FALSE)</f>
        <v>0.6</v>
      </c>
      <c r="X18" s="1" t="str">
        <f>VLOOKUP(B18,SiteMetadata!$B$3:$P$37,10,FALSE)</f>
        <v>UpperEastForkLMR</v>
      </c>
      <c r="Y18" s="1">
        <f>VLOOKUP(B18,SiteMetadata!$B$3:$P$37,5,FALSE)</f>
        <v>4.8608979999999997</v>
      </c>
      <c r="Z18" s="1">
        <v>4</v>
      </c>
    </row>
    <row r="19" spans="1:26" x14ac:dyDescent="0.3">
      <c r="A19" s="2">
        <v>44837</v>
      </c>
      <c r="B19" s="1">
        <v>890</v>
      </c>
      <c r="C19" s="1">
        <v>0</v>
      </c>
      <c r="D19" s="3">
        <v>372.06673247999993</v>
      </c>
      <c r="E19" s="1">
        <v>890</v>
      </c>
      <c r="F19" s="4">
        <v>419.12078042000007</v>
      </c>
      <c r="G19" s="3">
        <v>395.12078042000007</v>
      </c>
      <c r="H19" s="3">
        <v>-23.054047940000146</v>
      </c>
      <c r="I19" s="3">
        <f t="shared" si="4"/>
        <v>405.14078042000006</v>
      </c>
      <c r="J19" s="3">
        <v>9.6300000000000008</v>
      </c>
      <c r="K19" s="3">
        <v>12.1</v>
      </c>
      <c r="L19" s="3">
        <v>1.91</v>
      </c>
      <c r="M19" s="3">
        <v>1.88</v>
      </c>
      <c r="N19" s="3">
        <v>264.02451280000002</v>
      </c>
      <c r="O19" s="3">
        <v>264.02451280000002</v>
      </c>
      <c r="P19" s="3">
        <v>120</v>
      </c>
      <c r="Q19" s="3">
        <v>144.02451280000002</v>
      </c>
      <c r="R19" s="3">
        <f t="shared" si="1"/>
        <v>144.02451280000002</v>
      </c>
      <c r="S19" s="3">
        <v>113</v>
      </c>
      <c r="T19" s="3">
        <f t="shared" si="2"/>
        <v>15</v>
      </c>
      <c r="U19" s="3">
        <v>105</v>
      </c>
      <c r="V19" s="7">
        <f t="shared" si="3"/>
        <v>0.39769034657603197</v>
      </c>
      <c r="W19" s="1">
        <f>VLOOKUP(B19,SiteMetadata!$B$3:$P$37,3,FALSE)</f>
        <v>0.6</v>
      </c>
      <c r="X19" s="1" t="str">
        <f>VLOOKUP(B19,SiteMetadata!$B$3:$P$37,10,FALSE)</f>
        <v>UpperEastForkLMR</v>
      </c>
      <c r="Y19" s="1">
        <f>VLOOKUP(B19,SiteMetadata!$B$3:$P$37,5,FALSE)</f>
        <v>4.8608979999999997</v>
      </c>
      <c r="Z19" s="1">
        <v>4</v>
      </c>
    </row>
    <row r="20" spans="1:26" x14ac:dyDescent="0.3">
      <c r="A20" s="2">
        <v>44858</v>
      </c>
      <c r="B20" s="1">
        <v>890</v>
      </c>
      <c r="C20" s="1">
        <v>0</v>
      </c>
      <c r="D20" s="3">
        <v>537</v>
      </c>
      <c r="E20" s="1">
        <v>890</v>
      </c>
      <c r="F20" s="3">
        <v>537</v>
      </c>
      <c r="G20" s="3">
        <v>421</v>
      </c>
      <c r="H20" s="3">
        <v>116</v>
      </c>
      <c r="I20" s="3">
        <f t="shared" si="4"/>
        <v>530.52</v>
      </c>
      <c r="J20" s="3">
        <v>3.84</v>
      </c>
      <c r="K20" s="3">
        <v>4.68</v>
      </c>
      <c r="L20" s="3">
        <v>2.41</v>
      </c>
      <c r="M20" s="3">
        <v>1.8</v>
      </c>
      <c r="N20" s="3">
        <v>532.77034944000002</v>
      </c>
      <c r="O20" s="3">
        <v>532.77034944000002</v>
      </c>
      <c r="P20" s="3">
        <v>413.68749296000004</v>
      </c>
      <c r="Q20" s="3">
        <v>119.08285647999998</v>
      </c>
      <c r="R20" s="3">
        <f t="shared" si="1"/>
        <v>119.08285647999998</v>
      </c>
      <c r="S20" s="3">
        <v>473</v>
      </c>
      <c r="T20" s="3" t="str">
        <f t="shared" si="2"/>
        <v/>
      </c>
      <c r="U20" s="4">
        <v>473</v>
      </c>
      <c r="V20" s="7">
        <f t="shared" si="3"/>
        <v>0.88781216990993361</v>
      </c>
      <c r="W20" s="1">
        <f>VLOOKUP(B20,SiteMetadata!$B$3:$P$37,3,FALSE)</f>
        <v>0.6</v>
      </c>
      <c r="X20" s="1" t="str">
        <f>VLOOKUP(B20,SiteMetadata!$B$3:$P$37,10,FALSE)</f>
        <v>UpperEastForkLMR</v>
      </c>
      <c r="Y20" s="1">
        <f>VLOOKUP(B20,SiteMetadata!$B$3:$P$37,5,FALSE)</f>
        <v>4.8608979999999997</v>
      </c>
      <c r="Z20" s="1">
        <v>4</v>
      </c>
    </row>
    <row r="21" spans="1:26" x14ac:dyDescent="0.3">
      <c r="A21" s="72">
        <v>44886</v>
      </c>
      <c r="B21" s="73">
        <v>890</v>
      </c>
      <c r="C21" s="73">
        <v>0</v>
      </c>
      <c r="D21" s="74">
        <v>317.55503904</v>
      </c>
      <c r="E21" s="73">
        <v>890</v>
      </c>
      <c r="F21" s="75">
        <v>341.37114815999996</v>
      </c>
      <c r="G21" s="74">
        <v>325.37114815999996</v>
      </c>
      <c r="H21" s="74">
        <v>-7.8161091199999646</v>
      </c>
      <c r="I21" s="74">
        <f t="shared" si="4"/>
        <v>312.97114815999998</v>
      </c>
      <c r="J21" s="74">
        <v>16.3</v>
      </c>
      <c r="K21" s="74">
        <v>17.600000000000001</v>
      </c>
      <c r="L21" s="74">
        <v>6.97</v>
      </c>
      <c r="M21" s="74">
        <v>10.8</v>
      </c>
      <c r="N21" s="74">
        <v>117.36514417000001</v>
      </c>
      <c r="O21" s="75">
        <v>210.41397336999998</v>
      </c>
      <c r="P21" s="74">
        <v>196.41397336999998</v>
      </c>
      <c r="Q21" s="74">
        <v>-79.048829199999972</v>
      </c>
      <c r="R21" s="74">
        <f t="shared" si="1"/>
        <v>14</v>
      </c>
      <c r="S21" s="74">
        <v>102</v>
      </c>
      <c r="T21" s="74">
        <f t="shared" si="2"/>
        <v>115.21397336999998</v>
      </c>
      <c r="U21" s="74">
        <v>81.2</v>
      </c>
      <c r="V21" s="76">
        <f t="shared" si="3"/>
        <v>0.38590592962766224</v>
      </c>
      <c r="W21" s="73">
        <f>VLOOKUP(B21,SiteMetadata!$B$3:$P$37,3,FALSE)</f>
        <v>0.6</v>
      </c>
      <c r="X21" s="73" t="str">
        <f>VLOOKUP(B21,SiteMetadata!$B$3:$P$37,10,FALSE)</f>
        <v>UpperEastForkLMR</v>
      </c>
      <c r="Y21" s="73">
        <f>VLOOKUP(B21,SiteMetadata!$B$3:$P$37,5,FALSE)</f>
        <v>4.8608979999999997</v>
      </c>
      <c r="Z21" s="73">
        <v>4</v>
      </c>
    </row>
    <row r="22" spans="1:26" x14ac:dyDescent="0.3">
      <c r="A22" s="72">
        <v>45265</v>
      </c>
      <c r="B22" s="73">
        <v>890</v>
      </c>
      <c r="C22" s="73">
        <v>0</v>
      </c>
      <c r="D22" s="74">
        <v>727.98508250000009</v>
      </c>
      <c r="E22" s="73">
        <v>890</v>
      </c>
      <c r="F22" s="75">
        <v>746.85566330000006</v>
      </c>
      <c r="G22" s="74">
        <v>731.85566330000006</v>
      </c>
      <c r="H22" s="74">
        <v>-3.8705807999999706</v>
      </c>
      <c r="I22" s="74"/>
      <c r="J22" s="74">
        <v>278</v>
      </c>
      <c r="K22" s="74">
        <v>836</v>
      </c>
      <c r="L22" s="74">
        <v>11.1</v>
      </c>
      <c r="M22" s="74"/>
      <c r="N22" s="74">
        <v>212.26295135999999</v>
      </c>
      <c r="O22" s="74">
        <v>212.26295135999999</v>
      </c>
      <c r="P22" s="74">
        <v>151.98899999999998</v>
      </c>
      <c r="Q22" s="74">
        <v>60.273951360000012</v>
      </c>
      <c r="R22" s="74">
        <f t="shared" si="1"/>
        <v>60.273951360000012</v>
      </c>
      <c r="S22" s="74">
        <v>52.8</v>
      </c>
      <c r="T22" s="74">
        <f t="shared" si="2"/>
        <v>99.188999999999979</v>
      </c>
      <c r="U22" s="75">
        <v>52.8</v>
      </c>
      <c r="V22" s="76">
        <f t="shared" si="3"/>
        <v>0.24874807243422661</v>
      </c>
      <c r="W22" s="73">
        <f>VLOOKUP(B22,SiteMetadata!$B$3:$P$37,3,FALSE)</f>
        <v>0.6</v>
      </c>
      <c r="X22" s="73" t="str">
        <f>VLOOKUP(B22,SiteMetadata!$B$3:$P$37,10,FALSE)</f>
        <v>UpperEastForkLMR</v>
      </c>
      <c r="Y22" s="73">
        <f>VLOOKUP(B22,SiteMetadata!$B$3:$P$37,5,FALSE)</f>
        <v>4.8608979999999997</v>
      </c>
      <c r="Z22" s="73">
        <v>4</v>
      </c>
    </row>
    <row r="23" spans="1:26" x14ac:dyDescent="0.3">
      <c r="A23" s="2">
        <v>44949</v>
      </c>
      <c r="B23" s="1">
        <v>890</v>
      </c>
      <c r="C23" s="1">
        <v>0</v>
      </c>
      <c r="D23" s="3">
        <v>1096.6296035599999</v>
      </c>
      <c r="E23" s="1">
        <v>890</v>
      </c>
      <c r="F23" s="3">
        <v>1096.6296035599999</v>
      </c>
      <c r="G23" s="3">
        <v>1054.4648070399999</v>
      </c>
      <c r="H23" s="3">
        <v>42.164796519999982</v>
      </c>
      <c r="I23" s="3">
        <f t="shared" ref="I23:I40" si="5">F23-(K23+M23)</f>
        <v>384.62960355999985</v>
      </c>
      <c r="J23" s="3">
        <v>689</v>
      </c>
      <c r="K23" s="3">
        <v>683</v>
      </c>
      <c r="L23" s="3">
        <v>29.6</v>
      </c>
      <c r="M23" s="3">
        <v>29</v>
      </c>
      <c r="N23" s="3">
        <v>197.42076016999997</v>
      </c>
      <c r="O23" s="3">
        <v>197.42076016999997</v>
      </c>
      <c r="P23" s="3">
        <v>103.00816</v>
      </c>
      <c r="Q23" s="3">
        <v>94.412600169999962</v>
      </c>
      <c r="R23" s="3">
        <f t="shared" si="1"/>
        <v>94.412600169999962</v>
      </c>
      <c r="S23" s="3">
        <v>30.8</v>
      </c>
      <c r="T23" s="3">
        <f t="shared" si="2"/>
        <v>77.208160000000007</v>
      </c>
      <c r="U23" s="3">
        <v>25.8</v>
      </c>
      <c r="V23" s="7">
        <f t="shared" si="3"/>
        <v>0.13068534422511338</v>
      </c>
      <c r="W23" s="1">
        <f>VLOOKUP(B23,SiteMetadata!$B$3:$P$37,3,FALSE)</f>
        <v>0.6</v>
      </c>
      <c r="X23" s="1" t="str">
        <f>VLOOKUP(B23,SiteMetadata!$B$3:$P$37,10,FALSE)</f>
        <v>UpperEastForkLMR</v>
      </c>
      <c r="Y23" s="1">
        <f>VLOOKUP(B23,SiteMetadata!$B$3:$P$37,5,FALSE)</f>
        <v>4.8608979999999997</v>
      </c>
      <c r="Z23" s="1">
        <v>4</v>
      </c>
    </row>
    <row r="24" spans="1:26" x14ac:dyDescent="0.3">
      <c r="A24" s="2">
        <v>44970</v>
      </c>
      <c r="B24" s="1">
        <v>890</v>
      </c>
      <c r="C24" s="1">
        <v>0</v>
      </c>
      <c r="D24" s="3">
        <v>453</v>
      </c>
      <c r="E24" s="1">
        <v>890</v>
      </c>
      <c r="F24" s="3">
        <v>453</v>
      </c>
      <c r="G24" s="3">
        <v>401</v>
      </c>
      <c r="H24" s="3">
        <v>52</v>
      </c>
      <c r="I24" s="3">
        <f t="shared" si="5"/>
        <v>251.62</v>
      </c>
      <c r="J24" s="3">
        <v>216</v>
      </c>
      <c r="K24" s="3">
        <v>200</v>
      </c>
      <c r="L24" s="3">
        <v>0.69</v>
      </c>
      <c r="M24" s="3">
        <v>1.38</v>
      </c>
      <c r="N24" s="3">
        <v>119.42339599999998</v>
      </c>
      <c r="O24" s="3">
        <v>119.42339599999998</v>
      </c>
      <c r="P24" s="3">
        <v>89.092100000000002</v>
      </c>
      <c r="Q24" s="3">
        <v>30.33129599999998</v>
      </c>
      <c r="R24" s="3">
        <f t="shared" si="1"/>
        <v>30.33129599999998</v>
      </c>
      <c r="S24" s="3">
        <v>13.2</v>
      </c>
      <c r="T24" s="3">
        <f t="shared" si="2"/>
        <v>77.292100000000005</v>
      </c>
      <c r="U24" s="3">
        <v>11.8</v>
      </c>
      <c r="V24" s="7">
        <f t="shared" si="3"/>
        <v>9.8808109593533935E-2</v>
      </c>
      <c r="W24" s="1">
        <f>VLOOKUP(B24,SiteMetadata!$B$3:$P$37,3,FALSE)</f>
        <v>0.6</v>
      </c>
      <c r="X24" s="1" t="str">
        <f>VLOOKUP(B24,SiteMetadata!$B$3:$P$37,10,FALSE)</f>
        <v>UpperEastForkLMR</v>
      </c>
      <c r="Y24" s="1">
        <f>VLOOKUP(B24,SiteMetadata!$B$3:$P$37,5,FALSE)</f>
        <v>4.8608979999999997</v>
      </c>
      <c r="Z24" s="1">
        <v>4</v>
      </c>
    </row>
    <row r="25" spans="1:26" x14ac:dyDescent="0.3">
      <c r="A25" s="2">
        <v>44991</v>
      </c>
      <c r="B25" s="1">
        <v>890</v>
      </c>
      <c r="C25" s="1">
        <v>0</v>
      </c>
      <c r="D25" s="3">
        <v>1090</v>
      </c>
      <c r="E25" s="1">
        <v>890</v>
      </c>
      <c r="F25" s="3">
        <v>1090</v>
      </c>
      <c r="G25" s="3">
        <v>929</v>
      </c>
      <c r="H25" s="3">
        <v>161</v>
      </c>
      <c r="I25" s="3">
        <f t="shared" si="5"/>
        <v>686.3</v>
      </c>
      <c r="J25" s="3">
        <v>423</v>
      </c>
      <c r="K25" s="3">
        <v>394</v>
      </c>
      <c r="L25" s="3">
        <v>14.6</v>
      </c>
      <c r="M25" s="3">
        <v>9.6999999999999993</v>
      </c>
      <c r="N25" s="3">
        <v>121.30386904</v>
      </c>
      <c r="O25" s="3">
        <v>121.30386904</v>
      </c>
      <c r="P25" s="3">
        <v>53.113573039999999</v>
      </c>
      <c r="Q25" s="3">
        <v>68.190295999999989</v>
      </c>
      <c r="R25" s="3">
        <f t="shared" si="1"/>
        <v>68.190295999999989</v>
      </c>
      <c r="S25" s="3">
        <v>39.1</v>
      </c>
      <c r="T25" s="3">
        <f t="shared" si="2"/>
        <v>21.513573039999997</v>
      </c>
      <c r="U25" s="3">
        <v>31.6</v>
      </c>
      <c r="V25" s="7">
        <f t="shared" si="3"/>
        <v>0.26050282031465866</v>
      </c>
      <c r="W25" s="1">
        <f>VLOOKUP(B25,SiteMetadata!$B$3:$P$37,3,FALSE)</f>
        <v>0.6</v>
      </c>
      <c r="X25" s="1" t="str">
        <f>VLOOKUP(B25,SiteMetadata!$B$3:$P$37,10,FALSE)</f>
        <v>UpperEastForkLMR</v>
      </c>
      <c r="Y25" s="1">
        <f>VLOOKUP(B25,SiteMetadata!$B$3:$P$37,5,FALSE)</f>
        <v>4.8608979999999997</v>
      </c>
      <c r="Z25" s="1">
        <v>4</v>
      </c>
    </row>
    <row r="26" spans="1:26" x14ac:dyDescent="0.3">
      <c r="A26" s="2">
        <v>45012</v>
      </c>
      <c r="B26" s="1">
        <v>890</v>
      </c>
      <c r="C26" s="1">
        <v>0</v>
      </c>
      <c r="D26" s="3">
        <v>1097.87919792</v>
      </c>
      <c r="E26" s="1">
        <v>890</v>
      </c>
      <c r="F26" s="3">
        <v>1097.87919792</v>
      </c>
      <c r="G26" s="3">
        <v>921.79105822999998</v>
      </c>
      <c r="H26" s="3">
        <v>176.08813969000005</v>
      </c>
      <c r="I26" s="3">
        <f t="shared" si="5"/>
        <v>603.87919792000002</v>
      </c>
      <c r="J26" s="3">
        <v>766</v>
      </c>
      <c r="K26" s="3">
        <v>465</v>
      </c>
      <c r="L26" s="3">
        <v>31</v>
      </c>
      <c r="M26" s="3">
        <v>29</v>
      </c>
      <c r="N26" s="3">
        <v>126.64701021599998</v>
      </c>
      <c r="O26" s="3">
        <v>126.64701021599998</v>
      </c>
      <c r="P26" s="3">
        <v>53.412783968800007</v>
      </c>
      <c r="Q26" s="3">
        <v>73.234226247199985</v>
      </c>
      <c r="R26" s="3">
        <f t="shared" si="1"/>
        <v>73.234226247199985</v>
      </c>
      <c r="S26" s="3">
        <v>28.1</v>
      </c>
      <c r="T26" s="3">
        <f t="shared" si="2"/>
        <v>30.312783968800005</v>
      </c>
      <c r="U26" s="3">
        <v>23.1</v>
      </c>
      <c r="V26" s="7">
        <f t="shared" si="3"/>
        <v>0.18239672583349825</v>
      </c>
      <c r="W26" s="1">
        <f>VLOOKUP(B26,SiteMetadata!$B$3:$P$37,3,FALSE)</f>
        <v>0.6</v>
      </c>
      <c r="X26" s="1" t="str">
        <f>VLOOKUP(B26,SiteMetadata!$B$3:$P$37,10,FALSE)</f>
        <v>UpperEastForkLMR</v>
      </c>
      <c r="Y26" s="1">
        <f>VLOOKUP(B26,SiteMetadata!$B$3:$P$37,5,FALSE)</f>
        <v>4.8608979999999997</v>
      </c>
      <c r="Z26" s="1">
        <v>4</v>
      </c>
    </row>
    <row r="27" spans="1:26" x14ac:dyDescent="0.3">
      <c r="A27" s="2">
        <v>45033</v>
      </c>
      <c r="B27" s="1">
        <v>890</v>
      </c>
      <c r="C27" s="1">
        <v>0</v>
      </c>
      <c r="D27" s="3">
        <v>452</v>
      </c>
      <c r="E27" s="1">
        <v>890</v>
      </c>
      <c r="F27" s="3">
        <v>452</v>
      </c>
      <c r="G27" s="3">
        <v>400</v>
      </c>
      <c r="H27" s="3">
        <v>52</v>
      </c>
      <c r="I27" s="3">
        <f t="shared" si="5"/>
        <v>374.55</v>
      </c>
      <c r="J27" s="3">
        <v>52</v>
      </c>
      <c r="K27" s="3">
        <v>74.900000000000006</v>
      </c>
      <c r="L27" s="3">
        <v>1.18</v>
      </c>
      <c r="M27" s="3">
        <v>2.5499999999999998</v>
      </c>
      <c r="N27" s="3">
        <v>101.47991392800003</v>
      </c>
      <c r="O27" s="3">
        <v>101.47991392800003</v>
      </c>
      <c r="P27" s="3">
        <v>86.398626952000001</v>
      </c>
      <c r="Q27" s="3">
        <v>15.08128697600003</v>
      </c>
      <c r="R27" s="3">
        <f t="shared" si="1"/>
        <v>15.08128697600003</v>
      </c>
      <c r="S27" s="3">
        <v>10.9</v>
      </c>
      <c r="T27" s="3">
        <f t="shared" si="2"/>
        <v>74.898626952000001</v>
      </c>
      <c r="U27" s="3">
        <v>11.5</v>
      </c>
      <c r="V27" s="7">
        <f t="shared" si="3"/>
        <v>0.11332291834775546</v>
      </c>
      <c r="W27" s="1">
        <f>VLOOKUP(B27,SiteMetadata!$B$3:$P$37,3,FALSE)</f>
        <v>0.6</v>
      </c>
      <c r="X27" s="1" t="str">
        <f>VLOOKUP(B27,SiteMetadata!$B$3:$P$37,10,FALSE)</f>
        <v>UpperEastForkLMR</v>
      </c>
      <c r="Y27" s="1">
        <f>VLOOKUP(B27,SiteMetadata!$B$3:$P$37,5,FALSE)</f>
        <v>4.8608979999999997</v>
      </c>
      <c r="Z27" s="1">
        <v>4</v>
      </c>
    </row>
    <row r="28" spans="1:26" x14ac:dyDescent="0.3">
      <c r="A28" s="2">
        <v>45054</v>
      </c>
      <c r="B28" s="1">
        <v>890</v>
      </c>
      <c r="C28" s="1">
        <v>0</v>
      </c>
      <c r="D28" s="3">
        <v>7040</v>
      </c>
      <c r="E28" s="1">
        <v>890</v>
      </c>
      <c r="F28" s="3">
        <v>7040</v>
      </c>
      <c r="G28" s="3">
        <v>6610</v>
      </c>
      <c r="H28" s="3">
        <v>430</v>
      </c>
      <c r="I28" s="3">
        <f t="shared" si="5"/>
        <v>210</v>
      </c>
      <c r="J28" s="3">
        <v>4390</v>
      </c>
      <c r="K28" s="3">
        <v>5120</v>
      </c>
      <c r="L28" s="3">
        <v>1830</v>
      </c>
      <c r="M28" s="3">
        <v>1710</v>
      </c>
      <c r="N28" s="3">
        <v>3290</v>
      </c>
      <c r="O28" s="3">
        <v>3290</v>
      </c>
      <c r="P28" s="3">
        <v>813.14595407000002</v>
      </c>
      <c r="Q28" s="3">
        <v>2476.8540459300002</v>
      </c>
      <c r="R28" s="3">
        <f t="shared" si="1"/>
        <v>2476.8540459300002</v>
      </c>
      <c r="S28" s="3">
        <v>676</v>
      </c>
      <c r="T28" s="3">
        <f t="shared" si="2"/>
        <v>186.14595407000002</v>
      </c>
      <c r="U28" s="3">
        <v>627</v>
      </c>
      <c r="V28" s="7">
        <f t="shared" si="3"/>
        <v>0.1905775075987842</v>
      </c>
      <c r="W28" s="1">
        <f>VLOOKUP(B28,SiteMetadata!$B$3:$P$37,3,FALSE)</f>
        <v>0.6</v>
      </c>
      <c r="X28" s="1" t="str">
        <f>VLOOKUP(B28,SiteMetadata!$B$3:$P$37,10,FALSE)</f>
        <v>UpperEastForkLMR</v>
      </c>
      <c r="Y28" s="1">
        <f>VLOOKUP(B28,SiteMetadata!$B$3:$P$37,5,FALSE)</f>
        <v>4.8608979999999997</v>
      </c>
      <c r="Z28" s="1">
        <v>4</v>
      </c>
    </row>
    <row r="29" spans="1:26" x14ac:dyDescent="0.3">
      <c r="A29" s="2">
        <v>45076</v>
      </c>
      <c r="B29" s="1">
        <v>890</v>
      </c>
      <c r="C29" s="1">
        <v>0</v>
      </c>
      <c r="D29" s="3">
        <v>658</v>
      </c>
      <c r="E29" s="1">
        <v>890</v>
      </c>
      <c r="F29" s="3">
        <v>658</v>
      </c>
      <c r="G29" s="3">
        <v>556.74825436000003</v>
      </c>
      <c r="H29" s="3">
        <v>101.25174563999997</v>
      </c>
      <c r="I29" s="3">
        <f t="shared" si="5"/>
        <v>544.79999999999995</v>
      </c>
      <c r="J29" s="3">
        <v>46.4</v>
      </c>
      <c r="K29" s="3">
        <v>48.1</v>
      </c>
      <c r="L29" s="3">
        <v>64.5</v>
      </c>
      <c r="M29" s="3">
        <v>65.099999999999994</v>
      </c>
      <c r="N29" s="3">
        <v>121.40552163999999</v>
      </c>
      <c r="O29" s="3">
        <v>121.40552163999999</v>
      </c>
      <c r="P29" s="3">
        <v>104.32540143999999</v>
      </c>
      <c r="Q29" s="3">
        <v>17.080120199999996</v>
      </c>
      <c r="R29" s="3">
        <f t="shared" si="1"/>
        <v>17.080120199999996</v>
      </c>
      <c r="S29" s="3">
        <v>83.5</v>
      </c>
      <c r="T29" s="3">
        <f t="shared" si="2"/>
        <v>26.12540143999999</v>
      </c>
      <c r="U29" s="3">
        <v>78.2</v>
      </c>
      <c r="V29" s="7">
        <f t="shared" si="3"/>
        <v>0.64412226844083764</v>
      </c>
      <c r="W29" s="1">
        <f>VLOOKUP(B29,SiteMetadata!$B$3:$P$37,3,FALSE)</f>
        <v>0.6</v>
      </c>
      <c r="X29" s="1" t="str">
        <f>VLOOKUP(B29,SiteMetadata!$B$3:$P$37,10,FALSE)</f>
        <v>UpperEastForkLMR</v>
      </c>
      <c r="Y29" s="1">
        <f>VLOOKUP(B29,SiteMetadata!$B$3:$P$37,5,FALSE)</f>
        <v>4.8608979999999997</v>
      </c>
      <c r="Z29" s="1">
        <v>4</v>
      </c>
    </row>
    <row r="30" spans="1:26" x14ac:dyDescent="0.3">
      <c r="A30" s="2">
        <v>45097</v>
      </c>
      <c r="B30" s="1">
        <v>890</v>
      </c>
      <c r="C30" s="1">
        <v>0</v>
      </c>
      <c r="D30" s="3">
        <v>568</v>
      </c>
      <c r="E30" s="1">
        <v>890</v>
      </c>
      <c r="F30" s="3">
        <v>568</v>
      </c>
      <c r="G30" s="3">
        <v>491</v>
      </c>
      <c r="H30" s="3">
        <v>77</v>
      </c>
      <c r="I30" s="3">
        <f t="shared" si="5"/>
        <v>547.22</v>
      </c>
      <c r="J30" s="3">
        <v>5.12</v>
      </c>
      <c r="K30" s="3">
        <v>14.1</v>
      </c>
      <c r="L30" s="3">
        <v>4.5599999999999996</v>
      </c>
      <c r="M30" s="3">
        <v>6.68</v>
      </c>
      <c r="N30" s="3">
        <v>110.68038595840001</v>
      </c>
      <c r="O30" s="3">
        <v>110.68038595840001</v>
      </c>
      <c r="P30" s="3">
        <v>92.2</v>
      </c>
      <c r="Q30" s="3">
        <v>18.480385958400007</v>
      </c>
      <c r="R30" s="3">
        <f t="shared" si="1"/>
        <v>18.480385958400007</v>
      </c>
      <c r="S30" s="3">
        <v>83.8</v>
      </c>
      <c r="T30" s="3">
        <f t="shared" si="2"/>
        <v>22.900000000000006</v>
      </c>
      <c r="U30" s="3">
        <v>69.3</v>
      </c>
      <c r="V30" s="7">
        <f t="shared" si="3"/>
        <v>0.62612719859909849</v>
      </c>
      <c r="W30" s="1">
        <f>VLOOKUP(B30,SiteMetadata!$B$3:$P$37,3,FALSE)</f>
        <v>0.6</v>
      </c>
      <c r="X30" s="1" t="str">
        <f>VLOOKUP(B30,SiteMetadata!$B$3:$P$37,10,FALSE)</f>
        <v>UpperEastForkLMR</v>
      </c>
      <c r="Y30" s="1">
        <f>VLOOKUP(B30,SiteMetadata!$B$3:$P$37,5,FALSE)</f>
        <v>4.8608979999999997</v>
      </c>
      <c r="Z30" s="1">
        <v>4</v>
      </c>
    </row>
    <row r="31" spans="1:26" x14ac:dyDescent="0.3">
      <c r="A31" s="2">
        <v>44760</v>
      </c>
      <c r="B31" s="1" t="s">
        <v>144</v>
      </c>
      <c r="C31" s="1">
        <v>0</v>
      </c>
      <c r="D31" s="3">
        <v>1548.5970094300001</v>
      </c>
      <c r="E31" s="1" t="s">
        <v>144</v>
      </c>
      <c r="F31" s="3">
        <v>1548.5970094300001</v>
      </c>
      <c r="G31" s="3">
        <v>1142.64622783</v>
      </c>
      <c r="H31" s="3">
        <v>405.95078160000003</v>
      </c>
      <c r="I31" s="3">
        <f t="shared" si="5"/>
        <v>536.19700943000009</v>
      </c>
      <c r="J31" s="3">
        <v>672</v>
      </c>
      <c r="K31" s="3">
        <v>975</v>
      </c>
      <c r="L31" s="3">
        <v>109</v>
      </c>
      <c r="M31" s="3">
        <v>37.4</v>
      </c>
      <c r="N31" s="4">
        <v>207.88303905999999</v>
      </c>
      <c r="O31" s="3">
        <v>207.88303905999999</v>
      </c>
      <c r="P31" s="3">
        <v>166.88303905999999</v>
      </c>
      <c r="Q31" s="3">
        <v>41</v>
      </c>
      <c r="R31" s="3">
        <f t="shared" si="1"/>
        <v>41</v>
      </c>
      <c r="S31" s="3">
        <v>122</v>
      </c>
      <c r="T31" s="3">
        <f t="shared" si="2"/>
        <v>69.983039059999982</v>
      </c>
      <c r="U31" s="3">
        <v>96.9</v>
      </c>
      <c r="V31" s="7">
        <f t="shared" si="3"/>
        <v>0.46612749379728069</v>
      </c>
      <c r="W31" s="1">
        <f>VLOOKUP(B31,SiteMetadata!$B$3:$P$37,3,FALSE)</f>
        <v>5.2</v>
      </c>
      <c r="X31" s="1" t="str">
        <f>VLOOKUP(B31,SiteMetadata!$B$3:$P$37,10,FALSE)</f>
        <v>UpperEastForkLMR</v>
      </c>
      <c r="Y31" s="1">
        <f>VLOOKUP(B31,SiteMetadata!$B$3:$P$37,5,FALSE)</f>
        <v>24.856856000000001</v>
      </c>
      <c r="Z31" s="1">
        <v>4</v>
      </c>
    </row>
    <row r="32" spans="1:26" x14ac:dyDescent="0.3">
      <c r="A32" s="2">
        <v>44781</v>
      </c>
      <c r="B32" s="1" t="s">
        <v>144</v>
      </c>
      <c r="C32" s="1">
        <v>0</v>
      </c>
      <c r="D32" s="3">
        <v>991</v>
      </c>
      <c r="E32" s="1" t="s">
        <v>144</v>
      </c>
      <c r="F32" s="3">
        <v>991</v>
      </c>
      <c r="G32" s="3">
        <v>964</v>
      </c>
      <c r="H32" s="3">
        <v>27</v>
      </c>
      <c r="I32" s="3">
        <f t="shared" si="5"/>
        <v>540.79999999999995</v>
      </c>
      <c r="J32" s="3">
        <v>777</v>
      </c>
      <c r="K32" s="3">
        <v>409</v>
      </c>
      <c r="L32" s="3">
        <v>13.1</v>
      </c>
      <c r="M32" s="3">
        <v>41.2</v>
      </c>
      <c r="N32" s="3">
        <v>212.04975249999998</v>
      </c>
      <c r="O32" s="3">
        <v>212.04975249999998</v>
      </c>
      <c r="P32" s="3">
        <v>158.85542439999998</v>
      </c>
      <c r="Q32" s="3">
        <v>53.194328100000007</v>
      </c>
      <c r="R32" s="3">
        <f t="shared" si="1"/>
        <v>53.194328100000007</v>
      </c>
      <c r="S32" s="3">
        <v>221</v>
      </c>
      <c r="T32" s="3" t="str">
        <f t="shared" si="2"/>
        <v/>
      </c>
      <c r="U32" s="3">
        <v>175</v>
      </c>
      <c r="V32" s="7">
        <f t="shared" si="3"/>
        <v>0.82527802054378729</v>
      </c>
      <c r="W32" s="1">
        <f>VLOOKUP(B32,SiteMetadata!$B$3:$P$37,3,FALSE)</f>
        <v>5.2</v>
      </c>
      <c r="X32" s="1" t="str">
        <f>VLOOKUP(B32,SiteMetadata!$B$3:$P$37,10,FALSE)</f>
        <v>UpperEastForkLMR</v>
      </c>
      <c r="Y32" s="1">
        <f>VLOOKUP(B32,SiteMetadata!$B$3:$P$37,5,FALSE)</f>
        <v>24.856856000000001</v>
      </c>
      <c r="Z32" s="1">
        <v>4</v>
      </c>
    </row>
    <row r="33" spans="1:26" x14ac:dyDescent="0.3">
      <c r="A33" s="2">
        <v>44802</v>
      </c>
      <c r="B33" s="1" t="s">
        <v>144</v>
      </c>
      <c r="C33" s="1">
        <v>0</v>
      </c>
      <c r="D33" s="3">
        <v>341.59762159999991</v>
      </c>
      <c r="E33" s="1" t="s">
        <v>144</v>
      </c>
      <c r="F33" s="3">
        <v>341.59762159999991</v>
      </c>
      <c r="G33" s="3">
        <v>332.77675839999995</v>
      </c>
      <c r="H33" s="3">
        <v>8.8208631999999625</v>
      </c>
      <c r="I33" s="3">
        <f t="shared" si="5"/>
        <v>237.1676215999999</v>
      </c>
      <c r="J33" s="3">
        <v>103</v>
      </c>
      <c r="K33" s="3">
        <v>94.7</v>
      </c>
      <c r="L33" s="3">
        <v>9.4499999999999993</v>
      </c>
      <c r="M33" s="3">
        <v>9.73</v>
      </c>
      <c r="N33" s="3">
        <v>91.605563232000009</v>
      </c>
      <c r="O33" s="4">
        <v>179.35727982999998</v>
      </c>
      <c r="P33" s="3">
        <v>165.35727982999998</v>
      </c>
      <c r="Q33" s="3">
        <v>-73.751716597999973</v>
      </c>
      <c r="R33" s="3">
        <f t="shared" si="1"/>
        <v>14</v>
      </c>
      <c r="S33" s="3">
        <v>108</v>
      </c>
      <c r="T33" s="3">
        <f t="shared" si="2"/>
        <v>90.657279829999979</v>
      </c>
      <c r="U33" s="3">
        <v>74.7</v>
      </c>
      <c r="V33" s="7">
        <f t="shared" si="3"/>
        <v>0.41648713713099811</v>
      </c>
      <c r="W33" s="1">
        <f>VLOOKUP(B33,SiteMetadata!$B$3:$P$37,3,FALSE)</f>
        <v>5.2</v>
      </c>
      <c r="X33" s="1" t="str">
        <f>VLOOKUP(B33,SiteMetadata!$B$3:$P$37,10,FALSE)</f>
        <v>UpperEastForkLMR</v>
      </c>
      <c r="Y33" s="1">
        <f>VLOOKUP(B33,SiteMetadata!$B$3:$P$37,5,FALSE)</f>
        <v>24.856856000000001</v>
      </c>
      <c r="Z33" s="1">
        <v>4</v>
      </c>
    </row>
    <row r="34" spans="1:26" x14ac:dyDescent="0.3">
      <c r="A34" s="2">
        <v>44823</v>
      </c>
      <c r="B34" s="1" t="s">
        <v>144</v>
      </c>
      <c r="C34" s="1">
        <v>0</v>
      </c>
      <c r="D34" s="3">
        <v>406.12254662000004</v>
      </c>
      <c r="E34" s="1" t="s">
        <v>144</v>
      </c>
      <c r="F34" s="4">
        <v>447.77526982000001</v>
      </c>
      <c r="G34" s="3">
        <v>423.77526982000001</v>
      </c>
      <c r="H34" s="3">
        <v>-17.652723199999969</v>
      </c>
      <c r="I34" s="3">
        <f t="shared" si="5"/>
        <v>360.03526982</v>
      </c>
      <c r="J34" s="3">
        <v>50.2</v>
      </c>
      <c r="K34" s="3">
        <v>81.8</v>
      </c>
      <c r="L34" s="3">
        <v>2.25</v>
      </c>
      <c r="M34" s="3">
        <v>5.94</v>
      </c>
      <c r="N34" s="3">
        <v>112</v>
      </c>
      <c r="O34" s="3">
        <v>112</v>
      </c>
      <c r="P34" s="4">
        <v>92</v>
      </c>
      <c r="Q34" s="3">
        <v>20</v>
      </c>
      <c r="R34" s="3">
        <f t="shared" si="1"/>
        <v>20</v>
      </c>
      <c r="S34" s="3">
        <v>88</v>
      </c>
      <c r="T34" s="3" t="str">
        <f t="shared" si="2"/>
        <v/>
      </c>
      <c r="U34" s="3">
        <v>104</v>
      </c>
      <c r="V34" s="7">
        <f t="shared" si="3"/>
        <v>0.9285714285714286</v>
      </c>
      <c r="W34" s="1">
        <f>VLOOKUP(B34,SiteMetadata!$B$3:$P$37,3,FALSE)</f>
        <v>5.2</v>
      </c>
      <c r="X34" s="1" t="str">
        <f>VLOOKUP(B34,SiteMetadata!$B$3:$P$37,10,FALSE)</f>
        <v>UpperEastForkLMR</v>
      </c>
      <c r="Y34" s="1">
        <f>VLOOKUP(B34,SiteMetadata!$B$3:$P$37,5,FALSE)</f>
        <v>24.856856000000001</v>
      </c>
      <c r="Z34" s="1">
        <v>4</v>
      </c>
    </row>
    <row r="35" spans="1:26" x14ac:dyDescent="0.3">
      <c r="A35" s="2">
        <v>44845</v>
      </c>
      <c r="B35" s="1" t="s">
        <v>144</v>
      </c>
      <c r="C35" s="1">
        <v>0</v>
      </c>
      <c r="D35" s="3">
        <v>331</v>
      </c>
      <c r="E35" s="1" t="s">
        <v>144</v>
      </c>
      <c r="F35" s="3">
        <v>331</v>
      </c>
      <c r="G35" s="3">
        <v>304</v>
      </c>
      <c r="H35" s="3">
        <v>27</v>
      </c>
      <c r="I35" s="3">
        <f t="shared" si="5"/>
        <v>317.27</v>
      </c>
      <c r="J35" s="3">
        <v>6.79</v>
      </c>
      <c r="K35" s="3">
        <v>10.199999999999999</v>
      </c>
      <c r="L35" s="3">
        <v>1.19</v>
      </c>
      <c r="M35" s="3">
        <v>3.53</v>
      </c>
      <c r="N35" s="3">
        <v>183.08388475999996</v>
      </c>
      <c r="O35" s="3">
        <v>183.08388475999996</v>
      </c>
      <c r="P35" s="3">
        <v>157.69087135999999</v>
      </c>
      <c r="Q35" s="3">
        <v>25.393013399999973</v>
      </c>
      <c r="R35" s="3">
        <f t="shared" si="1"/>
        <v>25.393013399999973</v>
      </c>
      <c r="S35" s="3">
        <v>121</v>
      </c>
      <c r="T35" s="3">
        <f t="shared" ref="T35:T66" si="6">IF(P35-U35&lt;0,"", P35-U35)</f>
        <v>37.690871359999988</v>
      </c>
      <c r="U35" s="3">
        <v>120</v>
      </c>
      <c r="V35" s="7">
        <f t="shared" si="3"/>
        <v>0.65543726121665469</v>
      </c>
      <c r="W35" s="1">
        <f>VLOOKUP(B35,SiteMetadata!$B$3:$P$37,3,FALSE)</f>
        <v>5.2</v>
      </c>
      <c r="X35" s="1" t="str">
        <f>VLOOKUP(B35,SiteMetadata!$B$3:$P$37,10,FALSE)</f>
        <v>UpperEastForkLMR</v>
      </c>
      <c r="Y35" s="1">
        <f>VLOOKUP(B35,SiteMetadata!$B$3:$P$37,5,FALSE)</f>
        <v>24.856856000000001</v>
      </c>
      <c r="Z35" s="1">
        <v>4</v>
      </c>
    </row>
    <row r="36" spans="1:26" x14ac:dyDescent="0.3">
      <c r="A36" s="2">
        <v>44865</v>
      </c>
      <c r="B36" s="1" t="s">
        <v>144</v>
      </c>
      <c r="C36" s="1">
        <v>0</v>
      </c>
      <c r="D36" s="3">
        <v>345</v>
      </c>
      <c r="E36" s="1" t="s">
        <v>144</v>
      </c>
      <c r="F36" s="3">
        <v>345</v>
      </c>
      <c r="G36" s="3">
        <v>263</v>
      </c>
      <c r="H36" s="3">
        <v>82</v>
      </c>
      <c r="I36" s="3">
        <f t="shared" si="5"/>
        <v>335.92</v>
      </c>
      <c r="J36" s="3">
        <v>6.8</v>
      </c>
      <c r="K36" s="3">
        <v>6.38</v>
      </c>
      <c r="L36" s="3">
        <v>2.04</v>
      </c>
      <c r="M36" s="3">
        <v>2.7</v>
      </c>
      <c r="N36" s="3">
        <v>390.16487776000002</v>
      </c>
      <c r="O36" s="4">
        <v>433.33232245999989</v>
      </c>
      <c r="P36" s="3">
        <v>420.33232245999989</v>
      </c>
      <c r="Q36" s="3">
        <v>-30.167444699999862</v>
      </c>
      <c r="R36" s="3">
        <f t="shared" si="1"/>
        <v>13</v>
      </c>
      <c r="S36" s="3">
        <v>457</v>
      </c>
      <c r="T36" s="3" t="str">
        <f t="shared" si="6"/>
        <v/>
      </c>
      <c r="U36" s="3">
        <v>475</v>
      </c>
      <c r="V36" s="7">
        <f t="shared" si="3"/>
        <v>1.0961564032506399</v>
      </c>
      <c r="W36" s="1">
        <f>VLOOKUP(B36,SiteMetadata!$B$3:$P$37,3,FALSE)</f>
        <v>5.2</v>
      </c>
      <c r="X36" s="1" t="str">
        <f>VLOOKUP(B36,SiteMetadata!$B$3:$P$37,10,FALSE)</f>
        <v>UpperEastForkLMR</v>
      </c>
      <c r="Y36" s="1">
        <f>VLOOKUP(B36,SiteMetadata!$B$3:$P$37,5,FALSE)</f>
        <v>24.856856000000001</v>
      </c>
      <c r="Z36" s="1">
        <v>4</v>
      </c>
    </row>
    <row r="37" spans="1:26" x14ac:dyDescent="0.3">
      <c r="A37" s="72">
        <v>44879</v>
      </c>
      <c r="B37" s="73" t="s">
        <v>144</v>
      </c>
      <c r="C37" s="73">
        <v>0</v>
      </c>
      <c r="D37" s="74">
        <v>960.79259555999988</v>
      </c>
      <c r="E37" s="73" t="s">
        <v>144</v>
      </c>
      <c r="F37" s="74">
        <v>960.79259555999988</v>
      </c>
      <c r="G37" s="74">
        <v>758.07844224000007</v>
      </c>
      <c r="H37" s="74">
        <v>202.71415331999981</v>
      </c>
      <c r="I37" s="74">
        <f t="shared" si="5"/>
        <v>800.79259555999988</v>
      </c>
      <c r="J37" s="74">
        <v>130</v>
      </c>
      <c r="K37" s="74">
        <v>144</v>
      </c>
      <c r="L37" s="74">
        <v>17.600000000000001</v>
      </c>
      <c r="M37" s="74">
        <v>16</v>
      </c>
      <c r="N37" s="74">
        <v>298.95502016</v>
      </c>
      <c r="O37" s="74">
        <v>298.95502016</v>
      </c>
      <c r="P37" s="74">
        <v>252.69597524</v>
      </c>
      <c r="Q37" s="74">
        <v>46.259044920000008</v>
      </c>
      <c r="R37" s="74">
        <f t="shared" si="1"/>
        <v>46.259044920000008</v>
      </c>
      <c r="S37" s="74">
        <v>246</v>
      </c>
      <c r="T37" s="74">
        <f t="shared" si="6"/>
        <v>28.695975239999996</v>
      </c>
      <c r="U37" s="74">
        <v>224</v>
      </c>
      <c r="V37" s="76">
        <f t="shared" si="3"/>
        <v>0.74927659645961364</v>
      </c>
      <c r="W37" s="73">
        <f>VLOOKUP(B37,SiteMetadata!$B$3:$P$37,3,FALSE)</f>
        <v>5.2</v>
      </c>
      <c r="X37" s="73" t="str">
        <f>VLOOKUP(B37,SiteMetadata!$B$3:$P$37,10,FALSE)</f>
        <v>UpperEastForkLMR</v>
      </c>
      <c r="Y37" s="73">
        <f>VLOOKUP(B37,SiteMetadata!$B$3:$P$37,5,FALSE)</f>
        <v>24.856856000000001</v>
      </c>
      <c r="Z37" s="73">
        <v>4</v>
      </c>
    </row>
    <row r="38" spans="1:26" x14ac:dyDescent="0.3">
      <c r="A38" s="2">
        <v>44956</v>
      </c>
      <c r="B38" s="1" t="s">
        <v>144</v>
      </c>
      <c r="C38" s="1">
        <v>0</v>
      </c>
      <c r="D38" s="3">
        <v>878.94130160999987</v>
      </c>
      <c r="E38" s="1" t="s">
        <v>144</v>
      </c>
      <c r="F38" s="3">
        <v>878.94130160999987</v>
      </c>
      <c r="G38" s="3">
        <v>824.57291369000006</v>
      </c>
      <c r="H38" s="3">
        <v>54.368387919999805</v>
      </c>
      <c r="I38" s="3">
        <f t="shared" si="5"/>
        <v>432.46130160999985</v>
      </c>
      <c r="J38" s="3">
        <v>401</v>
      </c>
      <c r="K38" s="3">
        <v>437</v>
      </c>
      <c r="L38" s="3">
        <v>8.6</v>
      </c>
      <c r="M38" s="3">
        <v>9.48</v>
      </c>
      <c r="N38" s="3">
        <v>121.82864000000001</v>
      </c>
      <c r="O38" s="4">
        <v>184.45271199999996</v>
      </c>
      <c r="P38" s="3">
        <v>173.45271199999996</v>
      </c>
      <c r="Q38" s="3">
        <v>-51.624071999999956</v>
      </c>
      <c r="R38" s="3">
        <f t="shared" si="1"/>
        <v>11</v>
      </c>
      <c r="S38" s="3">
        <v>54.5</v>
      </c>
      <c r="T38" s="3">
        <f t="shared" si="6"/>
        <v>110.45271199999996</v>
      </c>
      <c r="U38" s="3">
        <v>63</v>
      </c>
      <c r="V38" s="7">
        <f t="shared" si="3"/>
        <v>0.34155095534729796</v>
      </c>
      <c r="W38" s="1">
        <f>VLOOKUP(B38,SiteMetadata!$B$3:$P$37,3,FALSE)</f>
        <v>5.2</v>
      </c>
      <c r="X38" s="1" t="str">
        <f>VLOOKUP(B38,SiteMetadata!$B$3:$P$37,10,FALSE)</f>
        <v>UpperEastForkLMR</v>
      </c>
      <c r="Y38" s="1">
        <f>VLOOKUP(B38,SiteMetadata!$B$3:$P$37,5,FALSE)</f>
        <v>24.856856000000001</v>
      </c>
      <c r="Z38" s="1">
        <v>4</v>
      </c>
    </row>
    <row r="39" spans="1:26" x14ac:dyDescent="0.3">
      <c r="A39" s="2">
        <v>44963</v>
      </c>
      <c r="B39" s="1" t="s">
        <v>144</v>
      </c>
      <c r="C39" s="1">
        <v>0</v>
      </c>
      <c r="D39" s="3">
        <v>484.28783120000003</v>
      </c>
      <c r="E39" s="1" t="s">
        <v>144</v>
      </c>
      <c r="F39" s="4">
        <v>526.55807625</v>
      </c>
      <c r="G39" s="3">
        <v>504.55807625</v>
      </c>
      <c r="H39" s="3">
        <v>-20.270245049999971</v>
      </c>
      <c r="I39" s="3">
        <f t="shared" si="5"/>
        <v>249.65807625000002</v>
      </c>
      <c r="J39" s="3">
        <v>228</v>
      </c>
      <c r="K39" s="3">
        <v>266</v>
      </c>
      <c r="L39" s="3">
        <v>1.52</v>
      </c>
      <c r="M39" s="3">
        <v>10.9</v>
      </c>
      <c r="N39" s="3">
        <v>141.22834360000002</v>
      </c>
      <c r="O39" s="4">
        <v>217.50377648</v>
      </c>
      <c r="P39" s="3">
        <v>207.50377648</v>
      </c>
      <c r="Q39" s="3">
        <v>-66.275432879999983</v>
      </c>
      <c r="R39" s="3">
        <f t="shared" si="1"/>
        <v>10</v>
      </c>
      <c r="S39" s="3">
        <v>30.2</v>
      </c>
      <c r="T39" s="3">
        <f t="shared" si="6"/>
        <v>113.20377648</v>
      </c>
      <c r="U39" s="3">
        <v>94.3</v>
      </c>
      <c r="V39" s="7">
        <f t="shared" si="3"/>
        <v>0.43355569050853288</v>
      </c>
      <c r="W39" s="1">
        <f>VLOOKUP(B39,SiteMetadata!$B$3:$P$37,3,FALSE)</f>
        <v>5.2</v>
      </c>
      <c r="X39" s="1" t="str">
        <f>VLOOKUP(B39,SiteMetadata!$B$3:$P$37,10,FALSE)</f>
        <v>UpperEastForkLMR</v>
      </c>
      <c r="Y39" s="1">
        <f>VLOOKUP(B39,SiteMetadata!$B$3:$P$37,5,FALSE)</f>
        <v>24.856856000000001</v>
      </c>
      <c r="Z39" s="1">
        <v>4</v>
      </c>
    </row>
    <row r="40" spans="1:26" x14ac:dyDescent="0.3">
      <c r="A40" s="2">
        <v>44979</v>
      </c>
      <c r="B40" s="1" t="s">
        <v>144</v>
      </c>
      <c r="C40" s="1">
        <v>0</v>
      </c>
      <c r="D40" s="3">
        <v>887.98567847999993</v>
      </c>
      <c r="E40" s="1" t="s">
        <v>144</v>
      </c>
      <c r="F40" s="3">
        <v>887.98567847999993</v>
      </c>
      <c r="G40" s="3">
        <v>797.59111058000008</v>
      </c>
      <c r="H40" s="3">
        <v>90.394567899999856</v>
      </c>
      <c r="I40" s="3">
        <f t="shared" si="5"/>
        <v>566.08567847999996</v>
      </c>
      <c r="J40" s="3">
        <v>366</v>
      </c>
      <c r="K40" s="3">
        <v>311</v>
      </c>
      <c r="L40" s="3">
        <v>4.5199999999999996</v>
      </c>
      <c r="M40" s="3">
        <v>10.9</v>
      </c>
      <c r="N40" s="3">
        <v>225.79922400000004</v>
      </c>
      <c r="O40" s="3">
        <v>225.79922400000004</v>
      </c>
      <c r="P40" s="3">
        <v>82.941195020000009</v>
      </c>
      <c r="Q40" s="3">
        <v>142.85802898000003</v>
      </c>
      <c r="R40" s="3">
        <f t="shared" si="1"/>
        <v>142.85802898000003</v>
      </c>
      <c r="S40" s="3">
        <v>62.2</v>
      </c>
      <c r="T40" s="3">
        <f t="shared" si="6"/>
        <v>37.441195020000009</v>
      </c>
      <c r="U40" s="3">
        <v>45.5</v>
      </c>
      <c r="V40" s="7">
        <f t="shared" si="3"/>
        <v>0.20150644981844576</v>
      </c>
      <c r="W40" s="1">
        <f>VLOOKUP(B40,SiteMetadata!$B$3:$P$37,3,FALSE)</f>
        <v>5.2</v>
      </c>
      <c r="X40" s="1" t="str">
        <f>VLOOKUP(B40,SiteMetadata!$B$3:$P$37,10,FALSE)</f>
        <v>UpperEastForkLMR</v>
      </c>
      <c r="Y40" s="1">
        <f>VLOOKUP(B40,SiteMetadata!$B$3:$P$37,5,FALSE)</f>
        <v>24.856856000000001</v>
      </c>
      <c r="Z40" s="1">
        <v>4</v>
      </c>
    </row>
    <row r="41" spans="1:26" x14ac:dyDescent="0.3">
      <c r="A41" s="2">
        <v>44998</v>
      </c>
      <c r="B41" s="1" t="s">
        <v>144</v>
      </c>
      <c r="C41" s="1">
        <v>0</v>
      </c>
      <c r="D41" s="3">
        <v>297.33729237</v>
      </c>
      <c r="E41" s="1" t="s">
        <v>144</v>
      </c>
      <c r="F41" s="3">
        <v>297.33729237</v>
      </c>
      <c r="G41" s="3">
        <v>250.24999925</v>
      </c>
      <c r="H41" s="3">
        <v>47.087293119999998</v>
      </c>
      <c r="I41" s="3"/>
      <c r="J41" s="3">
        <v>700</v>
      </c>
      <c r="K41" s="3">
        <v>669</v>
      </c>
      <c r="L41" s="3">
        <v>23.1</v>
      </c>
      <c r="M41" s="3">
        <v>27.7</v>
      </c>
      <c r="N41" s="3">
        <v>68.018992905199994</v>
      </c>
      <c r="O41" s="3">
        <v>68.018992905199994</v>
      </c>
      <c r="P41" s="3">
        <v>23.391866220799997</v>
      </c>
      <c r="Q41" s="3">
        <v>44.627126684399997</v>
      </c>
      <c r="R41" s="3">
        <f t="shared" si="1"/>
        <v>44.627126684399997</v>
      </c>
      <c r="S41" s="3">
        <v>87.1</v>
      </c>
      <c r="T41" s="3">
        <f t="shared" si="6"/>
        <v>5.0918662207999965</v>
      </c>
      <c r="U41" s="3">
        <v>18.3</v>
      </c>
      <c r="V41" s="7">
        <f t="shared" si="3"/>
        <v>0.26904250148933007</v>
      </c>
      <c r="W41" s="1">
        <f>VLOOKUP(B41,SiteMetadata!$B$3:$P$37,3,FALSE)</f>
        <v>5.2</v>
      </c>
      <c r="X41" s="1" t="str">
        <f>VLOOKUP(B41,SiteMetadata!$B$3:$P$37,10,FALSE)</f>
        <v>UpperEastForkLMR</v>
      </c>
      <c r="Y41" s="1">
        <f>VLOOKUP(B41,SiteMetadata!$B$3:$P$37,5,FALSE)</f>
        <v>24.856856000000001</v>
      </c>
      <c r="Z41" s="1">
        <v>4</v>
      </c>
    </row>
    <row r="42" spans="1:26" x14ac:dyDescent="0.3">
      <c r="A42" s="2">
        <v>45005</v>
      </c>
      <c r="B42" s="1" t="s">
        <v>144</v>
      </c>
      <c r="C42" s="1">
        <v>0</v>
      </c>
      <c r="D42" s="3">
        <v>559.70917175</v>
      </c>
      <c r="E42" s="1" t="s">
        <v>144</v>
      </c>
      <c r="F42" s="3">
        <v>559.70917175</v>
      </c>
      <c r="G42" s="3">
        <v>431.26957303000006</v>
      </c>
      <c r="H42" s="3">
        <v>128.43959871999994</v>
      </c>
      <c r="I42" s="3">
        <f t="shared" ref="I42:I54" si="7">F42-(K42+M42)</f>
        <v>535.30917175000002</v>
      </c>
      <c r="J42" s="3">
        <v>22.5</v>
      </c>
      <c r="K42" s="3">
        <v>24.4</v>
      </c>
      <c r="L42" s="3">
        <v>6.26</v>
      </c>
      <c r="M42" s="3"/>
      <c r="N42" s="3">
        <v>75.31061715200002</v>
      </c>
      <c r="O42" s="3">
        <v>75.31061715200002</v>
      </c>
      <c r="P42" s="3">
        <v>42.336451936799996</v>
      </c>
      <c r="Q42" s="3">
        <v>32.974165215200024</v>
      </c>
      <c r="R42" s="3">
        <f t="shared" si="1"/>
        <v>32.974165215200024</v>
      </c>
      <c r="S42" s="3">
        <v>30.7</v>
      </c>
      <c r="T42" s="3">
        <f t="shared" si="6"/>
        <v>42.336451936799996</v>
      </c>
      <c r="U42" s="3"/>
      <c r="V42" s="7"/>
      <c r="W42" s="1">
        <f>VLOOKUP(B42,SiteMetadata!$B$3:$P$37,3,FALSE)</f>
        <v>5.2</v>
      </c>
      <c r="X42" s="1" t="str">
        <f>VLOOKUP(B42,SiteMetadata!$B$3:$P$37,10,FALSE)</f>
        <v>UpperEastForkLMR</v>
      </c>
      <c r="Y42" s="1">
        <f>VLOOKUP(B42,SiteMetadata!$B$3:$P$37,5,FALSE)</f>
        <v>24.856856000000001</v>
      </c>
      <c r="Z42" s="1">
        <v>4</v>
      </c>
    </row>
    <row r="43" spans="1:26" x14ac:dyDescent="0.3">
      <c r="A43" s="2">
        <v>45019</v>
      </c>
      <c r="B43" s="1" t="s">
        <v>144</v>
      </c>
      <c r="C43" s="1">
        <v>0</v>
      </c>
      <c r="D43" s="3">
        <v>901.21065099999998</v>
      </c>
      <c r="E43" s="1" t="s">
        <v>144</v>
      </c>
      <c r="F43" s="3">
        <v>901.21065099999998</v>
      </c>
      <c r="G43" s="3">
        <v>739.38254999999992</v>
      </c>
      <c r="H43" s="3">
        <v>161.82810100000006</v>
      </c>
      <c r="I43" s="3">
        <f t="shared" si="7"/>
        <v>548.01065100000005</v>
      </c>
      <c r="J43" s="3">
        <v>316</v>
      </c>
      <c r="K43" s="3">
        <v>331</v>
      </c>
      <c r="L43" s="3">
        <v>6.76</v>
      </c>
      <c r="M43" s="3">
        <v>22.2</v>
      </c>
      <c r="N43" s="3">
        <v>220.14672256000003</v>
      </c>
      <c r="O43" s="3">
        <v>220.14672256000003</v>
      </c>
      <c r="P43" s="3">
        <v>143.2045330249</v>
      </c>
      <c r="Q43" s="3">
        <v>76.942189535100027</v>
      </c>
      <c r="R43" s="3">
        <f t="shared" si="1"/>
        <v>76.942189535100027</v>
      </c>
      <c r="S43" s="3">
        <v>116</v>
      </c>
      <c r="T43" s="3">
        <f t="shared" si="6"/>
        <v>26.204533024900002</v>
      </c>
      <c r="U43" s="3">
        <v>117</v>
      </c>
      <c r="V43" s="7">
        <f t="shared" ref="V43:V55" si="8">U43/O43</f>
        <v>0.5314637376357586</v>
      </c>
      <c r="W43" s="1">
        <f>VLOOKUP(B43,SiteMetadata!$B$3:$P$37,3,FALSE)</f>
        <v>5.2</v>
      </c>
      <c r="X43" s="1" t="str">
        <f>VLOOKUP(B43,SiteMetadata!$B$3:$P$37,10,FALSE)</f>
        <v>UpperEastForkLMR</v>
      </c>
      <c r="Y43" s="1">
        <f>VLOOKUP(B43,SiteMetadata!$B$3:$P$37,5,FALSE)</f>
        <v>24.856856000000001</v>
      </c>
      <c r="Z43" s="1">
        <v>4</v>
      </c>
    </row>
    <row r="44" spans="1:26" x14ac:dyDescent="0.3">
      <c r="A44" s="2">
        <v>45040</v>
      </c>
      <c r="B44" s="1" t="s">
        <v>144</v>
      </c>
      <c r="C44" s="1">
        <v>0</v>
      </c>
      <c r="D44" s="3">
        <v>1532.895775</v>
      </c>
      <c r="E44" s="1" t="s">
        <v>144</v>
      </c>
      <c r="F44" s="3">
        <v>1532.895775</v>
      </c>
      <c r="G44" s="3">
        <v>1462.5375000000001</v>
      </c>
      <c r="H44" s="3">
        <v>70.358274999999821</v>
      </c>
      <c r="I44" s="3">
        <f t="shared" si="7"/>
        <v>630.89577499999996</v>
      </c>
      <c r="J44" s="3">
        <v>630</v>
      </c>
      <c r="K44" s="3">
        <v>718</v>
      </c>
      <c r="L44" s="3">
        <v>217</v>
      </c>
      <c r="M44" s="3">
        <v>184</v>
      </c>
      <c r="N44" s="3">
        <v>693.5674859400001</v>
      </c>
      <c r="O44" s="3">
        <v>693.5674859400001</v>
      </c>
      <c r="P44" s="3">
        <v>614.34216146000006</v>
      </c>
      <c r="Q44" s="3">
        <v>79.22532448000004</v>
      </c>
      <c r="R44" s="3">
        <f t="shared" si="1"/>
        <v>79.22532448000004</v>
      </c>
      <c r="S44" s="3">
        <v>477</v>
      </c>
      <c r="T44" s="3">
        <f t="shared" si="6"/>
        <v>160.34216146000006</v>
      </c>
      <c r="U44" s="3">
        <v>454</v>
      </c>
      <c r="V44" s="7">
        <f t="shared" si="8"/>
        <v>0.65458662524337985</v>
      </c>
      <c r="W44" s="1">
        <f>VLOOKUP(B44,SiteMetadata!$B$3:$P$37,3,FALSE)</f>
        <v>5.2</v>
      </c>
      <c r="X44" s="1" t="str">
        <f>VLOOKUP(B44,SiteMetadata!$B$3:$P$37,10,FALSE)</f>
        <v>UpperEastForkLMR</v>
      </c>
      <c r="Y44" s="1">
        <f>VLOOKUP(B44,SiteMetadata!$B$3:$P$37,5,FALSE)</f>
        <v>24.856856000000001</v>
      </c>
      <c r="Z44" s="1">
        <v>4</v>
      </c>
    </row>
    <row r="45" spans="1:26" s="77" customFormat="1" x14ac:dyDescent="0.3">
      <c r="A45" s="2">
        <v>45061</v>
      </c>
      <c r="B45" s="1" t="s">
        <v>144</v>
      </c>
      <c r="C45" s="1">
        <v>0</v>
      </c>
      <c r="D45" s="3">
        <v>591</v>
      </c>
      <c r="E45" s="1" t="s">
        <v>144</v>
      </c>
      <c r="F45" s="3">
        <v>591</v>
      </c>
      <c r="G45" s="3">
        <v>572</v>
      </c>
      <c r="H45" s="3">
        <v>19</v>
      </c>
      <c r="I45" s="3">
        <f t="shared" si="7"/>
        <v>450.9</v>
      </c>
      <c r="J45" s="3">
        <v>100</v>
      </c>
      <c r="K45" s="3">
        <v>111</v>
      </c>
      <c r="L45" s="3">
        <v>27.1</v>
      </c>
      <c r="M45" s="3">
        <v>29.1</v>
      </c>
      <c r="N45" s="3">
        <v>150.70199098000003</v>
      </c>
      <c r="O45" s="3">
        <v>150.70199098000003</v>
      </c>
      <c r="P45" s="3">
        <v>127.73176751999998</v>
      </c>
      <c r="Q45" s="3">
        <v>22.970223460000057</v>
      </c>
      <c r="R45" s="3">
        <f t="shared" si="1"/>
        <v>22.970223460000057</v>
      </c>
      <c r="S45" s="3">
        <v>83.5</v>
      </c>
      <c r="T45" s="3">
        <f t="shared" si="6"/>
        <v>39.131767519999983</v>
      </c>
      <c r="U45" s="3">
        <v>88.6</v>
      </c>
      <c r="V45" s="7">
        <f t="shared" si="8"/>
        <v>0.58791525860967742</v>
      </c>
      <c r="W45" s="1">
        <f>VLOOKUP(B45,SiteMetadata!$B$3:$P$37,3,FALSE)</f>
        <v>5.2</v>
      </c>
      <c r="X45" s="1" t="str">
        <f>VLOOKUP(B45,SiteMetadata!$B$3:$P$37,10,FALSE)</f>
        <v>UpperEastForkLMR</v>
      </c>
      <c r="Y45" s="1">
        <f>VLOOKUP(B45,SiteMetadata!$B$3:$P$37,5,FALSE)</f>
        <v>24.856856000000001</v>
      </c>
      <c r="Z45" s="1">
        <v>4</v>
      </c>
    </row>
    <row r="46" spans="1:26" x14ac:dyDescent="0.3">
      <c r="A46" s="2">
        <v>45076</v>
      </c>
      <c r="B46" s="1" t="s">
        <v>144</v>
      </c>
      <c r="C46" s="1">
        <v>0</v>
      </c>
      <c r="D46" s="3">
        <v>533.92410400000006</v>
      </c>
      <c r="E46" s="1" t="s">
        <v>144</v>
      </c>
      <c r="F46" s="3">
        <v>533.92410400000006</v>
      </c>
      <c r="G46" s="3">
        <v>486.19584444000003</v>
      </c>
      <c r="H46" s="3">
        <v>47.728259560000026</v>
      </c>
      <c r="I46" s="3">
        <f t="shared" si="7"/>
        <v>457.62410400000005</v>
      </c>
      <c r="J46" s="3">
        <v>45.8</v>
      </c>
      <c r="K46" s="3">
        <v>56.1</v>
      </c>
      <c r="L46" s="3">
        <v>13.5</v>
      </c>
      <c r="M46" s="3">
        <v>20.2</v>
      </c>
      <c r="N46" s="3">
        <v>139.63259921999997</v>
      </c>
      <c r="O46" s="3">
        <v>139.63259921999997</v>
      </c>
      <c r="P46" s="3">
        <v>122.66241168999998</v>
      </c>
      <c r="Q46" s="3">
        <v>16.97018752999999</v>
      </c>
      <c r="R46" s="3">
        <f t="shared" si="1"/>
        <v>16.97018752999999</v>
      </c>
      <c r="S46" s="3">
        <v>73.8</v>
      </c>
      <c r="T46" s="3">
        <f t="shared" si="6"/>
        <v>52.762411689999979</v>
      </c>
      <c r="U46" s="3">
        <v>69.900000000000006</v>
      </c>
      <c r="V46" s="7">
        <f t="shared" si="8"/>
        <v>0.50059943301541032</v>
      </c>
      <c r="W46" s="1">
        <f>VLOOKUP(B46,SiteMetadata!$B$3:$P$37,3,FALSE)</f>
        <v>5.2</v>
      </c>
      <c r="X46" s="1" t="str">
        <f>VLOOKUP(B46,SiteMetadata!$B$3:$P$37,10,FALSE)</f>
        <v>UpperEastForkLMR</v>
      </c>
      <c r="Y46" s="1">
        <f>VLOOKUP(B46,SiteMetadata!$B$3:$P$37,5,FALSE)</f>
        <v>24.856856000000001</v>
      </c>
      <c r="Z46" s="1">
        <v>4</v>
      </c>
    </row>
    <row r="47" spans="1:26" x14ac:dyDescent="0.3">
      <c r="A47" s="2">
        <v>45082</v>
      </c>
      <c r="B47" s="1" t="s">
        <v>144</v>
      </c>
      <c r="C47" s="1">
        <v>0</v>
      </c>
      <c r="D47" s="3">
        <v>528.06207635999999</v>
      </c>
      <c r="E47" s="1" t="s">
        <v>144</v>
      </c>
      <c r="F47" s="4">
        <v>569.56963995000001</v>
      </c>
      <c r="G47" s="3">
        <v>544.56963995000001</v>
      </c>
      <c r="H47" s="3">
        <v>-16.507563590000018</v>
      </c>
      <c r="I47" s="3">
        <f t="shared" si="7"/>
        <v>518.26963995000006</v>
      </c>
      <c r="J47" s="3">
        <v>34.299999999999997</v>
      </c>
      <c r="K47" s="3">
        <v>33.200000000000003</v>
      </c>
      <c r="L47" s="3">
        <v>4.7</v>
      </c>
      <c r="M47" s="3">
        <v>18.100000000000001</v>
      </c>
      <c r="N47" s="3">
        <v>119.84252899999996</v>
      </c>
      <c r="O47" s="3">
        <v>119.84252899999996</v>
      </c>
      <c r="P47" s="3">
        <v>94.156824999999984</v>
      </c>
      <c r="Q47" s="3">
        <v>25.685703999999973</v>
      </c>
      <c r="R47" s="3">
        <f t="shared" si="1"/>
        <v>25.685703999999973</v>
      </c>
      <c r="S47" s="3">
        <v>77.599999999999994</v>
      </c>
      <c r="T47" s="3">
        <f t="shared" si="6"/>
        <v>28.556824999999989</v>
      </c>
      <c r="U47" s="3">
        <v>65.599999999999994</v>
      </c>
      <c r="V47" s="7">
        <f t="shared" si="8"/>
        <v>0.54738497716449241</v>
      </c>
      <c r="W47" s="1">
        <f>VLOOKUP(B47,SiteMetadata!$B$3:$P$37,3,FALSE)</f>
        <v>5.2</v>
      </c>
      <c r="X47" s="1" t="str">
        <f>VLOOKUP(B47,SiteMetadata!$B$3:$P$37,10,FALSE)</f>
        <v>UpperEastForkLMR</v>
      </c>
      <c r="Y47" s="1">
        <f>VLOOKUP(B47,SiteMetadata!$B$3:$P$37,5,FALSE)</f>
        <v>24.856856000000001</v>
      </c>
      <c r="Z47" s="1"/>
    </row>
    <row r="48" spans="1:26" x14ac:dyDescent="0.3">
      <c r="A48" s="2">
        <v>45089</v>
      </c>
      <c r="B48" s="1" t="s">
        <v>144</v>
      </c>
      <c r="C48" s="1">
        <v>0</v>
      </c>
      <c r="D48" s="3">
        <v>4790</v>
      </c>
      <c r="E48" s="1" t="s">
        <v>144</v>
      </c>
      <c r="F48" s="3">
        <v>4790</v>
      </c>
      <c r="G48" s="3">
        <v>4491.7751750000007</v>
      </c>
      <c r="H48" s="3">
        <v>298.22482499999933</v>
      </c>
      <c r="I48" s="3">
        <f t="shared" si="7"/>
        <v>1037</v>
      </c>
      <c r="J48" s="3">
        <v>2930</v>
      </c>
      <c r="K48" s="3">
        <v>2970</v>
      </c>
      <c r="L48" s="3">
        <v>847</v>
      </c>
      <c r="M48" s="3">
        <v>783</v>
      </c>
      <c r="N48" s="3">
        <v>792.33699999999999</v>
      </c>
      <c r="O48" s="3">
        <v>792.33699999999999</v>
      </c>
      <c r="P48" s="3">
        <v>589.87413024</v>
      </c>
      <c r="Q48" s="3">
        <v>202.46286975999999</v>
      </c>
      <c r="R48" s="3">
        <f t="shared" si="1"/>
        <v>202.46286975999999</v>
      </c>
      <c r="S48" s="3">
        <v>658</v>
      </c>
      <c r="T48" s="3">
        <f t="shared" si="6"/>
        <v>136.87413024</v>
      </c>
      <c r="U48" s="3">
        <v>453</v>
      </c>
      <c r="V48" s="7">
        <f t="shared" si="8"/>
        <v>0.57172642448856992</v>
      </c>
      <c r="W48" s="1">
        <f>VLOOKUP(B48,SiteMetadata!$B$3:$P$37,3,FALSE)</f>
        <v>5.2</v>
      </c>
      <c r="X48" s="1" t="str">
        <f>VLOOKUP(B48,SiteMetadata!$B$3:$P$37,10,FALSE)</f>
        <v>UpperEastForkLMR</v>
      </c>
      <c r="Y48" s="1">
        <f>VLOOKUP(B48,SiteMetadata!$B$3:$P$37,5,FALSE)</f>
        <v>24.856856000000001</v>
      </c>
      <c r="Z48" s="1">
        <v>4</v>
      </c>
    </row>
    <row r="49" spans="1:26" x14ac:dyDescent="0.3">
      <c r="A49" s="2">
        <v>45097</v>
      </c>
      <c r="B49" s="1" t="s">
        <v>144</v>
      </c>
      <c r="C49" s="1">
        <v>0</v>
      </c>
      <c r="D49" s="3">
        <v>807</v>
      </c>
      <c r="E49" s="1" t="s">
        <v>144</v>
      </c>
      <c r="F49" s="3">
        <v>807</v>
      </c>
      <c r="G49" s="3">
        <v>713</v>
      </c>
      <c r="H49" s="3">
        <v>94</v>
      </c>
      <c r="I49" s="3">
        <f t="shared" si="7"/>
        <v>440.8</v>
      </c>
      <c r="J49" s="3">
        <v>358</v>
      </c>
      <c r="K49" s="3">
        <v>355</v>
      </c>
      <c r="L49" s="3">
        <v>8.68</v>
      </c>
      <c r="M49" s="3">
        <v>11.2</v>
      </c>
      <c r="N49" s="3">
        <v>103</v>
      </c>
      <c r="O49" s="4">
        <v>133.17088522559999</v>
      </c>
      <c r="P49" s="3">
        <v>122.1708852256</v>
      </c>
      <c r="Q49" s="3">
        <v>-19.170885225600003</v>
      </c>
      <c r="R49" s="3">
        <f t="shared" si="1"/>
        <v>10.999999999999986</v>
      </c>
      <c r="S49" s="3">
        <v>101</v>
      </c>
      <c r="T49" s="3">
        <f t="shared" si="6"/>
        <v>28.370885225600006</v>
      </c>
      <c r="U49" s="3">
        <v>93.8</v>
      </c>
      <c r="V49" s="7">
        <f t="shared" si="8"/>
        <v>0.7043581623798385</v>
      </c>
      <c r="W49" s="1">
        <f>VLOOKUP(B49,SiteMetadata!$B$3:$P$37,3,FALSE)</f>
        <v>5.2</v>
      </c>
      <c r="X49" s="1" t="str">
        <f>VLOOKUP(B49,SiteMetadata!$B$3:$P$37,10,FALSE)</f>
        <v>UpperEastForkLMR</v>
      </c>
      <c r="Y49" s="1">
        <f>VLOOKUP(B49,SiteMetadata!$B$3:$P$37,5,FALSE)</f>
        <v>24.856856000000001</v>
      </c>
      <c r="Z49" s="1">
        <v>4</v>
      </c>
    </row>
    <row r="50" spans="1:26" x14ac:dyDescent="0.3">
      <c r="A50" s="2">
        <v>45103</v>
      </c>
      <c r="B50" s="1" t="s">
        <v>144</v>
      </c>
      <c r="C50" s="1">
        <v>0</v>
      </c>
      <c r="D50" s="3">
        <v>563.93955199999994</v>
      </c>
      <c r="E50" s="1" t="s">
        <v>144</v>
      </c>
      <c r="F50" s="3">
        <v>563.93955199999994</v>
      </c>
      <c r="G50" s="3">
        <v>542.68297687999996</v>
      </c>
      <c r="H50" s="3">
        <v>21.25657511999998</v>
      </c>
      <c r="I50" s="3">
        <f t="shared" si="7"/>
        <v>395.63955199999992</v>
      </c>
      <c r="J50" s="3">
        <v>134</v>
      </c>
      <c r="K50" s="3">
        <v>118</v>
      </c>
      <c r="L50" s="3">
        <v>30.9</v>
      </c>
      <c r="M50" s="3">
        <v>50.3</v>
      </c>
      <c r="N50" s="3">
        <v>251.94034696600002</v>
      </c>
      <c r="O50" s="3">
        <v>251.94034696600002</v>
      </c>
      <c r="P50" s="3">
        <v>223.15647957400003</v>
      </c>
      <c r="Q50" s="3">
        <v>28.783867391999991</v>
      </c>
      <c r="R50" s="3">
        <f t="shared" si="1"/>
        <v>28.783867391999991</v>
      </c>
      <c r="S50" s="3">
        <v>146</v>
      </c>
      <c r="T50" s="3">
        <f t="shared" si="6"/>
        <v>95.156479574000031</v>
      </c>
      <c r="U50" s="3">
        <v>128</v>
      </c>
      <c r="V50" s="7">
        <f t="shared" si="8"/>
        <v>0.50805677431758844</v>
      </c>
      <c r="W50" s="1">
        <f>VLOOKUP(B50,SiteMetadata!$B$3:$P$37,3,FALSE)</f>
        <v>5.2</v>
      </c>
      <c r="X50" s="1" t="str">
        <f>VLOOKUP(B50,SiteMetadata!$B$3:$P$37,10,FALSE)</f>
        <v>UpperEastForkLMR</v>
      </c>
      <c r="Y50" s="1">
        <f>VLOOKUP(B50,SiteMetadata!$B$3:$P$37,5,FALSE)</f>
        <v>24.856856000000001</v>
      </c>
      <c r="Z50" s="1"/>
    </row>
    <row r="51" spans="1:26" x14ac:dyDescent="0.3">
      <c r="A51" s="2">
        <v>44943</v>
      </c>
      <c r="B51" s="1" t="s">
        <v>123</v>
      </c>
      <c r="C51" s="1">
        <v>0</v>
      </c>
      <c r="D51" s="3">
        <v>2400</v>
      </c>
      <c r="E51" s="1" t="s">
        <v>123</v>
      </c>
      <c r="F51" s="3">
        <v>2400</v>
      </c>
      <c r="G51" s="3">
        <v>2060</v>
      </c>
      <c r="H51" s="3">
        <v>340</v>
      </c>
      <c r="I51" s="3">
        <f t="shared" si="7"/>
        <v>1702.9</v>
      </c>
      <c r="J51" s="3">
        <v>849</v>
      </c>
      <c r="K51" s="3">
        <v>639</v>
      </c>
      <c r="L51" s="3">
        <v>68.2</v>
      </c>
      <c r="M51" s="3">
        <v>58.1</v>
      </c>
      <c r="N51" s="3">
        <v>390</v>
      </c>
      <c r="O51" s="3">
        <v>390</v>
      </c>
      <c r="P51" s="3">
        <v>310</v>
      </c>
      <c r="Q51" s="3">
        <v>80</v>
      </c>
      <c r="R51" s="3">
        <f t="shared" si="1"/>
        <v>80</v>
      </c>
      <c r="S51" s="3">
        <v>328</v>
      </c>
      <c r="T51" s="3">
        <f t="shared" si="6"/>
        <v>43</v>
      </c>
      <c r="U51" s="3">
        <v>267</v>
      </c>
      <c r="V51" s="7">
        <f t="shared" si="8"/>
        <v>0.68461538461538463</v>
      </c>
      <c r="W51" s="1">
        <f>VLOOKUP(B51,SiteMetadata!$B$3:$P$37,3,FALSE)</f>
        <v>0</v>
      </c>
      <c r="X51" s="1" t="str">
        <f>VLOOKUP(B51,SiteMetadata!$B$3:$P$37,10,FALSE)</f>
        <v>UpperEastForkLMR</v>
      </c>
      <c r="Y51" s="1">
        <f>VLOOKUP(B51,SiteMetadata!$B$3:$P$37,5,FALSE)</f>
        <v>0.30185200000000001</v>
      </c>
      <c r="Z51" s="1">
        <v>4</v>
      </c>
    </row>
    <row r="52" spans="1:26" x14ac:dyDescent="0.3">
      <c r="A52" s="2">
        <v>44963</v>
      </c>
      <c r="B52" s="1" t="s">
        <v>123</v>
      </c>
      <c r="C52" s="1">
        <v>0</v>
      </c>
      <c r="D52" s="3">
        <v>979.64938980000022</v>
      </c>
      <c r="E52" s="1" t="s">
        <v>123</v>
      </c>
      <c r="F52" s="3">
        <v>979.64938980000022</v>
      </c>
      <c r="G52" s="3">
        <v>970.78822504999982</v>
      </c>
      <c r="H52" s="3">
        <v>8.8611647500003983</v>
      </c>
      <c r="I52" s="3">
        <f t="shared" si="7"/>
        <v>462.5493898000002</v>
      </c>
      <c r="J52" s="3">
        <v>404</v>
      </c>
      <c r="K52" s="3">
        <v>443</v>
      </c>
      <c r="L52" s="3">
        <v>82.3</v>
      </c>
      <c r="M52" s="3">
        <v>74.099999999999994</v>
      </c>
      <c r="N52" s="3">
        <v>278.42511350000001</v>
      </c>
      <c r="O52" s="3">
        <v>278.42511350000001</v>
      </c>
      <c r="P52" s="3">
        <v>182.27932127999998</v>
      </c>
      <c r="Q52" s="3">
        <v>96.145792220000033</v>
      </c>
      <c r="R52" s="3">
        <f t="shared" si="1"/>
        <v>96.145792220000033</v>
      </c>
      <c r="S52" s="3">
        <v>148</v>
      </c>
      <c r="T52" s="3">
        <f t="shared" si="6"/>
        <v>34.279321279999976</v>
      </c>
      <c r="U52" s="3">
        <v>148</v>
      </c>
      <c r="V52" s="7">
        <f t="shared" si="8"/>
        <v>0.5315612451029853</v>
      </c>
      <c r="W52" s="1">
        <f>VLOOKUP(B52,SiteMetadata!$B$3:$P$37,3,FALSE)</f>
        <v>0</v>
      </c>
      <c r="X52" s="1" t="str">
        <f>VLOOKUP(B52,SiteMetadata!$B$3:$P$37,10,FALSE)</f>
        <v>UpperEastForkLMR</v>
      </c>
      <c r="Y52" s="1">
        <f>VLOOKUP(B52,SiteMetadata!$B$3:$P$37,5,FALSE)</f>
        <v>0.30185200000000001</v>
      </c>
      <c r="Z52" s="1">
        <v>4</v>
      </c>
    </row>
    <row r="53" spans="1:26" x14ac:dyDescent="0.3">
      <c r="A53" s="2">
        <v>44984</v>
      </c>
      <c r="B53" s="1" t="s">
        <v>123</v>
      </c>
      <c r="C53" s="1">
        <v>0</v>
      </c>
      <c r="D53" s="3">
        <v>1503.6694499999999</v>
      </c>
      <c r="E53" s="1" t="s">
        <v>123</v>
      </c>
      <c r="F53" s="3">
        <v>1503.6694499999999</v>
      </c>
      <c r="G53" s="3">
        <v>1092.0640707299999</v>
      </c>
      <c r="H53" s="3">
        <v>411.60537926999996</v>
      </c>
      <c r="I53" s="3">
        <f t="shared" si="7"/>
        <v>1259.7694499999998</v>
      </c>
      <c r="J53" s="3">
        <v>225</v>
      </c>
      <c r="K53" s="3">
        <v>148.5</v>
      </c>
      <c r="L53" s="3">
        <v>114</v>
      </c>
      <c r="M53" s="3">
        <v>95.4</v>
      </c>
      <c r="N53" s="3">
        <v>590</v>
      </c>
      <c r="O53" s="3">
        <v>590</v>
      </c>
      <c r="P53" s="3">
        <v>270.00832299000001</v>
      </c>
      <c r="Q53" s="3">
        <v>319.99167700999999</v>
      </c>
      <c r="R53" s="3">
        <f t="shared" si="1"/>
        <v>319.99167700999999</v>
      </c>
      <c r="S53" s="3">
        <v>199</v>
      </c>
      <c r="T53" s="3">
        <f t="shared" si="6"/>
        <v>115.50832299000001</v>
      </c>
      <c r="U53" s="3">
        <v>154.5</v>
      </c>
      <c r="V53" s="7">
        <f t="shared" si="8"/>
        <v>0.261864406779661</v>
      </c>
      <c r="W53" s="1">
        <f>VLOOKUP(B53,SiteMetadata!$B$3:$P$37,3,FALSE)</f>
        <v>0</v>
      </c>
      <c r="X53" s="1" t="str">
        <f>VLOOKUP(B53,SiteMetadata!$B$3:$P$37,10,FALSE)</f>
        <v>UpperEastForkLMR</v>
      </c>
      <c r="Y53" s="1">
        <f>VLOOKUP(B53,SiteMetadata!$B$3:$P$37,5,FALSE)</f>
        <v>0.30185200000000001</v>
      </c>
      <c r="Z53" s="1">
        <v>4</v>
      </c>
    </row>
    <row r="54" spans="1:26" x14ac:dyDescent="0.3">
      <c r="A54" s="2">
        <v>45005</v>
      </c>
      <c r="B54" s="1" t="s">
        <v>123</v>
      </c>
      <c r="C54" s="1">
        <v>0</v>
      </c>
      <c r="D54" s="3">
        <v>1350</v>
      </c>
      <c r="E54" s="1" t="s">
        <v>123</v>
      </c>
      <c r="F54" s="3">
        <v>1350</v>
      </c>
      <c r="G54" s="3">
        <v>968.40729783000018</v>
      </c>
      <c r="H54" s="3">
        <v>381.59270216999982</v>
      </c>
      <c r="I54" s="3">
        <f t="shared" si="7"/>
        <v>1105.2</v>
      </c>
      <c r="J54" s="3">
        <v>159</v>
      </c>
      <c r="K54" s="3">
        <v>207</v>
      </c>
      <c r="L54" s="3">
        <v>65.5</v>
      </c>
      <c r="M54" s="3">
        <v>37.799999999999997</v>
      </c>
      <c r="N54" s="3">
        <v>340.06947680000002</v>
      </c>
      <c r="O54" s="3">
        <v>340.06947680000002</v>
      </c>
      <c r="P54" s="3">
        <v>93.124939072000032</v>
      </c>
      <c r="Q54" s="3">
        <v>246.944537728</v>
      </c>
      <c r="R54" s="3">
        <f t="shared" si="1"/>
        <v>246.944537728</v>
      </c>
      <c r="S54" s="3">
        <v>100</v>
      </c>
      <c r="T54" s="3">
        <f t="shared" si="6"/>
        <v>42.924939072000029</v>
      </c>
      <c r="U54" s="3">
        <v>50.2</v>
      </c>
      <c r="V54" s="7">
        <f t="shared" si="8"/>
        <v>0.14761689426635421</v>
      </c>
      <c r="W54" s="1">
        <f>VLOOKUP(B54,SiteMetadata!$B$3:$P$37,3,FALSE)</f>
        <v>0</v>
      </c>
      <c r="X54" s="1" t="str">
        <f>VLOOKUP(B54,SiteMetadata!$B$3:$P$37,10,FALSE)</f>
        <v>UpperEastForkLMR</v>
      </c>
      <c r="Y54" s="1">
        <f>VLOOKUP(B54,SiteMetadata!$B$3:$P$37,5,FALSE)</f>
        <v>0.30185200000000001</v>
      </c>
      <c r="Z54" s="1">
        <v>4</v>
      </c>
    </row>
    <row r="55" spans="1:26" x14ac:dyDescent="0.3">
      <c r="A55" s="2">
        <v>45026</v>
      </c>
      <c r="B55" s="1" t="s">
        <v>123</v>
      </c>
      <c r="C55" s="1">
        <v>0</v>
      </c>
      <c r="D55" s="3"/>
      <c r="E55" s="1" t="s">
        <v>123</v>
      </c>
      <c r="F55" s="3"/>
      <c r="G55" s="3">
        <v>1310</v>
      </c>
      <c r="H55" s="3"/>
      <c r="I55" s="3"/>
      <c r="J55" s="3">
        <v>197</v>
      </c>
      <c r="K55" s="3">
        <v>182</v>
      </c>
      <c r="L55" s="3">
        <v>93</v>
      </c>
      <c r="M55" s="3">
        <v>93.35</v>
      </c>
      <c r="N55" s="3">
        <v>714</v>
      </c>
      <c r="O55" s="3">
        <v>714</v>
      </c>
      <c r="P55" s="3">
        <v>305.92718920000004</v>
      </c>
      <c r="Q55" s="3">
        <v>408.07281079999996</v>
      </c>
      <c r="R55" s="3">
        <f t="shared" si="1"/>
        <v>408.07281079999996</v>
      </c>
      <c r="S55" s="3">
        <v>286</v>
      </c>
      <c r="T55" s="3">
        <f t="shared" si="6"/>
        <v>90.427189200000043</v>
      </c>
      <c r="U55" s="3">
        <v>215.5</v>
      </c>
      <c r="V55" s="7">
        <f t="shared" si="8"/>
        <v>0.30182072829131651</v>
      </c>
      <c r="W55" s="1">
        <f>VLOOKUP(B55,SiteMetadata!$B$3:$P$37,3,FALSE)</f>
        <v>0</v>
      </c>
      <c r="X55" s="1" t="str">
        <f>VLOOKUP(B55,SiteMetadata!$B$3:$P$37,10,FALSE)</f>
        <v>UpperEastForkLMR</v>
      </c>
      <c r="Y55" s="1">
        <f>VLOOKUP(B55,SiteMetadata!$B$3:$P$37,5,FALSE)</f>
        <v>0.30185200000000001</v>
      </c>
      <c r="Z55" s="1">
        <v>4</v>
      </c>
    </row>
    <row r="56" spans="1:26" s="77" customFormat="1" x14ac:dyDescent="0.3">
      <c r="A56" s="2">
        <v>45047</v>
      </c>
      <c r="B56" s="1" t="s">
        <v>123</v>
      </c>
      <c r="C56" s="1">
        <v>0</v>
      </c>
      <c r="D56" s="3">
        <v>2610</v>
      </c>
      <c r="E56" s="1" t="s">
        <v>123</v>
      </c>
      <c r="F56" s="3">
        <v>2610</v>
      </c>
      <c r="G56" s="3">
        <v>2345</v>
      </c>
      <c r="H56" s="3">
        <v>265</v>
      </c>
      <c r="I56" s="3">
        <f t="shared" ref="I56:I87" si="9">F56-(K56+M56)</f>
        <v>1270.5</v>
      </c>
      <c r="J56" s="3">
        <v>376</v>
      </c>
      <c r="K56" s="3">
        <v>403</v>
      </c>
      <c r="L56" s="3">
        <v>961.5</v>
      </c>
      <c r="M56" s="3">
        <v>936.5</v>
      </c>
      <c r="N56" s="3">
        <v>1150</v>
      </c>
      <c r="O56" s="3">
        <v>1150</v>
      </c>
      <c r="P56" s="3">
        <v>668</v>
      </c>
      <c r="Q56" s="3">
        <v>482</v>
      </c>
      <c r="R56" s="3">
        <f t="shared" si="1"/>
        <v>482</v>
      </c>
      <c r="S56" s="3">
        <v>440</v>
      </c>
      <c r="T56" s="3">
        <f t="shared" si="6"/>
        <v>668</v>
      </c>
      <c r="U56" s="3"/>
      <c r="V56" s="7"/>
      <c r="W56" s="1">
        <f>VLOOKUP(B56,SiteMetadata!$B$3:$P$37,3,FALSE)</f>
        <v>0</v>
      </c>
      <c r="X56" s="1" t="str">
        <f>VLOOKUP(B56,SiteMetadata!$B$3:$P$37,10,FALSE)</f>
        <v>UpperEastForkLMR</v>
      </c>
      <c r="Y56" s="1">
        <f>VLOOKUP(B56,SiteMetadata!$B$3:$P$37,5,FALSE)</f>
        <v>0.30185200000000001</v>
      </c>
      <c r="Z56" s="1">
        <v>4</v>
      </c>
    </row>
    <row r="57" spans="1:26" x14ac:dyDescent="0.3">
      <c r="A57" s="2">
        <v>45068</v>
      </c>
      <c r="B57" s="1" t="s">
        <v>123</v>
      </c>
      <c r="C57" s="1">
        <v>0</v>
      </c>
      <c r="D57" s="3">
        <v>3070.1948959999995</v>
      </c>
      <c r="E57" s="1" t="s">
        <v>123</v>
      </c>
      <c r="F57" s="3">
        <v>3070.1948959999995</v>
      </c>
      <c r="G57" s="3">
        <v>2810.3759174999996</v>
      </c>
      <c r="H57" s="3">
        <v>259.81897849999996</v>
      </c>
      <c r="I57" s="3">
        <f t="shared" si="9"/>
        <v>2295.6948959999995</v>
      </c>
      <c r="J57" s="3">
        <v>327</v>
      </c>
      <c r="K57" s="3">
        <v>734.5</v>
      </c>
      <c r="L57" s="3">
        <v>1700</v>
      </c>
      <c r="M57" s="3">
        <v>40</v>
      </c>
      <c r="N57" s="3">
        <v>458.03293759999997</v>
      </c>
      <c r="O57" s="3">
        <v>458.03293759999997</v>
      </c>
      <c r="P57" s="3">
        <v>46.400000000000006</v>
      </c>
      <c r="Q57" s="3">
        <v>411.63293759999999</v>
      </c>
      <c r="R57" s="3">
        <f t="shared" si="1"/>
        <v>411.63293759999999</v>
      </c>
      <c r="S57" s="3">
        <v>88.8</v>
      </c>
      <c r="T57" s="3" t="str">
        <f t="shared" si="6"/>
        <v/>
      </c>
      <c r="U57" s="3">
        <v>98.949999999999989</v>
      </c>
      <c r="V57" s="7">
        <f t="shared" ref="V57:V88" si="10">U57/O57</f>
        <v>0.21603249870735933</v>
      </c>
      <c r="W57" s="1">
        <f>VLOOKUP(B57,SiteMetadata!$B$3:$P$37,3,FALSE)</f>
        <v>0</v>
      </c>
      <c r="X57" s="1" t="str">
        <f>VLOOKUP(B57,SiteMetadata!$B$3:$P$37,10,FALSE)</f>
        <v>UpperEastForkLMR</v>
      </c>
      <c r="Y57" s="1">
        <f>VLOOKUP(B57,SiteMetadata!$B$3:$P$37,5,FALSE)</f>
        <v>0.30185200000000001</v>
      </c>
      <c r="Z57" s="1">
        <v>4</v>
      </c>
    </row>
    <row r="58" spans="1:26" x14ac:dyDescent="0.3">
      <c r="A58" s="2">
        <v>44760</v>
      </c>
      <c r="B58" s="1" t="s">
        <v>153</v>
      </c>
      <c r="C58" s="1">
        <v>0</v>
      </c>
      <c r="D58" s="3">
        <v>904.94779968</v>
      </c>
      <c r="E58" s="1" t="s">
        <v>153</v>
      </c>
      <c r="F58" s="3">
        <v>904.94779968</v>
      </c>
      <c r="G58" s="3">
        <v>787.69898267999997</v>
      </c>
      <c r="H58" s="3">
        <v>117.24881700000003</v>
      </c>
      <c r="I58" s="3">
        <f t="shared" si="9"/>
        <v>425.94779968</v>
      </c>
      <c r="J58" s="3">
        <v>129</v>
      </c>
      <c r="K58" s="3">
        <v>277</v>
      </c>
      <c r="L58" s="3">
        <v>159</v>
      </c>
      <c r="M58" s="3">
        <v>202</v>
      </c>
      <c r="N58" s="3">
        <v>119.18022512000002</v>
      </c>
      <c r="O58" s="3">
        <v>119.18022512000002</v>
      </c>
      <c r="P58" s="3">
        <v>88.654942420000012</v>
      </c>
      <c r="Q58" s="3">
        <v>30.525282700000005</v>
      </c>
      <c r="R58" s="3">
        <f t="shared" si="1"/>
        <v>30.525282700000005</v>
      </c>
      <c r="S58" s="3">
        <v>51.3</v>
      </c>
      <c r="T58" s="3">
        <f t="shared" si="6"/>
        <v>19.554942420000017</v>
      </c>
      <c r="U58" s="3">
        <v>69.099999999999994</v>
      </c>
      <c r="V58" s="7">
        <f t="shared" si="10"/>
        <v>0.57979417248477827</v>
      </c>
      <c r="W58" s="1">
        <f>VLOOKUP(B58,SiteMetadata!$B$3:$P$37,3,FALSE)</f>
        <v>19.649999999999999</v>
      </c>
      <c r="X58" s="1" t="str">
        <f>VLOOKUP(B58,SiteMetadata!$B$3:$P$37,10,FALSE)</f>
        <v>LowerEastForkLMR</v>
      </c>
      <c r="Y58" s="1">
        <f>VLOOKUP(B58,SiteMetadata!$B$3:$P$37,5,FALSE)</f>
        <v>344.97746400000005</v>
      </c>
      <c r="Z58" s="1">
        <v>4</v>
      </c>
    </row>
    <row r="59" spans="1:26" x14ac:dyDescent="0.3">
      <c r="A59" s="2">
        <v>44781</v>
      </c>
      <c r="B59" s="1" t="s">
        <v>153</v>
      </c>
      <c r="C59" s="1">
        <v>0</v>
      </c>
      <c r="D59" s="3">
        <v>1923.3333333333333</v>
      </c>
      <c r="E59" s="1" t="s">
        <v>153</v>
      </c>
      <c r="F59" s="3">
        <v>1923.3333333333333</v>
      </c>
      <c r="G59" s="3">
        <v>1880</v>
      </c>
      <c r="H59" s="3">
        <v>43.333333333333258</v>
      </c>
      <c r="I59" s="3">
        <f t="shared" si="9"/>
        <v>1507.3333333333333</v>
      </c>
      <c r="J59" s="3">
        <v>91</v>
      </c>
      <c r="K59" s="3">
        <v>382</v>
      </c>
      <c r="L59" s="3">
        <v>1475</v>
      </c>
      <c r="M59" s="3">
        <v>34</v>
      </c>
      <c r="N59" s="3">
        <v>552.87201240000002</v>
      </c>
      <c r="O59" s="3">
        <v>552.87201240000002</v>
      </c>
      <c r="P59" s="3">
        <v>454.92700369999994</v>
      </c>
      <c r="Q59" s="3">
        <v>97.945008700000074</v>
      </c>
      <c r="R59" s="3">
        <f t="shared" si="1"/>
        <v>97.945008700000074</v>
      </c>
      <c r="S59" s="3">
        <v>314</v>
      </c>
      <c r="T59" s="3">
        <f t="shared" si="6"/>
        <v>376.42700369999994</v>
      </c>
      <c r="U59" s="3">
        <v>78.5</v>
      </c>
      <c r="V59" s="7">
        <f t="shared" si="10"/>
        <v>0.14198584525780925</v>
      </c>
      <c r="W59" s="1">
        <f>VLOOKUP(B59,SiteMetadata!$B$3:$P$37,3,FALSE)</f>
        <v>19.649999999999999</v>
      </c>
      <c r="X59" s="1" t="str">
        <f>VLOOKUP(B59,SiteMetadata!$B$3:$P$37,10,FALSE)</f>
        <v>LowerEastForkLMR</v>
      </c>
      <c r="Y59" s="1">
        <f>VLOOKUP(B59,SiteMetadata!$B$3:$P$37,5,FALSE)</f>
        <v>344.97746400000005</v>
      </c>
      <c r="Z59" s="1">
        <v>4</v>
      </c>
    </row>
    <row r="60" spans="1:26" x14ac:dyDescent="0.3">
      <c r="A60" s="2">
        <v>44802</v>
      </c>
      <c r="B60" s="1" t="s">
        <v>153</v>
      </c>
      <c r="C60" s="1">
        <v>0</v>
      </c>
      <c r="D60" s="3">
        <v>1075.2320733666666</v>
      </c>
      <c r="E60" s="1" t="s">
        <v>153</v>
      </c>
      <c r="F60" s="3">
        <v>1075.2320733666666</v>
      </c>
      <c r="G60" s="3">
        <v>830.20879705000004</v>
      </c>
      <c r="H60" s="3">
        <v>245.02327631666651</v>
      </c>
      <c r="I60" s="3">
        <f t="shared" si="9"/>
        <v>468.23207336666655</v>
      </c>
      <c r="J60" s="3">
        <v>158.13333333333333</v>
      </c>
      <c r="K60" s="3">
        <v>145.66666666666666</v>
      </c>
      <c r="L60" s="3">
        <v>463</v>
      </c>
      <c r="M60" s="3">
        <v>461.33333333333331</v>
      </c>
      <c r="N60" s="3">
        <v>252.94770354333332</v>
      </c>
      <c r="O60" s="3">
        <v>252.94770354333332</v>
      </c>
      <c r="P60" s="3">
        <v>197.99310287</v>
      </c>
      <c r="Q60" s="3">
        <v>54.954600673333317</v>
      </c>
      <c r="R60" s="3">
        <f t="shared" si="1"/>
        <v>54.954600673333317</v>
      </c>
      <c r="S60" s="3">
        <v>158.86666666666667</v>
      </c>
      <c r="T60" s="3">
        <f t="shared" si="6"/>
        <v>41.326436203333344</v>
      </c>
      <c r="U60" s="3">
        <v>156.66666666666666</v>
      </c>
      <c r="V60" s="7">
        <f t="shared" si="10"/>
        <v>0.61936386245873776</v>
      </c>
      <c r="W60" s="1">
        <f>VLOOKUP(B60,SiteMetadata!$B$3:$P$37,3,FALSE)</f>
        <v>19.649999999999999</v>
      </c>
      <c r="X60" s="1" t="str">
        <f>VLOOKUP(B60,SiteMetadata!$B$3:$P$37,10,FALSE)</f>
        <v>LowerEastForkLMR</v>
      </c>
      <c r="Y60" s="1">
        <f>VLOOKUP(B60,SiteMetadata!$B$3:$P$37,5,FALSE)</f>
        <v>344.97746400000005</v>
      </c>
      <c r="Z60" s="1">
        <v>4</v>
      </c>
    </row>
    <row r="61" spans="1:26" x14ac:dyDescent="0.3">
      <c r="A61" s="2">
        <v>44823</v>
      </c>
      <c r="B61" s="1" t="s">
        <v>153</v>
      </c>
      <c r="C61" s="1">
        <v>0</v>
      </c>
      <c r="D61" s="3">
        <v>1202.2594310400002</v>
      </c>
      <c r="E61" s="1" t="s">
        <v>153</v>
      </c>
      <c r="F61" s="3">
        <v>1202.2594310400002</v>
      </c>
      <c r="G61" s="3">
        <v>1159.1802223333334</v>
      </c>
      <c r="H61" s="3">
        <v>43.079208706666805</v>
      </c>
      <c r="I61" s="3">
        <f t="shared" si="9"/>
        <v>312.92609770666695</v>
      </c>
      <c r="J61" s="3">
        <v>199</v>
      </c>
      <c r="K61" s="3">
        <v>210.66666666666666</v>
      </c>
      <c r="L61" s="3">
        <v>689.66666666666663</v>
      </c>
      <c r="M61" s="3">
        <v>678.66666666666663</v>
      </c>
      <c r="N61" s="3">
        <v>382.12950022333331</v>
      </c>
      <c r="O61" s="3">
        <v>382.12950022333331</v>
      </c>
      <c r="P61" s="4">
        <v>362.12950022333331</v>
      </c>
      <c r="Q61" s="3">
        <v>20</v>
      </c>
      <c r="R61" s="3">
        <f t="shared" si="1"/>
        <v>20</v>
      </c>
      <c r="S61" s="3">
        <v>215.33333333333334</v>
      </c>
      <c r="T61" s="3">
        <f t="shared" si="6"/>
        <v>165.79616688999997</v>
      </c>
      <c r="U61" s="3">
        <v>196.33333333333334</v>
      </c>
      <c r="V61" s="7">
        <f t="shared" si="10"/>
        <v>0.5137874286559595</v>
      </c>
      <c r="W61" s="1">
        <f>VLOOKUP(B61,SiteMetadata!$B$3:$P$37,3,FALSE)</f>
        <v>19.649999999999999</v>
      </c>
      <c r="X61" s="1" t="str">
        <f>VLOOKUP(B61,SiteMetadata!$B$3:$P$37,10,FALSE)</f>
        <v>LowerEastForkLMR</v>
      </c>
      <c r="Y61" s="1">
        <f>VLOOKUP(B61,SiteMetadata!$B$3:$P$37,5,FALSE)</f>
        <v>344.97746400000005</v>
      </c>
      <c r="Z61" s="1">
        <v>4</v>
      </c>
    </row>
    <row r="62" spans="1:26" x14ac:dyDescent="0.3">
      <c r="A62" s="2">
        <v>44845</v>
      </c>
      <c r="B62" s="1" t="s">
        <v>153</v>
      </c>
      <c r="C62" s="1">
        <v>0</v>
      </c>
      <c r="D62" s="3">
        <v>988.8490266</v>
      </c>
      <c r="E62" s="1" t="s">
        <v>153</v>
      </c>
      <c r="F62" s="3">
        <v>988.8490266</v>
      </c>
      <c r="G62" s="3">
        <v>917.1269469800003</v>
      </c>
      <c r="H62" s="3">
        <v>71.722079619999704</v>
      </c>
      <c r="I62" s="3">
        <f t="shared" si="9"/>
        <v>416.8490266</v>
      </c>
      <c r="J62" s="3">
        <v>228.66666666666666</v>
      </c>
      <c r="K62" s="3">
        <v>216.33333333333334</v>
      </c>
      <c r="L62" s="3">
        <v>350.33333333333331</v>
      </c>
      <c r="M62" s="3">
        <v>355.66666666666669</v>
      </c>
      <c r="N62" s="3">
        <v>167.29770315333329</v>
      </c>
      <c r="O62" s="4">
        <v>210.43287106333332</v>
      </c>
      <c r="P62" s="3">
        <v>196.43287106333332</v>
      </c>
      <c r="Q62" s="3">
        <v>-29.135167910000035</v>
      </c>
      <c r="R62" s="3">
        <f t="shared" si="1"/>
        <v>14</v>
      </c>
      <c r="S62" s="3">
        <v>119</v>
      </c>
      <c r="T62" s="3">
        <f t="shared" si="6"/>
        <v>84.766204396666652</v>
      </c>
      <c r="U62" s="3">
        <v>111.66666666666667</v>
      </c>
      <c r="V62" s="7">
        <f t="shared" si="10"/>
        <v>0.53065220325325835</v>
      </c>
      <c r="W62" s="1">
        <f>VLOOKUP(B62,SiteMetadata!$B$3:$P$37,3,FALSE)</f>
        <v>19.649999999999999</v>
      </c>
      <c r="X62" s="1" t="str">
        <f>VLOOKUP(B62,SiteMetadata!$B$3:$P$37,10,FALSE)</f>
        <v>LowerEastForkLMR</v>
      </c>
      <c r="Y62" s="1">
        <f>VLOOKUP(B62,SiteMetadata!$B$3:$P$37,5,FALSE)</f>
        <v>344.97746400000005</v>
      </c>
      <c r="Z62" s="1">
        <v>4</v>
      </c>
    </row>
    <row r="63" spans="1:26" x14ac:dyDescent="0.3">
      <c r="A63" s="2">
        <v>44865</v>
      </c>
      <c r="B63" s="1" t="s">
        <v>153</v>
      </c>
      <c r="C63" s="1">
        <v>0</v>
      </c>
      <c r="D63" s="3">
        <v>1057.63158</v>
      </c>
      <c r="E63" s="1" t="s">
        <v>153</v>
      </c>
      <c r="F63" s="3">
        <v>1057.63158</v>
      </c>
      <c r="G63" s="3">
        <v>878.33030999999994</v>
      </c>
      <c r="H63" s="3">
        <v>179.30127000000005</v>
      </c>
      <c r="I63" s="3">
        <f t="shared" si="9"/>
        <v>533.43491333333338</v>
      </c>
      <c r="J63" s="3">
        <v>622</v>
      </c>
      <c r="K63" s="3">
        <v>514.66666666666663</v>
      </c>
      <c r="L63" s="3">
        <v>9.1566666666666663</v>
      </c>
      <c r="M63" s="3">
        <v>9.5300000000000011</v>
      </c>
      <c r="N63" s="3">
        <v>113.52729251933333</v>
      </c>
      <c r="O63" s="3">
        <v>113.52729251933333</v>
      </c>
      <c r="P63" s="3">
        <v>65.755675817999986</v>
      </c>
      <c r="Q63" s="3">
        <v>47.771616701333343</v>
      </c>
      <c r="R63" s="3">
        <f t="shared" si="1"/>
        <v>47.771616701333343</v>
      </c>
      <c r="S63" s="3">
        <v>59.400000000000006</v>
      </c>
      <c r="T63" s="3">
        <f t="shared" si="6"/>
        <v>17.022342484666659</v>
      </c>
      <c r="U63" s="3">
        <v>48.733333333333327</v>
      </c>
      <c r="V63" s="7">
        <f t="shared" si="10"/>
        <v>0.42926535330730448</v>
      </c>
      <c r="W63" s="1">
        <f>VLOOKUP(B63,SiteMetadata!$B$3:$P$37,3,FALSE)</f>
        <v>19.649999999999999</v>
      </c>
      <c r="X63" s="1" t="str">
        <f>VLOOKUP(B63,SiteMetadata!$B$3:$P$37,10,FALSE)</f>
        <v>LowerEastForkLMR</v>
      </c>
      <c r="Y63" s="1">
        <f>VLOOKUP(B63,SiteMetadata!$B$3:$P$37,5,FALSE)</f>
        <v>344.97746400000005</v>
      </c>
      <c r="Z63" s="1">
        <v>4</v>
      </c>
    </row>
    <row r="64" spans="1:26" x14ac:dyDescent="0.3">
      <c r="A64" s="2">
        <v>44879</v>
      </c>
      <c r="B64" s="1" t="s">
        <v>153</v>
      </c>
      <c r="C64" s="1">
        <v>0</v>
      </c>
      <c r="D64" s="3">
        <v>1031.8488925866666</v>
      </c>
      <c r="E64" s="1" t="s">
        <v>153</v>
      </c>
      <c r="F64" s="3">
        <v>1031.8488925866666</v>
      </c>
      <c r="G64" s="3">
        <v>921.31280272333333</v>
      </c>
      <c r="H64" s="3">
        <v>110.53608986333325</v>
      </c>
      <c r="I64" s="3">
        <f t="shared" si="9"/>
        <v>445.54889258666651</v>
      </c>
      <c r="J64" s="3">
        <v>577</v>
      </c>
      <c r="K64" s="3">
        <v>571.33333333333337</v>
      </c>
      <c r="L64" s="3">
        <v>22.766666666666666</v>
      </c>
      <c r="M64" s="3">
        <v>14.966666666666669</v>
      </c>
      <c r="N64" s="3">
        <v>105.84532904666666</v>
      </c>
      <c r="O64" s="3">
        <v>105.84532904666666</v>
      </c>
      <c r="P64" s="3">
        <v>92.586087846666672</v>
      </c>
      <c r="Q64" s="3">
        <v>13.259241199999991</v>
      </c>
      <c r="R64" s="3">
        <f t="shared" si="1"/>
        <v>13.259241199999991</v>
      </c>
      <c r="S64" s="3">
        <v>42.766666666666673</v>
      </c>
      <c r="T64" s="3">
        <f t="shared" si="6"/>
        <v>58.352754513333338</v>
      </c>
      <c r="U64" s="3">
        <v>34.233333333333334</v>
      </c>
      <c r="V64" s="7">
        <f t="shared" si="10"/>
        <v>0.32342790788850051</v>
      </c>
      <c r="W64" s="1">
        <f>VLOOKUP(B64,SiteMetadata!$B$3:$P$37,3,FALSE)</f>
        <v>19.649999999999999</v>
      </c>
      <c r="X64" s="1" t="str">
        <f>VLOOKUP(B64,SiteMetadata!$B$3:$P$37,10,FALSE)</f>
        <v>LowerEastForkLMR</v>
      </c>
      <c r="Y64" s="1">
        <f>VLOOKUP(B64,SiteMetadata!$B$3:$P$37,5,FALSE)</f>
        <v>344.97746400000005</v>
      </c>
      <c r="Z64" s="1">
        <v>4</v>
      </c>
    </row>
    <row r="65" spans="1:26" x14ac:dyDescent="0.3">
      <c r="A65" s="2">
        <v>44956</v>
      </c>
      <c r="B65" s="1" t="s">
        <v>153</v>
      </c>
      <c r="C65" s="1">
        <v>0</v>
      </c>
      <c r="D65" s="3">
        <v>1349.2898100099999</v>
      </c>
      <c r="E65" s="1" t="s">
        <v>153</v>
      </c>
      <c r="F65" s="3">
        <v>1349.2898100099999</v>
      </c>
      <c r="G65" s="3">
        <v>1342.7310321766665</v>
      </c>
      <c r="H65" s="3">
        <v>6.5587778333333517</v>
      </c>
      <c r="I65" s="3">
        <f t="shared" si="9"/>
        <v>613.85647667666649</v>
      </c>
      <c r="J65" s="3">
        <v>751.33333333333337</v>
      </c>
      <c r="K65" s="3">
        <v>666</v>
      </c>
      <c r="L65" s="3">
        <v>266.73333333333335</v>
      </c>
      <c r="M65" s="3">
        <v>69.433333333333337</v>
      </c>
      <c r="N65" s="3">
        <v>234.52444119333336</v>
      </c>
      <c r="O65" s="3">
        <v>234.52444119333336</v>
      </c>
      <c r="P65" s="3">
        <v>191.86134951999998</v>
      </c>
      <c r="Q65" s="3">
        <v>42.663091673333383</v>
      </c>
      <c r="R65" s="3">
        <f t="shared" si="1"/>
        <v>42.663091673333383</v>
      </c>
      <c r="S65" s="3">
        <v>126.76666666666667</v>
      </c>
      <c r="T65" s="3">
        <f t="shared" si="6"/>
        <v>86.32801618666663</v>
      </c>
      <c r="U65" s="3">
        <v>105.53333333333335</v>
      </c>
      <c r="V65" s="7">
        <f t="shared" si="10"/>
        <v>0.4499886357104057</v>
      </c>
      <c r="W65" s="1">
        <f>VLOOKUP(B65,SiteMetadata!$B$3:$P$37,3,FALSE)</f>
        <v>19.649999999999999</v>
      </c>
      <c r="X65" s="1" t="str">
        <f>VLOOKUP(B65,SiteMetadata!$B$3:$P$37,10,FALSE)</f>
        <v>LowerEastForkLMR</v>
      </c>
      <c r="Y65" s="1">
        <f>VLOOKUP(B65,SiteMetadata!$B$3:$P$37,5,FALSE)</f>
        <v>344.97746400000005</v>
      </c>
      <c r="Z65" s="1">
        <v>4</v>
      </c>
    </row>
    <row r="66" spans="1:26" x14ac:dyDescent="0.3">
      <c r="A66" s="2">
        <v>44963</v>
      </c>
      <c r="B66" s="1" t="s">
        <v>153</v>
      </c>
      <c r="C66" s="1">
        <v>0</v>
      </c>
      <c r="D66" s="3">
        <v>1385.2280464999999</v>
      </c>
      <c r="E66" s="1" t="s">
        <v>153</v>
      </c>
      <c r="F66" s="3">
        <v>1385.2280464999999</v>
      </c>
      <c r="G66" s="3">
        <v>1316.6245532499997</v>
      </c>
      <c r="H66" s="3">
        <v>68.603493250000156</v>
      </c>
      <c r="I66" s="3">
        <f t="shared" si="9"/>
        <v>490.22804649999989</v>
      </c>
      <c r="J66" s="3">
        <v>657.5</v>
      </c>
      <c r="K66" s="3">
        <v>736.5</v>
      </c>
      <c r="L66" s="3">
        <v>89.35</v>
      </c>
      <c r="M66" s="3">
        <v>158.5</v>
      </c>
      <c r="N66" s="3">
        <v>273.58450303999996</v>
      </c>
      <c r="O66" s="3">
        <v>273.58450303999996</v>
      </c>
      <c r="P66" s="3">
        <v>206.43684424</v>
      </c>
      <c r="Q66" s="3">
        <v>67.147658799999959</v>
      </c>
      <c r="R66" s="3">
        <f t="shared" si="1"/>
        <v>67.147658799999959</v>
      </c>
      <c r="S66" s="3">
        <v>100.8</v>
      </c>
      <c r="T66" s="3">
        <f t="shared" si="6"/>
        <v>19.436844239999999</v>
      </c>
      <c r="U66" s="3">
        <v>187</v>
      </c>
      <c r="V66" s="7">
        <f t="shared" si="10"/>
        <v>0.68351824727681776</v>
      </c>
      <c r="W66" s="1">
        <f>VLOOKUP(B66,SiteMetadata!$B$3:$P$37,3,FALSE)</f>
        <v>19.649999999999999</v>
      </c>
      <c r="X66" s="1" t="str">
        <f>VLOOKUP(B66,SiteMetadata!$B$3:$P$37,10,FALSE)</f>
        <v>LowerEastForkLMR</v>
      </c>
      <c r="Y66" s="1">
        <f>VLOOKUP(B66,SiteMetadata!$B$3:$P$37,5,FALSE)</f>
        <v>344.97746400000005</v>
      </c>
      <c r="Z66" s="1">
        <v>4</v>
      </c>
    </row>
    <row r="67" spans="1:26" x14ac:dyDescent="0.3">
      <c r="A67" s="2">
        <v>44979</v>
      </c>
      <c r="B67" s="1" t="s">
        <v>153</v>
      </c>
      <c r="C67" s="1">
        <v>0</v>
      </c>
      <c r="D67" s="3">
        <v>1202.1773734733333</v>
      </c>
      <c r="E67" s="1" t="s">
        <v>153</v>
      </c>
      <c r="F67" s="3">
        <v>1202.1773734733333</v>
      </c>
      <c r="G67" s="3">
        <v>1156.0395415133332</v>
      </c>
      <c r="H67" s="3">
        <v>46.137831960000085</v>
      </c>
      <c r="I67" s="3">
        <f t="shared" si="9"/>
        <v>388.61070680666671</v>
      </c>
      <c r="J67" s="3">
        <v>857</v>
      </c>
      <c r="K67" s="3">
        <v>790.66666666666663</v>
      </c>
      <c r="L67" s="3">
        <v>28.166666666666668</v>
      </c>
      <c r="M67" s="3">
        <v>22.899999999999995</v>
      </c>
      <c r="N67" s="3">
        <v>214.54962371333332</v>
      </c>
      <c r="O67" s="3">
        <v>214.54962371333332</v>
      </c>
      <c r="P67" s="3">
        <v>170.42879077333336</v>
      </c>
      <c r="Q67" s="3">
        <v>44.120832939999957</v>
      </c>
      <c r="R67" s="3">
        <f t="shared" ref="R67:R130" si="11">O67-P67</f>
        <v>44.120832939999957</v>
      </c>
      <c r="S67" s="3">
        <v>99.7</v>
      </c>
      <c r="T67" s="3">
        <f t="shared" ref="T67:T98" si="12">IF(P67-U67&lt;0,"", P67-U67)</f>
        <v>78.962124106666707</v>
      </c>
      <c r="U67" s="3">
        <v>91.466666666666654</v>
      </c>
      <c r="V67" s="7">
        <f t="shared" si="10"/>
        <v>0.42631939913760103</v>
      </c>
      <c r="W67" s="1">
        <f>VLOOKUP(B67,SiteMetadata!$B$3:$P$37,3,FALSE)</f>
        <v>19.649999999999999</v>
      </c>
      <c r="X67" s="1" t="str">
        <f>VLOOKUP(B67,SiteMetadata!$B$3:$P$37,10,FALSE)</f>
        <v>LowerEastForkLMR</v>
      </c>
      <c r="Y67" s="1">
        <f>VLOOKUP(B67,SiteMetadata!$B$3:$P$37,5,FALSE)</f>
        <v>344.97746400000005</v>
      </c>
      <c r="Z67" s="1">
        <v>4</v>
      </c>
    </row>
    <row r="68" spans="1:26" x14ac:dyDescent="0.3">
      <c r="A68" s="2">
        <v>44998</v>
      </c>
      <c r="B68" s="1" t="s">
        <v>153</v>
      </c>
      <c r="C68" s="1">
        <v>0</v>
      </c>
      <c r="D68" s="3">
        <v>1126.9717821500001</v>
      </c>
      <c r="E68" s="1" t="s">
        <v>153</v>
      </c>
      <c r="F68" s="3">
        <v>1126.9717821500001</v>
      </c>
      <c r="G68" s="3">
        <v>1041.1230781766669</v>
      </c>
      <c r="H68" s="3">
        <v>85.848703973333159</v>
      </c>
      <c r="I68" s="3">
        <f t="shared" si="9"/>
        <v>402.5051154833335</v>
      </c>
      <c r="J68" s="3">
        <v>558.66666666666663</v>
      </c>
      <c r="K68" s="3">
        <v>698.66666666666663</v>
      </c>
      <c r="L68" s="3">
        <v>22.403333333333336</v>
      </c>
      <c r="M68" s="3">
        <v>25.8</v>
      </c>
      <c r="N68" s="3">
        <v>154.5190826933333</v>
      </c>
      <c r="O68" s="3">
        <v>154.5190826933333</v>
      </c>
      <c r="P68" s="3">
        <v>139.9760650524</v>
      </c>
      <c r="Q68" s="3">
        <v>14.5430176409333</v>
      </c>
      <c r="R68" s="3">
        <f t="shared" si="11"/>
        <v>14.5430176409333</v>
      </c>
      <c r="S68" s="3">
        <v>15.246666666666668</v>
      </c>
      <c r="T68" s="3">
        <f t="shared" si="12"/>
        <v>63.509398385733334</v>
      </c>
      <c r="U68" s="3">
        <v>76.466666666666669</v>
      </c>
      <c r="V68" s="7">
        <f t="shared" si="10"/>
        <v>0.49486875882137121</v>
      </c>
      <c r="W68" s="1">
        <f>VLOOKUP(B68,SiteMetadata!$B$3:$P$37,3,FALSE)</f>
        <v>19.649999999999999</v>
      </c>
      <c r="X68" s="1" t="str">
        <f>VLOOKUP(B68,SiteMetadata!$B$3:$P$37,10,FALSE)</f>
        <v>LowerEastForkLMR</v>
      </c>
      <c r="Y68" s="1">
        <f>VLOOKUP(B68,SiteMetadata!$B$3:$P$37,5,FALSE)</f>
        <v>344.97746400000005</v>
      </c>
      <c r="Z68" s="1">
        <v>4</v>
      </c>
    </row>
    <row r="69" spans="1:26" s="77" customFormat="1" x14ac:dyDescent="0.3">
      <c r="A69" s="2">
        <v>45005</v>
      </c>
      <c r="B69" s="1" t="s">
        <v>153</v>
      </c>
      <c r="C69" s="1">
        <v>0</v>
      </c>
      <c r="D69" s="3">
        <v>1415</v>
      </c>
      <c r="E69" s="1" t="s">
        <v>153</v>
      </c>
      <c r="F69" s="3">
        <v>1415</v>
      </c>
      <c r="G69" s="3">
        <v>1081.3121164700001</v>
      </c>
      <c r="H69" s="3">
        <v>333.68788352999991</v>
      </c>
      <c r="I69" s="3">
        <f t="shared" si="9"/>
        <v>579</v>
      </c>
      <c r="J69" s="3">
        <v>826.5</v>
      </c>
      <c r="K69" s="3">
        <v>836</v>
      </c>
      <c r="L69" s="3"/>
      <c r="M69" s="3"/>
      <c r="N69" s="3">
        <v>136.76240368000003</v>
      </c>
      <c r="O69" s="3">
        <v>136.76240368000003</v>
      </c>
      <c r="P69" s="3">
        <v>97.548728664000024</v>
      </c>
      <c r="Q69" s="3">
        <v>39.21367501600001</v>
      </c>
      <c r="R69" s="3">
        <f t="shared" si="11"/>
        <v>39.21367501600001</v>
      </c>
      <c r="S69" s="3"/>
      <c r="T69" s="3">
        <f t="shared" si="12"/>
        <v>97.548728664000024</v>
      </c>
      <c r="U69" s="3"/>
      <c r="V69" s="7">
        <f t="shared" si="10"/>
        <v>0</v>
      </c>
      <c r="W69" s="1">
        <f>VLOOKUP(B69,SiteMetadata!$B$3:$P$37,3,FALSE)</f>
        <v>19.649999999999999</v>
      </c>
      <c r="X69" s="1" t="str">
        <f>VLOOKUP(B69,SiteMetadata!$B$3:$P$37,10,FALSE)</f>
        <v>LowerEastForkLMR</v>
      </c>
      <c r="Y69" s="1">
        <f>VLOOKUP(B69,SiteMetadata!$B$3:$P$37,5,FALSE)</f>
        <v>344.97746400000005</v>
      </c>
      <c r="Z69" s="1">
        <v>4</v>
      </c>
    </row>
    <row r="70" spans="1:26" s="77" customFormat="1" x14ac:dyDescent="0.3">
      <c r="A70" s="2">
        <v>45019</v>
      </c>
      <c r="B70" s="1" t="s">
        <v>153</v>
      </c>
      <c r="C70" s="1">
        <v>0</v>
      </c>
      <c r="D70" s="3">
        <v>1400</v>
      </c>
      <c r="E70" s="1" t="s">
        <v>153</v>
      </c>
      <c r="F70" s="3">
        <v>1400</v>
      </c>
      <c r="G70" s="3">
        <v>1300</v>
      </c>
      <c r="H70" s="3">
        <v>100</v>
      </c>
      <c r="I70" s="3">
        <f t="shared" si="9"/>
        <v>742.66666666666663</v>
      </c>
      <c r="J70" s="3">
        <v>928.66666666666663</v>
      </c>
      <c r="K70" s="3">
        <v>657.33333333333337</v>
      </c>
      <c r="L70" s="3">
        <v>16.333333333333332</v>
      </c>
      <c r="M70" s="3"/>
      <c r="N70" s="3">
        <v>188.46384155346666</v>
      </c>
      <c r="O70" s="3">
        <v>188.46384155346666</v>
      </c>
      <c r="P70" s="3">
        <v>126.4988207266</v>
      </c>
      <c r="Q70" s="3">
        <v>61.965020826866663</v>
      </c>
      <c r="R70" s="3">
        <f t="shared" si="11"/>
        <v>61.965020826866663</v>
      </c>
      <c r="S70" s="3">
        <v>125.06666666666666</v>
      </c>
      <c r="T70" s="3">
        <f t="shared" si="12"/>
        <v>26.165487393266673</v>
      </c>
      <c r="U70" s="3">
        <v>100.33333333333333</v>
      </c>
      <c r="V70" s="7">
        <f t="shared" si="10"/>
        <v>0.53237444650553323</v>
      </c>
      <c r="W70" s="1">
        <f>VLOOKUP(B70,SiteMetadata!$B$3:$P$37,3,FALSE)</f>
        <v>19.649999999999999</v>
      </c>
      <c r="X70" s="1" t="str">
        <f>VLOOKUP(B70,SiteMetadata!$B$3:$P$37,10,FALSE)</f>
        <v>LowerEastForkLMR</v>
      </c>
      <c r="Y70" s="1">
        <f>VLOOKUP(B70,SiteMetadata!$B$3:$P$37,5,FALSE)</f>
        <v>344.97746400000005</v>
      </c>
      <c r="Z70" s="1">
        <v>4</v>
      </c>
    </row>
    <row r="71" spans="1:26" x14ac:dyDescent="0.3">
      <c r="A71" s="2">
        <v>45040</v>
      </c>
      <c r="B71" s="1" t="s">
        <v>153</v>
      </c>
      <c r="C71" s="1">
        <v>0</v>
      </c>
      <c r="D71" s="3">
        <v>1278.4778125</v>
      </c>
      <c r="E71" s="1" t="s">
        <v>153</v>
      </c>
      <c r="F71" s="4">
        <v>1337.6747645833334</v>
      </c>
      <c r="G71" s="3">
        <v>1313.6747645833334</v>
      </c>
      <c r="H71" s="3">
        <v>-35.196952083333372</v>
      </c>
      <c r="I71" s="3">
        <f t="shared" si="9"/>
        <v>540.7614312500001</v>
      </c>
      <c r="J71" s="3">
        <v>835</v>
      </c>
      <c r="K71" s="3">
        <v>786</v>
      </c>
      <c r="L71" s="3">
        <v>10.199999999999999</v>
      </c>
      <c r="M71" s="3">
        <v>10.913333333333332</v>
      </c>
      <c r="N71" s="3">
        <v>233.57621073333334</v>
      </c>
      <c r="O71" s="3">
        <v>233.57621073333334</v>
      </c>
      <c r="P71" s="3">
        <v>210.29654286666664</v>
      </c>
      <c r="Q71" s="3">
        <v>23.279667866666699</v>
      </c>
      <c r="R71" s="3">
        <f t="shared" si="11"/>
        <v>23.279667866666699</v>
      </c>
      <c r="S71" s="3">
        <v>108</v>
      </c>
      <c r="T71" s="3">
        <f t="shared" si="12"/>
        <v>103.06320953333331</v>
      </c>
      <c r="U71" s="3">
        <v>107.23333333333333</v>
      </c>
      <c r="V71" s="7">
        <f t="shared" si="10"/>
        <v>0.45909355664545087</v>
      </c>
      <c r="W71" s="1">
        <f>VLOOKUP(B71,SiteMetadata!$B$3:$P$37,3,FALSE)</f>
        <v>19.649999999999999</v>
      </c>
      <c r="X71" s="1" t="str">
        <f>VLOOKUP(B71,SiteMetadata!$B$3:$P$37,10,FALSE)</f>
        <v>LowerEastForkLMR</v>
      </c>
      <c r="Y71" s="1">
        <f>VLOOKUP(B71,SiteMetadata!$B$3:$P$37,5,FALSE)</f>
        <v>344.97746400000005</v>
      </c>
      <c r="Z71" s="1">
        <v>4</v>
      </c>
    </row>
    <row r="72" spans="1:26" x14ac:dyDescent="0.3">
      <c r="A72" s="2">
        <v>45061</v>
      </c>
      <c r="B72" s="1" t="s">
        <v>153</v>
      </c>
      <c r="C72" s="1">
        <v>0</v>
      </c>
      <c r="D72" s="3">
        <v>1153.3333333333333</v>
      </c>
      <c r="E72" s="1" t="s">
        <v>153</v>
      </c>
      <c r="F72" s="3">
        <v>1153.3333333333333</v>
      </c>
      <c r="G72" s="3">
        <v>801</v>
      </c>
      <c r="H72" s="3">
        <v>352.33333333333326</v>
      </c>
      <c r="I72" s="3">
        <f t="shared" si="9"/>
        <v>831.8</v>
      </c>
      <c r="J72" s="3">
        <v>294.66666666666669</v>
      </c>
      <c r="K72" s="3">
        <v>302</v>
      </c>
      <c r="L72" s="3">
        <v>24.633333333333336</v>
      </c>
      <c r="M72" s="3">
        <v>19.533333333333331</v>
      </c>
      <c r="N72" s="3">
        <v>161.72602986666666</v>
      </c>
      <c r="O72" s="3">
        <v>161.72602986666666</v>
      </c>
      <c r="P72" s="3">
        <v>97.08258433333333</v>
      </c>
      <c r="Q72" s="3">
        <v>64.643445533333335</v>
      </c>
      <c r="R72" s="3">
        <f t="shared" si="11"/>
        <v>64.643445533333335</v>
      </c>
      <c r="S72" s="3">
        <v>60.733333333333327</v>
      </c>
      <c r="T72" s="3">
        <f t="shared" si="12"/>
        <v>53.715917666666662</v>
      </c>
      <c r="U72" s="3">
        <v>43.366666666666667</v>
      </c>
      <c r="V72" s="7">
        <f t="shared" si="10"/>
        <v>0.26814895970932978</v>
      </c>
      <c r="W72" s="1">
        <f>VLOOKUP(B72,SiteMetadata!$B$3:$P$37,3,FALSE)</f>
        <v>19.649999999999999</v>
      </c>
      <c r="X72" s="1" t="str">
        <f>VLOOKUP(B72,SiteMetadata!$B$3:$P$37,10,FALSE)</f>
        <v>LowerEastForkLMR</v>
      </c>
      <c r="Y72" s="1">
        <f>VLOOKUP(B72,SiteMetadata!$B$3:$P$37,5,FALSE)</f>
        <v>344.97746400000005</v>
      </c>
      <c r="Z72" s="1">
        <v>4</v>
      </c>
    </row>
    <row r="73" spans="1:26" x14ac:dyDescent="0.3">
      <c r="A73" s="2">
        <v>45082</v>
      </c>
      <c r="B73" s="1" t="s">
        <v>153</v>
      </c>
      <c r="C73" s="1">
        <v>0</v>
      </c>
      <c r="D73" s="3">
        <v>952.75594268999998</v>
      </c>
      <c r="E73" s="1" t="s">
        <v>153</v>
      </c>
      <c r="F73" s="4">
        <v>1073.2970279499998</v>
      </c>
      <c r="G73" s="3">
        <v>1056.2970279499998</v>
      </c>
      <c r="H73" s="3">
        <v>-103.54108525999982</v>
      </c>
      <c r="I73" s="3">
        <f t="shared" si="9"/>
        <v>616.89702794999982</v>
      </c>
      <c r="J73" s="3">
        <v>416</v>
      </c>
      <c r="K73" s="3">
        <v>421</v>
      </c>
      <c r="L73" s="3">
        <v>29.7</v>
      </c>
      <c r="M73" s="3">
        <v>35.4</v>
      </c>
      <c r="N73" s="3">
        <v>122.42447876</v>
      </c>
      <c r="O73" s="3">
        <v>122.42447876</v>
      </c>
      <c r="P73" s="3">
        <v>121.35392895999999</v>
      </c>
      <c r="Q73" s="3">
        <v>1.0705498000000091</v>
      </c>
      <c r="R73" s="3">
        <f t="shared" si="11"/>
        <v>1.0705498000000091</v>
      </c>
      <c r="S73" s="3">
        <v>67.400000000000006</v>
      </c>
      <c r="T73" s="3">
        <f t="shared" si="12"/>
        <v>57.553928959999993</v>
      </c>
      <c r="U73" s="3">
        <v>63.8</v>
      </c>
      <c r="V73" s="7">
        <f t="shared" si="10"/>
        <v>0.52113760782329344</v>
      </c>
      <c r="W73" s="1">
        <f>VLOOKUP(B73,SiteMetadata!$B$3:$P$37,3,FALSE)</f>
        <v>19.649999999999999</v>
      </c>
      <c r="X73" s="1" t="str">
        <f>VLOOKUP(B73,SiteMetadata!$B$3:$P$37,10,FALSE)</f>
        <v>LowerEastForkLMR</v>
      </c>
      <c r="Y73" s="1">
        <f>VLOOKUP(B73,SiteMetadata!$B$3:$P$37,5,FALSE)</f>
        <v>344.97746400000005</v>
      </c>
      <c r="Z73" s="1"/>
    </row>
    <row r="74" spans="1:26" x14ac:dyDescent="0.3">
      <c r="A74" s="2">
        <v>45089</v>
      </c>
      <c r="B74" s="1" t="s">
        <v>153</v>
      </c>
      <c r="C74" s="1">
        <v>0</v>
      </c>
      <c r="D74" s="3">
        <v>1020</v>
      </c>
      <c r="E74" s="1" t="s">
        <v>153</v>
      </c>
      <c r="F74" s="3">
        <v>1020</v>
      </c>
      <c r="G74" s="3">
        <v>803</v>
      </c>
      <c r="H74" s="3">
        <v>217</v>
      </c>
      <c r="I74" s="3">
        <f t="shared" si="9"/>
        <v>402.6</v>
      </c>
      <c r="J74" s="3">
        <v>361</v>
      </c>
      <c r="K74" s="3">
        <v>588</v>
      </c>
      <c r="L74" s="3">
        <v>18.899999999999999</v>
      </c>
      <c r="M74" s="3">
        <v>29.4</v>
      </c>
      <c r="N74" s="3">
        <v>86.4</v>
      </c>
      <c r="O74" s="3">
        <v>86.4</v>
      </c>
      <c r="P74" s="3">
        <v>53.5</v>
      </c>
      <c r="Q74" s="3">
        <v>32.900000000000006</v>
      </c>
      <c r="R74" s="3">
        <f t="shared" si="11"/>
        <v>32.900000000000006</v>
      </c>
      <c r="S74" s="3">
        <v>53.2</v>
      </c>
      <c r="T74" s="3" t="str">
        <f t="shared" si="12"/>
        <v/>
      </c>
      <c r="U74" s="3">
        <v>57.8</v>
      </c>
      <c r="V74" s="7">
        <f t="shared" si="10"/>
        <v>0.6689814814814814</v>
      </c>
      <c r="W74" s="1">
        <f>VLOOKUP(B74,SiteMetadata!$B$3:$P$37,3,FALSE)</f>
        <v>19.649999999999999</v>
      </c>
      <c r="X74" s="1" t="str">
        <f>VLOOKUP(B74,SiteMetadata!$B$3:$P$37,10,FALSE)</f>
        <v>LowerEastForkLMR</v>
      </c>
      <c r="Y74" s="1">
        <f>VLOOKUP(B74,SiteMetadata!$B$3:$P$37,5,FALSE)</f>
        <v>344.97746400000005</v>
      </c>
      <c r="Z74" s="1">
        <v>4</v>
      </c>
    </row>
    <row r="75" spans="1:26" x14ac:dyDescent="0.3">
      <c r="A75" s="2">
        <v>45103</v>
      </c>
      <c r="B75" s="1" t="s">
        <v>153</v>
      </c>
      <c r="C75" s="1">
        <v>0</v>
      </c>
      <c r="D75" s="3">
        <v>869</v>
      </c>
      <c r="E75" s="1" t="s">
        <v>153</v>
      </c>
      <c r="F75" s="3">
        <v>869</v>
      </c>
      <c r="G75" s="3">
        <v>720.21545047999984</v>
      </c>
      <c r="H75" s="3">
        <v>148.78454952000016</v>
      </c>
      <c r="I75" s="3">
        <f t="shared" si="9"/>
        <v>552.29999999999995</v>
      </c>
      <c r="J75" s="3">
        <v>266</v>
      </c>
      <c r="K75" s="3">
        <v>248</v>
      </c>
      <c r="L75" s="3">
        <v>63.3</v>
      </c>
      <c r="M75" s="3">
        <v>68.7</v>
      </c>
      <c r="N75" s="3">
        <v>153.91828653400003</v>
      </c>
      <c r="O75" s="3">
        <v>153.91828653400003</v>
      </c>
      <c r="P75" s="3">
        <v>84.098954880000008</v>
      </c>
      <c r="Q75" s="3">
        <v>69.819331654000024</v>
      </c>
      <c r="R75" s="3">
        <f t="shared" si="11"/>
        <v>69.819331654000024</v>
      </c>
      <c r="S75" s="3">
        <v>43.1</v>
      </c>
      <c r="T75" s="3">
        <f t="shared" si="12"/>
        <v>50.798954880000011</v>
      </c>
      <c r="U75" s="3">
        <v>33.299999999999997</v>
      </c>
      <c r="V75" s="7">
        <f t="shared" si="10"/>
        <v>0.21634856227849275</v>
      </c>
      <c r="W75" s="1">
        <f>VLOOKUP(B75,SiteMetadata!$B$3:$P$37,3,FALSE)</f>
        <v>19.649999999999999</v>
      </c>
      <c r="X75" s="1" t="str">
        <f>VLOOKUP(B75,SiteMetadata!$B$3:$P$37,10,FALSE)</f>
        <v>LowerEastForkLMR</v>
      </c>
      <c r="Y75" s="1">
        <f>VLOOKUP(B75,SiteMetadata!$B$3:$P$37,5,FALSE)</f>
        <v>344.97746400000005</v>
      </c>
      <c r="Z75" s="1"/>
    </row>
    <row r="76" spans="1:26" x14ac:dyDescent="0.3">
      <c r="A76" s="2">
        <v>44781</v>
      </c>
      <c r="B76" s="1" t="s">
        <v>202</v>
      </c>
      <c r="C76" s="1">
        <v>0</v>
      </c>
      <c r="D76" s="3">
        <v>1110</v>
      </c>
      <c r="E76" s="1" t="s">
        <v>202</v>
      </c>
      <c r="F76" s="3">
        <v>1110</v>
      </c>
      <c r="G76" s="3">
        <v>975</v>
      </c>
      <c r="H76" s="3">
        <v>135</v>
      </c>
      <c r="I76" s="3">
        <f t="shared" si="9"/>
        <v>451</v>
      </c>
      <c r="J76" s="3">
        <v>11.7</v>
      </c>
      <c r="K76" s="3">
        <v>17</v>
      </c>
      <c r="L76" s="3">
        <v>577</v>
      </c>
      <c r="M76" s="3">
        <v>642</v>
      </c>
      <c r="N76" s="3">
        <v>152.6978125</v>
      </c>
      <c r="O76" s="3">
        <v>152.6978125</v>
      </c>
      <c r="P76" s="3">
        <v>102.51984564</v>
      </c>
      <c r="Q76" s="3">
        <v>50.177966859999998</v>
      </c>
      <c r="R76" s="3">
        <f t="shared" si="11"/>
        <v>50.177966859999998</v>
      </c>
      <c r="S76" s="3">
        <v>129</v>
      </c>
      <c r="T76" s="3" t="str">
        <f t="shared" si="12"/>
        <v/>
      </c>
      <c r="U76" s="3">
        <v>109</v>
      </c>
      <c r="V76" s="7">
        <f t="shared" si="10"/>
        <v>0.71382816960786521</v>
      </c>
      <c r="W76" s="1" t="str">
        <f>VLOOKUP(B76,SiteMetadata!$B$3:$P$37,3,FALSE)</f>
        <v>NA</v>
      </c>
      <c r="X76" s="1" t="str">
        <f>VLOOKUP(B76,SiteMetadata!$B$3:$P$37,10,FALSE)</f>
        <v>UpperEastForkLMR</v>
      </c>
      <c r="Y76" s="1">
        <f>VLOOKUP(B76,SiteMetadata!$B$3:$P$37,5,FALSE)</f>
        <v>331.51764400000002</v>
      </c>
      <c r="Z76" s="1">
        <v>4</v>
      </c>
    </row>
    <row r="77" spans="1:26" x14ac:dyDescent="0.3">
      <c r="A77" s="2">
        <v>44802</v>
      </c>
      <c r="B77" s="1" t="s">
        <v>202</v>
      </c>
      <c r="C77" s="1">
        <v>0</v>
      </c>
      <c r="D77" s="3">
        <v>780.01811214999998</v>
      </c>
      <c r="E77" s="1" t="s">
        <v>202</v>
      </c>
      <c r="F77" s="3">
        <v>780.01811214999998</v>
      </c>
      <c r="G77" s="3"/>
      <c r="H77" s="3">
        <v>780.01811214999998</v>
      </c>
      <c r="I77" s="3">
        <f t="shared" si="9"/>
        <v>497.10811214999995</v>
      </c>
      <c r="J77" s="3">
        <v>5.64</v>
      </c>
      <c r="K77" s="3">
        <v>5.91</v>
      </c>
      <c r="L77" s="3">
        <v>327</v>
      </c>
      <c r="M77" s="3">
        <v>277</v>
      </c>
      <c r="N77" s="3">
        <v>110.0534988</v>
      </c>
      <c r="O77" s="3">
        <v>110.0534988</v>
      </c>
      <c r="P77" s="3">
        <v>64.371557148000008</v>
      </c>
      <c r="Q77" s="3">
        <v>45.681941651999992</v>
      </c>
      <c r="R77" s="3">
        <f t="shared" si="11"/>
        <v>45.681941651999992</v>
      </c>
      <c r="S77" s="3">
        <v>104</v>
      </c>
      <c r="T77" s="3" t="str">
        <f t="shared" si="12"/>
        <v/>
      </c>
      <c r="U77" s="3">
        <v>71.8</v>
      </c>
      <c r="V77" s="7">
        <f t="shared" si="10"/>
        <v>0.65240997135840262</v>
      </c>
      <c r="W77" s="1" t="str">
        <f>VLOOKUP(B77,SiteMetadata!$B$3:$P$37,3,FALSE)</f>
        <v>NA</v>
      </c>
      <c r="X77" s="1" t="str">
        <f>VLOOKUP(B77,SiteMetadata!$B$3:$P$37,10,FALSE)</f>
        <v>UpperEastForkLMR</v>
      </c>
      <c r="Y77" s="1">
        <f>VLOOKUP(B77,SiteMetadata!$B$3:$P$37,5,FALSE)</f>
        <v>331.51764400000002</v>
      </c>
      <c r="Z77" s="1" t="s">
        <v>204</v>
      </c>
    </row>
    <row r="78" spans="1:26" x14ac:dyDescent="0.3">
      <c r="A78" s="2">
        <v>44823</v>
      </c>
      <c r="B78" s="1" t="s">
        <v>202</v>
      </c>
      <c r="C78" s="1">
        <v>0</v>
      </c>
      <c r="D78" s="3">
        <v>427.30403798000003</v>
      </c>
      <c r="E78" s="1" t="s">
        <v>202</v>
      </c>
      <c r="F78" s="4">
        <v>490.08140517999999</v>
      </c>
      <c r="G78" s="3">
        <v>466.08140517999999</v>
      </c>
      <c r="H78" s="3">
        <v>-38.777367199999958</v>
      </c>
      <c r="I78" s="3">
        <f t="shared" si="9"/>
        <v>414.11140518000002</v>
      </c>
      <c r="J78" s="3">
        <v>12</v>
      </c>
      <c r="K78" s="3">
        <v>5.57</v>
      </c>
      <c r="L78" s="3">
        <v>69.400000000000006</v>
      </c>
      <c r="M78" s="3">
        <v>70.400000000000006</v>
      </c>
      <c r="N78" s="4">
        <v>100.7</v>
      </c>
      <c r="O78" s="3">
        <v>100.7</v>
      </c>
      <c r="P78" s="3">
        <v>59.7</v>
      </c>
      <c r="Q78" s="3">
        <v>41</v>
      </c>
      <c r="R78" s="3">
        <f t="shared" si="11"/>
        <v>41</v>
      </c>
      <c r="S78" s="3">
        <v>47.9</v>
      </c>
      <c r="T78" s="3">
        <f t="shared" si="12"/>
        <v>5.9000000000000057</v>
      </c>
      <c r="U78" s="3">
        <v>53.8</v>
      </c>
      <c r="V78" s="7">
        <f t="shared" si="10"/>
        <v>0.53426017874875864</v>
      </c>
      <c r="W78" s="1" t="str">
        <f>VLOOKUP(B78,SiteMetadata!$B$3:$P$37,3,FALSE)</f>
        <v>NA</v>
      </c>
      <c r="X78" s="1" t="str">
        <f>VLOOKUP(B78,SiteMetadata!$B$3:$P$37,10,FALSE)</f>
        <v>UpperEastForkLMR</v>
      </c>
      <c r="Y78" s="1">
        <f>VLOOKUP(B78,SiteMetadata!$B$3:$P$37,5,FALSE)</f>
        <v>331.51764400000002</v>
      </c>
      <c r="Z78" s="1" t="s">
        <v>204</v>
      </c>
    </row>
    <row r="79" spans="1:26" x14ac:dyDescent="0.3">
      <c r="A79" s="2">
        <v>44845</v>
      </c>
      <c r="B79" s="1" t="s">
        <v>202</v>
      </c>
      <c r="C79" s="1">
        <v>0</v>
      </c>
      <c r="D79" s="3">
        <v>656.84557258000007</v>
      </c>
      <c r="E79" s="1" t="s">
        <v>202</v>
      </c>
      <c r="F79" s="3">
        <v>656.84557258000007</v>
      </c>
      <c r="G79" s="3">
        <v>633.15195328000016</v>
      </c>
      <c r="H79" s="3">
        <v>23.693619299999909</v>
      </c>
      <c r="I79" s="3">
        <f t="shared" si="9"/>
        <v>368.84557258000007</v>
      </c>
      <c r="J79" s="3">
        <v>185</v>
      </c>
      <c r="K79" s="3">
        <v>186</v>
      </c>
      <c r="L79" s="3">
        <v>92.3</v>
      </c>
      <c r="M79" s="3">
        <v>102</v>
      </c>
      <c r="N79" s="3">
        <v>120.85681279999999</v>
      </c>
      <c r="O79" s="4">
        <v>143.0922952</v>
      </c>
      <c r="P79" s="3">
        <v>131.0922952</v>
      </c>
      <c r="Q79" s="3">
        <v>-10.235482400000009</v>
      </c>
      <c r="R79" s="3">
        <f t="shared" si="11"/>
        <v>12</v>
      </c>
      <c r="S79" s="3">
        <v>72.3</v>
      </c>
      <c r="T79" s="3">
        <f t="shared" si="12"/>
        <v>63.992295200000001</v>
      </c>
      <c r="U79" s="3">
        <v>67.099999999999994</v>
      </c>
      <c r="V79" s="7">
        <f t="shared" si="10"/>
        <v>0.4689281131888644</v>
      </c>
      <c r="W79" s="1" t="str">
        <f>VLOOKUP(B79,SiteMetadata!$B$3:$P$37,3,FALSE)</f>
        <v>NA</v>
      </c>
      <c r="X79" s="1" t="str">
        <f>VLOOKUP(B79,SiteMetadata!$B$3:$P$37,10,FALSE)</f>
        <v>UpperEastForkLMR</v>
      </c>
      <c r="Y79" s="1">
        <f>VLOOKUP(B79,SiteMetadata!$B$3:$P$37,5,FALSE)</f>
        <v>331.51764400000002</v>
      </c>
      <c r="Z79" s="1" t="s">
        <v>204</v>
      </c>
    </row>
    <row r="80" spans="1:26" x14ac:dyDescent="0.3">
      <c r="A80" s="2">
        <v>44865</v>
      </c>
      <c r="B80" s="1" t="s">
        <v>202</v>
      </c>
      <c r="C80" s="1">
        <v>0</v>
      </c>
      <c r="D80" s="3">
        <v>920.07225000000005</v>
      </c>
      <c r="E80" s="1" t="s">
        <v>202</v>
      </c>
      <c r="F80" s="3">
        <v>920.07225000000005</v>
      </c>
      <c r="G80" s="3">
        <v>834.57863999999995</v>
      </c>
      <c r="H80" s="3">
        <v>85.493610000000103</v>
      </c>
      <c r="I80" s="3">
        <f t="shared" si="9"/>
        <v>374.72225000000003</v>
      </c>
      <c r="J80" s="3">
        <v>670</v>
      </c>
      <c r="K80" s="3">
        <v>536</v>
      </c>
      <c r="L80" s="3">
        <v>2.56</v>
      </c>
      <c r="M80" s="3">
        <v>9.35</v>
      </c>
      <c r="N80" s="3">
        <v>94.294864467999986</v>
      </c>
      <c r="O80" s="3">
        <v>94.294864467999986</v>
      </c>
      <c r="P80" s="3">
        <v>76.085817876999982</v>
      </c>
      <c r="Q80" s="3">
        <v>18.209046591000003</v>
      </c>
      <c r="R80" s="3">
        <f t="shared" si="11"/>
        <v>18.209046591000003</v>
      </c>
      <c r="S80" s="3">
        <v>57.8</v>
      </c>
      <c r="T80" s="3">
        <f t="shared" si="12"/>
        <v>27.485817876999981</v>
      </c>
      <c r="U80" s="3">
        <v>48.6</v>
      </c>
      <c r="V80" s="7">
        <f t="shared" si="10"/>
        <v>0.51540452679151949</v>
      </c>
      <c r="W80" s="1" t="str">
        <f>VLOOKUP(B80,SiteMetadata!$B$3:$P$37,3,FALSE)</f>
        <v>NA</v>
      </c>
      <c r="X80" s="1" t="str">
        <f>VLOOKUP(B80,SiteMetadata!$B$3:$P$37,10,FALSE)</f>
        <v>UpperEastForkLMR</v>
      </c>
      <c r="Y80" s="1">
        <f>VLOOKUP(B80,SiteMetadata!$B$3:$P$37,5,FALSE)</f>
        <v>331.51764400000002</v>
      </c>
      <c r="Z80" s="1" t="s">
        <v>204</v>
      </c>
    </row>
    <row r="81" spans="1:26" x14ac:dyDescent="0.3">
      <c r="A81" s="2">
        <v>44879</v>
      </c>
      <c r="B81" s="1" t="s">
        <v>202</v>
      </c>
      <c r="C81" s="1">
        <v>0</v>
      </c>
      <c r="D81" s="3">
        <v>1070</v>
      </c>
      <c r="E81" s="1" t="s">
        <v>202</v>
      </c>
      <c r="F81" s="3">
        <v>1070</v>
      </c>
      <c r="G81" s="3">
        <v>1015.9810144400001</v>
      </c>
      <c r="H81" s="3">
        <v>54.018985559999919</v>
      </c>
      <c r="I81" s="3">
        <f t="shared" si="9"/>
        <v>423.5</v>
      </c>
      <c r="J81" s="3">
        <v>643</v>
      </c>
      <c r="K81" s="3">
        <v>634</v>
      </c>
      <c r="L81" s="3">
        <v>11.9</v>
      </c>
      <c r="M81" s="3">
        <v>12.5</v>
      </c>
      <c r="N81" s="3">
        <v>120.15462296000001</v>
      </c>
      <c r="O81" s="3">
        <v>120.15462296000001</v>
      </c>
      <c r="P81" s="3">
        <v>108.23718985999997</v>
      </c>
      <c r="Q81" s="3">
        <v>11.917433100000039</v>
      </c>
      <c r="R81" s="3">
        <f t="shared" si="11"/>
        <v>11.917433100000039</v>
      </c>
      <c r="S81" s="3">
        <v>32.799999999999997</v>
      </c>
      <c r="T81" s="3">
        <f t="shared" si="12"/>
        <v>75.137189859999978</v>
      </c>
      <c r="U81" s="3">
        <v>33.1</v>
      </c>
      <c r="V81" s="7">
        <f t="shared" si="10"/>
        <v>0.27547837265503411</v>
      </c>
      <c r="W81" s="1" t="str">
        <f>VLOOKUP(B81,SiteMetadata!$B$3:$P$37,3,FALSE)</f>
        <v>NA</v>
      </c>
      <c r="X81" s="1" t="str">
        <f>VLOOKUP(B81,SiteMetadata!$B$3:$P$37,10,FALSE)</f>
        <v>UpperEastForkLMR</v>
      </c>
      <c r="Y81" s="1">
        <f>VLOOKUP(B81,SiteMetadata!$B$3:$P$37,5,FALSE)</f>
        <v>331.51764400000002</v>
      </c>
      <c r="Z81" s="1" t="s">
        <v>204</v>
      </c>
    </row>
    <row r="82" spans="1:26" s="77" customFormat="1" x14ac:dyDescent="0.3">
      <c r="A82" s="2">
        <v>44956</v>
      </c>
      <c r="B82" s="1" t="s">
        <v>202</v>
      </c>
      <c r="C82" s="1">
        <v>0</v>
      </c>
      <c r="D82" s="3">
        <v>1258.55323761</v>
      </c>
      <c r="E82" s="1" t="s">
        <v>202</v>
      </c>
      <c r="F82" s="4">
        <v>1362.5293402499999</v>
      </c>
      <c r="G82" s="3">
        <v>1345.5293402499999</v>
      </c>
      <c r="H82" s="3">
        <v>-86.976102639999908</v>
      </c>
      <c r="I82" s="3">
        <f t="shared" si="9"/>
        <v>577.01934024999991</v>
      </c>
      <c r="J82" s="3">
        <v>1170</v>
      </c>
      <c r="K82" s="3">
        <v>783</v>
      </c>
      <c r="L82" s="3">
        <v>3.23</v>
      </c>
      <c r="M82" s="3">
        <v>2.5099999999999998</v>
      </c>
      <c r="N82" s="3">
        <v>193.80856752</v>
      </c>
      <c r="O82" s="3">
        <v>193.80856752</v>
      </c>
      <c r="P82" s="3">
        <v>124.84458999999998</v>
      </c>
      <c r="Q82" s="3">
        <v>68.963977520000014</v>
      </c>
      <c r="R82" s="3">
        <f t="shared" si="11"/>
        <v>68.963977520000014</v>
      </c>
      <c r="S82" s="3">
        <v>147</v>
      </c>
      <c r="T82" s="3">
        <f t="shared" si="12"/>
        <v>21.844589999999982</v>
      </c>
      <c r="U82" s="3">
        <v>103</v>
      </c>
      <c r="V82" s="7">
        <f t="shared" si="10"/>
        <v>0.53145225372645588</v>
      </c>
      <c r="W82" s="1" t="str">
        <f>VLOOKUP(B82,SiteMetadata!$B$3:$P$37,3,FALSE)</f>
        <v>NA</v>
      </c>
      <c r="X82" s="1" t="str">
        <f>VLOOKUP(B82,SiteMetadata!$B$3:$P$37,10,FALSE)</f>
        <v>UpperEastForkLMR</v>
      </c>
      <c r="Y82" s="1">
        <f>VLOOKUP(B82,SiteMetadata!$B$3:$P$37,5,FALSE)</f>
        <v>331.51764400000002</v>
      </c>
      <c r="Z82" s="1">
        <v>4</v>
      </c>
    </row>
    <row r="83" spans="1:26" s="77" customFormat="1" x14ac:dyDescent="0.3">
      <c r="A83" s="2">
        <v>44979</v>
      </c>
      <c r="B83" s="1" t="s">
        <v>202</v>
      </c>
      <c r="C83" s="1">
        <v>0</v>
      </c>
      <c r="D83" s="3">
        <v>1169.6841136799999</v>
      </c>
      <c r="E83" s="1" t="s">
        <v>202</v>
      </c>
      <c r="F83" s="4">
        <v>1198.33361952</v>
      </c>
      <c r="G83" s="3">
        <v>1180.33361952</v>
      </c>
      <c r="H83" s="3">
        <v>-10.649505840000074</v>
      </c>
      <c r="I83" s="3">
        <f t="shared" si="9"/>
        <v>271.16361952</v>
      </c>
      <c r="J83" s="3">
        <v>761</v>
      </c>
      <c r="K83" s="3">
        <v>925</v>
      </c>
      <c r="L83" s="3">
        <v>8.09</v>
      </c>
      <c r="M83" s="3">
        <v>2.17</v>
      </c>
      <c r="N83" s="3">
        <v>136.31442599999997</v>
      </c>
      <c r="O83" s="4">
        <v>178.63152543999996</v>
      </c>
      <c r="P83" s="3">
        <v>168.63152543999996</v>
      </c>
      <c r="Q83" s="3">
        <v>-32.317099439999993</v>
      </c>
      <c r="R83" s="3">
        <f t="shared" si="11"/>
        <v>10</v>
      </c>
      <c r="S83" s="3">
        <v>67.7</v>
      </c>
      <c r="T83" s="3">
        <f t="shared" si="12"/>
        <v>67.631525439999962</v>
      </c>
      <c r="U83" s="3">
        <v>101</v>
      </c>
      <c r="V83" s="7">
        <f t="shared" si="10"/>
        <v>0.5654097156211354</v>
      </c>
      <c r="W83" s="1" t="str">
        <f>VLOOKUP(B83,SiteMetadata!$B$3:$P$37,3,FALSE)</f>
        <v>NA</v>
      </c>
      <c r="X83" s="1" t="str">
        <f>VLOOKUP(B83,SiteMetadata!$B$3:$P$37,10,FALSE)</f>
        <v>UpperEastForkLMR</v>
      </c>
      <c r="Y83" s="1">
        <f>VLOOKUP(B83,SiteMetadata!$B$3:$P$37,5,FALSE)</f>
        <v>331.51764400000002</v>
      </c>
      <c r="Z83" s="1" t="s">
        <v>204</v>
      </c>
    </row>
    <row r="84" spans="1:26" x14ac:dyDescent="0.3">
      <c r="A84" s="2">
        <v>44998</v>
      </c>
      <c r="B84" s="1" t="s">
        <v>202</v>
      </c>
      <c r="C84" s="1">
        <v>0</v>
      </c>
      <c r="D84" s="3">
        <v>1063.3692345300003</v>
      </c>
      <c r="E84" s="1" t="s">
        <v>202</v>
      </c>
      <c r="F84" s="3">
        <v>1063.3692345300003</v>
      </c>
      <c r="G84" s="3"/>
      <c r="H84" s="3">
        <v>1063.3692345300003</v>
      </c>
      <c r="I84" s="3">
        <f t="shared" si="9"/>
        <v>319.96923453000034</v>
      </c>
      <c r="J84" s="3">
        <v>700</v>
      </c>
      <c r="K84" s="3">
        <v>714</v>
      </c>
      <c r="L84" s="3">
        <v>6.19</v>
      </c>
      <c r="M84" s="3">
        <v>29.4</v>
      </c>
      <c r="N84" s="3">
        <v>128.1868485343</v>
      </c>
      <c r="O84" s="3">
        <v>128.1868485343</v>
      </c>
      <c r="P84" s="3">
        <v>104.47786942719999</v>
      </c>
      <c r="Q84" s="3">
        <v>23.708979107100006</v>
      </c>
      <c r="R84" s="3">
        <f t="shared" si="11"/>
        <v>23.708979107100006</v>
      </c>
      <c r="S84" s="3">
        <v>7.86</v>
      </c>
      <c r="T84" s="3">
        <f t="shared" si="12"/>
        <v>21.577869427199985</v>
      </c>
      <c r="U84" s="3">
        <v>82.9</v>
      </c>
      <c r="V84" s="7">
        <f t="shared" si="10"/>
        <v>0.64671220915317051</v>
      </c>
      <c r="W84" s="1" t="str">
        <f>VLOOKUP(B84,SiteMetadata!$B$3:$P$37,3,FALSE)</f>
        <v>NA</v>
      </c>
      <c r="X84" s="1" t="str">
        <f>VLOOKUP(B84,SiteMetadata!$B$3:$P$37,10,FALSE)</f>
        <v>UpperEastForkLMR</v>
      </c>
      <c r="Y84" s="1">
        <f>VLOOKUP(B84,SiteMetadata!$B$3:$P$37,5,FALSE)</f>
        <v>331.51764400000002</v>
      </c>
      <c r="Z84" s="1" t="s">
        <v>204</v>
      </c>
    </row>
    <row r="85" spans="1:26" x14ac:dyDescent="0.3">
      <c r="A85" s="2">
        <v>45019</v>
      </c>
      <c r="B85" s="1" t="s">
        <v>202</v>
      </c>
      <c r="C85" s="1">
        <v>0</v>
      </c>
      <c r="D85" s="3">
        <v>1180</v>
      </c>
      <c r="E85" s="1" t="s">
        <v>202</v>
      </c>
      <c r="F85" s="4">
        <v>1276.4407048800001</v>
      </c>
      <c r="G85" s="3">
        <v>1251.4407048800001</v>
      </c>
      <c r="H85" s="3">
        <v>-71.440704880000112</v>
      </c>
      <c r="I85" s="3">
        <f t="shared" si="9"/>
        <v>62.340704880000203</v>
      </c>
      <c r="J85" s="3">
        <v>1570</v>
      </c>
      <c r="K85" s="3">
        <v>1200</v>
      </c>
      <c r="L85" s="3">
        <v>4.6500000000000004</v>
      </c>
      <c r="M85" s="3">
        <v>14.1</v>
      </c>
      <c r="N85" s="3"/>
      <c r="O85" s="4">
        <v>167.14493056249998</v>
      </c>
      <c r="P85" s="3">
        <v>155.14493056249998</v>
      </c>
      <c r="Q85" s="3">
        <v>-155.14493056249998</v>
      </c>
      <c r="R85" s="3">
        <f t="shared" si="11"/>
        <v>12</v>
      </c>
      <c r="S85" s="3">
        <v>187</v>
      </c>
      <c r="T85" s="3">
        <f t="shared" si="12"/>
        <v>0.14493056249997949</v>
      </c>
      <c r="U85" s="3">
        <v>155</v>
      </c>
      <c r="V85" s="7">
        <f t="shared" si="10"/>
        <v>0.92733892364172743</v>
      </c>
      <c r="W85" s="1" t="str">
        <f>VLOOKUP(B85,SiteMetadata!$B$3:$P$37,3,FALSE)</f>
        <v>NA</v>
      </c>
      <c r="X85" s="1" t="str">
        <f>VLOOKUP(B85,SiteMetadata!$B$3:$P$37,10,FALSE)</f>
        <v>UpperEastForkLMR</v>
      </c>
      <c r="Y85" s="1">
        <f>VLOOKUP(B85,SiteMetadata!$B$3:$P$37,5,FALSE)</f>
        <v>331.51764400000002</v>
      </c>
      <c r="Z85" s="1">
        <v>4</v>
      </c>
    </row>
    <row r="86" spans="1:26" x14ac:dyDescent="0.3">
      <c r="A86" s="2">
        <v>45040</v>
      </c>
      <c r="B86" s="1" t="s">
        <v>202</v>
      </c>
      <c r="C86" s="1">
        <v>0</v>
      </c>
      <c r="D86" s="3">
        <v>1310</v>
      </c>
      <c r="E86" s="1" t="s">
        <v>202</v>
      </c>
      <c r="F86" s="3">
        <v>1310</v>
      </c>
      <c r="G86" s="3">
        <v>1283.8977749999999</v>
      </c>
      <c r="H86" s="3">
        <v>26.102225000000089</v>
      </c>
      <c r="I86" s="3">
        <f t="shared" si="9"/>
        <v>595.20000000000005</v>
      </c>
      <c r="J86" s="3">
        <v>564</v>
      </c>
      <c r="K86" s="3">
        <v>702</v>
      </c>
      <c r="L86" s="3">
        <v>14.4</v>
      </c>
      <c r="M86" s="3">
        <v>12.8</v>
      </c>
      <c r="N86" s="3">
        <v>238.32708879999996</v>
      </c>
      <c r="O86" s="3">
        <v>238.32708879999996</v>
      </c>
      <c r="P86" s="3">
        <v>185.82565869799996</v>
      </c>
      <c r="Q86" s="3">
        <v>52.501430102</v>
      </c>
      <c r="R86" s="3">
        <f t="shared" si="11"/>
        <v>52.501430102</v>
      </c>
      <c r="S86" s="3">
        <v>105</v>
      </c>
      <c r="T86" s="3">
        <f t="shared" si="12"/>
        <v>88.125658697999953</v>
      </c>
      <c r="U86" s="3">
        <v>97.7</v>
      </c>
      <c r="V86" s="7">
        <f t="shared" si="10"/>
        <v>0.40994081072331723</v>
      </c>
      <c r="W86" s="1" t="str">
        <f>VLOOKUP(B86,SiteMetadata!$B$3:$P$37,3,FALSE)</f>
        <v>NA</v>
      </c>
      <c r="X86" s="1" t="str">
        <f>VLOOKUP(B86,SiteMetadata!$B$3:$P$37,10,FALSE)</f>
        <v>UpperEastForkLMR</v>
      </c>
      <c r="Y86" s="1">
        <f>VLOOKUP(B86,SiteMetadata!$B$3:$P$37,5,FALSE)</f>
        <v>331.51764400000002</v>
      </c>
      <c r="Z86" s="1">
        <v>4</v>
      </c>
    </row>
    <row r="87" spans="1:26" x14ac:dyDescent="0.3">
      <c r="A87" s="2">
        <v>45061</v>
      </c>
      <c r="B87" s="1" t="s">
        <v>202</v>
      </c>
      <c r="C87" s="1">
        <v>0</v>
      </c>
      <c r="D87" s="3">
        <v>1280</v>
      </c>
      <c r="E87" s="1" t="s">
        <v>202</v>
      </c>
      <c r="F87" s="3">
        <v>1280</v>
      </c>
      <c r="G87" s="3">
        <v>1160</v>
      </c>
      <c r="H87" s="3">
        <v>120</v>
      </c>
      <c r="I87" s="3">
        <f t="shared" si="9"/>
        <v>516.95000000000005</v>
      </c>
      <c r="J87" s="3">
        <v>707</v>
      </c>
      <c r="K87" s="3">
        <v>759</v>
      </c>
      <c r="L87" s="3">
        <v>8.1199999999999992</v>
      </c>
      <c r="M87" s="3">
        <v>4.05</v>
      </c>
      <c r="N87" s="3">
        <v>200.23221401999999</v>
      </c>
      <c r="O87" s="3">
        <v>200.23221401999999</v>
      </c>
      <c r="P87" s="3">
        <v>142.91170571999999</v>
      </c>
      <c r="Q87" s="3">
        <v>57.3205083</v>
      </c>
      <c r="R87" s="3">
        <f t="shared" si="11"/>
        <v>57.3205083</v>
      </c>
      <c r="S87" s="3">
        <v>102</v>
      </c>
      <c r="T87" s="3">
        <f t="shared" si="12"/>
        <v>49.411705719999986</v>
      </c>
      <c r="U87" s="3">
        <v>93.5</v>
      </c>
      <c r="V87" s="7">
        <f t="shared" si="10"/>
        <v>0.46695782922652423</v>
      </c>
      <c r="W87" s="1" t="str">
        <f>VLOOKUP(B87,SiteMetadata!$B$3:$P$37,3,FALSE)</f>
        <v>NA</v>
      </c>
      <c r="X87" s="1" t="str">
        <f>VLOOKUP(B87,SiteMetadata!$B$3:$P$37,10,FALSE)</f>
        <v>UpperEastForkLMR</v>
      </c>
      <c r="Y87" s="1">
        <f>VLOOKUP(B87,SiteMetadata!$B$3:$P$37,5,FALSE)</f>
        <v>331.51764400000002</v>
      </c>
      <c r="Z87" s="1">
        <v>4</v>
      </c>
    </row>
    <row r="88" spans="1:26" x14ac:dyDescent="0.3">
      <c r="A88" s="2">
        <v>45089</v>
      </c>
      <c r="B88" s="1" t="s">
        <v>202</v>
      </c>
      <c r="C88" s="1">
        <v>0</v>
      </c>
      <c r="D88" s="3">
        <v>1930</v>
      </c>
      <c r="E88" s="1" t="s">
        <v>202</v>
      </c>
      <c r="F88" s="3">
        <v>1930</v>
      </c>
      <c r="G88" s="3">
        <v>1000</v>
      </c>
      <c r="H88" s="3">
        <v>930</v>
      </c>
      <c r="I88" s="3">
        <f t="shared" ref="I88:I108" si="13">F88-(K88+M88)</f>
        <v>979.82</v>
      </c>
      <c r="J88" s="3">
        <v>723</v>
      </c>
      <c r="K88" s="3">
        <v>941</v>
      </c>
      <c r="L88" s="3">
        <v>11</v>
      </c>
      <c r="M88" s="3">
        <v>9.18</v>
      </c>
      <c r="N88" s="3">
        <v>393.60570000000007</v>
      </c>
      <c r="O88" s="3">
        <v>393.60570000000007</v>
      </c>
      <c r="P88" s="3">
        <v>92.8</v>
      </c>
      <c r="Q88" s="3">
        <v>300.80570000000006</v>
      </c>
      <c r="R88" s="3">
        <f t="shared" si="11"/>
        <v>300.80570000000006</v>
      </c>
      <c r="S88" s="3">
        <v>102</v>
      </c>
      <c r="T88" s="3" t="str">
        <f t="shared" si="12"/>
        <v/>
      </c>
      <c r="U88" s="3">
        <v>101</v>
      </c>
      <c r="V88" s="7">
        <f t="shared" si="10"/>
        <v>0.25660197502221127</v>
      </c>
      <c r="W88" s="1" t="str">
        <f>VLOOKUP(B88,SiteMetadata!$B$3:$P$37,3,FALSE)</f>
        <v>NA</v>
      </c>
      <c r="X88" s="1" t="str">
        <f>VLOOKUP(B88,SiteMetadata!$B$3:$P$37,10,FALSE)</f>
        <v>UpperEastForkLMR</v>
      </c>
      <c r="Y88" s="1">
        <f>VLOOKUP(B88,SiteMetadata!$B$3:$P$37,5,FALSE)</f>
        <v>331.51764400000002</v>
      </c>
      <c r="Z88" s="1" t="s">
        <v>204</v>
      </c>
    </row>
    <row r="89" spans="1:26" x14ac:dyDescent="0.3">
      <c r="A89" s="2">
        <v>44760</v>
      </c>
      <c r="B89" s="1" t="s">
        <v>91</v>
      </c>
      <c r="C89" s="1">
        <v>0</v>
      </c>
      <c r="D89" s="3">
        <v>1620.9055517100001</v>
      </c>
      <c r="E89" s="1" t="s">
        <v>91</v>
      </c>
      <c r="F89" s="3">
        <v>1620.9055517100001</v>
      </c>
      <c r="G89" s="3">
        <v>1344.6172223150002</v>
      </c>
      <c r="H89" s="3">
        <v>276.28832939499989</v>
      </c>
      <c r="I89" s="3">
        <f t="shared" si="13"/>
        <v>650.3555517100001</v>
      </c>
      <c r="J89" s="3">
        <v>1188.5</v>
      </c>
      <c r="K89" s="3">
        <v>933.5</v>
      </c>
      <c r="L89" s="3">
        <v>36.549999999999997</v>
      </c>
      <c r="M89" s="3">
        <v>37.049999999999997</v>
      </c>
      <c r="N89" s="3">
        <v>285.07206432999999</v>
      </c>
      <c r="O89" s="3">
        <v>285.07206432999999</v>
      </c>
      <c r="P89" s="3">
        <v>157.8060802</v>
      </c>
      <c r="Q89" s="3">
        <v>127.26598412999999</v>
      </c>
      <c r="R89" s="3">
        <f t="shared" si="11"/>
        <v>127.26598412999999</v>
      </c>
      <c r="S89" s="3">
        <v>139.9</v>
      </c>
      <c r="T89" s="3">
        <f t="shared" si="12"/>
        <v>40.406080199999991</v>
      </c>
      <c r="U89" s="3">
        <v>117.4</v>
      </c>
      <c r="V89" s="7">
        <f t="shared" ref="V89:V120" si="14">U89/O89</f>
        <v>0.41182569142972048</v>
      </c>
      <c r="W89" s="1">
        <f>VLOOKUP(B89,SiteMetadata!$B$3:$P$37,3,FALSE)</f>
        <v>0</v>
      </c>
      <c r="X89" s="1" t="str">
        <f>VLOOKUP(B89,SiteMetadata!$B$3:$P$37,10,FALSE)</f>
        <v>UpperEastForkLMR</v>
      </c>
      <c r="Y89" s="1">
        <f>VLOOKUP(B89,SiteMetadata!$B$3:$P$37,5,FALSE)</f>
        <v>233.42192000000003</v>
      </c>
      <c r="Z89" s="1">
        <v>4</v>
      </c>
    </row>
    <row r="90" spans="1:26" x14ac:dyDescent="0.3">
      <c r="A90" s="2">
        <v>44767</v>
      </c>
      <c r="B90" s="1" t="s">
        <v>91</v>
      </c>
      <c r="C90" s="1">
        <v>0</v>
      </c>
      <c r="D90" s="3">
        <v>1690.2091412499999</v>
      </c>
      <c r="E90" s="1" t="s">
        <v>91</v>
      </c>
      <c r="F90" s="4">
        <v>1764.6322156499998</v>
      </c>
      <c r="G90" s="3">
        <v>1741.6322156499998</v>
      </c>
      <c r="H90" s="3">
        <v>-51.423074399999905</v>
      </c>
      <c r="I90" s="3">
        <f t="shared" si="13"/>
        <v>625.93221564999976</v>
      </c>
      <c r="J90" s="3">
        <v>1140</v>
      </c>
      <c r="K90" s="3">
        <v>1120</v>
      </c>
      <c r="L90" s="3">
        <v>22.9</v>
      </c>
      <c r="M90" s="3">
        <v>18.7</v>
      </c>
      <c r="N90" s="3">
        <v>268.70422911000003</v>
      </c>
      <c r="O90" s="4">
        <v>306.64972144000006</v>
      </c>
      <c r="P90" s="3">
        <v>295.64972144000006</v>
      </c>
      <c r="Q90" s="3">
        <v>-26.945492330000036</v>
      </c>
      <c r="R90" s="3">
        <f t="shared" si="11"/>
        <v>11</v>
      </c>
      <c r="S90" s="3">
        <v>170</v>
      </c>
      <c r="T90" s="3">
        <f t="shared" si="12"/>
        <v>108.64972144000006</v>
      </c>
      <c r="U90" s="3">
        <v>187</v>
      </c>
      <c r="V90" s="7">
        <f t="shared" si="14"/>
        <v>0.60981630481144566</v>
      </c>
      <c r="W90" s="1">
        <f>VLOOKUP(B90,SiteMetadata!$B$3:$P$37,3,FALSE)</f>
        <v>0</v>
      </c>
      <c r="X90" s="1" t="str">
        <f>VLOOKUP(B90,SiteMetadata!$B$3:$P$37,10,FALSE)</f>
        <v>UpperEastForkLMR</v>
      </c>
      <c r="Y90" s="1">
        <f>VLOOKUP(B90,SiteMetadata!$B$3:$P$37,5,FALSE)</f>
        <v>233.42192000000003</v>
      </c>
      <c r="Z90" s="1">
        <v>4</v>
      </c>
    </row>
    <row r="91" spans="1:26" x14ac:dyDescent="0.3">
      <c r="A91" s="2">
        <v>44774</v>
      </c>
      <c r="B91" s="1" t="s">
        <v>91</v>
      </c>
      <c r="C91" s="1">
        <v>0</v>
      </c>
      <c r="D91" s="3">
        <v>826.40109359999985</v>
      </c>
      <c r="E91" s="1" t="s">
        <v>91</v>
      </c>
      <c r="F91" s="4">
        <v>869.56810714999983</v>
      </c>
      <c r="G91" s="3">
        <v>852.56810714999983</v>
      </c>
      <c r="H91" s="3">
        <v>-26.167013549999979</v>
      </c>
      <c r="I91" s="3">
        <f t="shared" si="13"/>
        <v>597.76810714999988</v>
      </c>
      <c r="J91" s="3">
        <v>270</v>
      </c>
      <c r="K91" s="3">
        <v>261</v>
      </c>
      <c r="L91" s="3">
        <v>12.2</v>
      </c>
      <c r="M91" s="3">
        <v>10.8</v>
      </c>
      <c r="N91" s="3">
        <v>170.70463599999997</v>
      </c>
      <c r="O91" s="4">
        <v>224.53111716999996</v>
      </c>
      <c r="P91" s="3">
        <v>211.53111716999996</v>
      </c>
      <c r="Q91" s="3">
        <v>-40.826481169999994</v>
      </c>
      <c r="R91" s="3">
        <f t="shared" si="11"/>
        <v>13</v>
      </c>
      <c r="S91" s="3">
        <v>130</v>
      </c>
      <c r="T91" s="3">
        <f t="shared" si="12"/>
        <v>85.531117169999959</v>
      </c>
      <c r="U91" s="3">
        <v>126</v>
      </c>
      <c r="V91" s="7">
        <f t="shared" si="14"/>
        <v>0.56116943427757149</v>
      </c>
      <c r="W91" s="1">
        <f>VLOOKUP(B91,SiteMetadata!$B$3:$P$37,3,FALSE)</f>
        <v>0</v>
      </c>
      <c r="X91" s="1" t="str">
        <f>VLOOKUP(B91,SiteMetadata!$B$3:$P$37,10,FALSE)</f>
        <v>UpperEastForkLMR</v>
      </c>
      <c r="Y91" s="1">
        <f>VLOOKUP(B91,SiteMetadata!$B$3:$P$37,5,FALSE)</f>
        <v>233.42192000000003</v>
      </c>
      <c r="Z91" s="1">
        <v>4</v>
      </c>
    </row>
    <row r="92" spans="1:26" x14ac:dyDescent="0.3">
      <c r="A92" s="2">
        <v>44781</v>
      </c>
      <c r="B92" s="1" t="s">
        <v>91</v>
      </c>
      <c r="C92" s="1">
        <v>0</v>
      </c>
      <c r="D92" s="3">
        <v>1010</v>
      </c>
      <c r="E92" s="1" t="s">
        <v>91</v>
      </c>
      <c r="F92" s="3">
        <v>1010</v>
      </c>
      <c r="G92" s="3">
        <v>900</v>
      </c>
      <c r="H92" s="3">
        <v>110</v>
      </c>
      <c r="I92" s="3">
        <f t="shared" si="13"/>
        <v>644.6</v>
      </c>
      <c r="J92" s="3">
        <v>631</v>
      </c>
      <c r="K92" s="3">
        <v>315</v>
      </c>
      <c r="L92" s="3">
        <v>40.9</v>
      </c>
      <c r="M92" s="3">
        <v>50.4</v>
      </c>
      <c r="N92" s="3">
        <v>376.32906240000005</v>
      </c>
      <c r="O92" s="3">
        <v>376.32906240000005</v>
      </c>
      <c r="P92" s="3">
        <v>305.83670310000008</v>
      </c>
      <c r="Q92" s="3">
        <v>70.492359299999976</v>
      </c>
      <c r="R92" s="3">
        <f t="shared" si="11"/>
        <v>70.492359299999976</v>
      </c>
      <c r="S92" s="3">
        <v>375</v>
      </c>
      <c r="T92" s="3">
        <f t="shared" si="12"/>
        <v>74.836703100000079</v>
      </c>
      <c r="U92" s="3">
        <v>231</v>
      </c>
      <c r="V92" s="7">
        <f t="shared" si="14"/>
        <v>0.61382450381807119</v>
      </c>
      <c r="W92" s="1">
        <f>VLOOKUP(B92,SiteMetadata!$B$3:$P$37,3,FALSE)</f>
        <v>0</v>
      </c>
      <c r="X92" s="1" t="str">
        <f>VLOOKUP(B92,SiteMetadata!$B$3:$P$37,10,FALSE)</f>
        <v>UpperEastForkLMR</v>
      </c>
      <c r="Y92" s="1">
        <f>VLOOKUP(B92,SiteMetadata!$B$3:$P$37,5,FALSE)</f>
        <v>233.42192000000003</v>
      </c>
      <c r="Z92" s="1">
        <v>4</v>
      </c>
    </row>
    <row r="93" spans="1:26" x14ac:dyDescent="0.3">
      <c r="A93" s="2">
        <v>44788</v>
      </c>
      <c r="B93" s="1" t="s">
        <v>91</v>
      </c>
      <c r="C93" s="1">
        <v>0</v>
      </c>
      <c r="D93" s="3">
        <v>554.74440744000003</v>
      </c>
      <c r="E93" s="1" t="s">
        <v>91</v>
      </c>
      <c r="F93" s="3">
        <v>554.74440744000003</v>
      </c>
      <c r="G93" s="3">
        <v>489</v>
      </c>
      <c r="H93" s="3">
        <v>65.744407440000032</v>
      </c>
      <c r="I93" s="3">
        <f t="shared" si="13"/>
        <v>272.14440744000001</v>
      </c>
      <c r="J93" s="3">
        <v>267</v>
      </c>
      <c r="K93" s="3">
        <v>254</v>
      </c>
      <c r="L93" s="3">
        <v>26.9</v>
      </c>
      <c r="M93" s="3">
        <v>28.6</v>
      </c>
      <c r="N93" s="3">
        <v>263.95554311000001</v>
      </c>
      <c r="O93" s="3">
        <v>263.95554311000001</v>
      </c>
      <c r="P93" s="3">
        <v>201.61238876000002</v>
      </c>
      <c r="Q93" s="3">
        <v>62.343154349999992</v>
      </c>
      <c r="R93" s="3">
        <f t="shared" si="11"/>
        <v>62.343154349999992</v>
      </c>
      <c r="S93" s="3">
        <v>150</v>
      </c>
      <c r="T93" s="3">
        <f t="shared" si="12"/>
        <v>51.612388760000016</v>
      </c>
      <c r="U93" s="3">
        <v>150</v>
      </c>
      <c r="V93" s="7">
        <f t="shared" si="14"/>
        <v>0.56827751458695253</v>
      </c>
      <c r="W93" s="1">
        <f>VLOOKUP(B93,SiteMetadata!$B$3:$P$37,3,FALSE)</f>
        <v>0</v>
      </c>
      <c r="X93" s="1" t="str">
        <f>VLOOKUP(B93,SiteMetadata!$B$3:$P$37,10,FALSE)</f>
        <v>UpperEastForkLMR</v>
      </c>
      <c r="Y93" s="1">
        <f>VLOOKUP(B93,SiteMetadata!$B$3:$P$37,5,FALSE)</f>
        <v>233.42192000000003</v>
      </c>
      <c r="Z93" s="1">
        <v>4</v>
      </c>
    </row>
    <row r="94" spans="1:26" x14ac:dyDescent="0.3">
      <c r="A94" s="2">
        <v>44795</v>
      </c>
      <c r="B94" s="1" t="s">
        <v>91</v>
      </c>
      <c r="C94" s="1">
        <v>0</v>
      </c>
      <c r="D94" s="3">
        <v>1331.9785947499997</v>
      </c>
      <c r="E94" s="1" t="s">
        <v>91</v>
      </c>
      <c r="F94" s="3">
        <v>1331.9785947499997</v>
      </c>
      <c r="G94" s="3">
        <v>865.14350603999992</v>
      </c>
      <c r="H94" s="3">
        <v>466.83508870999981</v>
      </c>
      <c r="I94" s="3">
        <f t="shared" si="13"/>
        <v>911.27859474999968</v>
      </c>
      <c r="J94" s="3">
        <v>408</v>
      </c>
      <c r="K94" s="3">
        <v>399</v>
      </c>
      <c r="L94" s="3">
        <v>32.200000000000003</v>
      </c>
      <c r="M94" s="3">
        <v>21.7</v>
      </c>
      <c r="N94" s="3">
        <v>516.03609835999998</v>
      </c>
      <c r="O94" s="3">
        <v>516.03609835999998</v>
      </c>
      <c r="P94" s="3">
        <v>332.33064941999999</v>
      </c>
      <c r="Q94" s="3">
        <v>183.70544894</v>
      </c>
      <c r="R94" s="3">
        <f t="shared" si="11"/>
        <v>183.70544894</v>
      </c>
      <c r="S94" s="3">
        <v>238</v>
      </c>
      <c r="T94" s="3">
        <f t="shared" si="12"/>
        <v>106.33064941999999</v>
      </c>
      <c r="U94" s="3">
        <v>226</v>
      </c>
      <c r="V94" s="7">
        <f t="shared" si="14"/>
        <v>0.43795385772089268</v>
      </c>
      <c r="W94" s="1">
        <f>VLOOKUP(B94,SiteMetadata!$B$3:$P$37,3,FALSE)</f>
        <v>0</v>
      </c>
      <c r="X94" s="1" t="str">
        <f>VLOOKUP(B94,SiteMetadata!$B$3:$P$37,10,FALSE)</f>
        <v>UpperEastForkLMR</v>
      </c>
      <c r="Y94" s="1">
        <f>VLOOKUP(B94,SiteMetadata!$B$3:$P$37,5,FALSE)</f>
        <v>233.42192000000003</v>
      </c>
      <c r="Z94" s="1">
        <v>4</v>
      </c>
    </row>
    <row r="95" spans="1:26" s="77" customFormat="1" x14ac:dyDescent="0.3">
      <c r="A95" s="2">
        <v>44802</v>
      </c>
      <c r="B95" s="1" t="s">
        <v>91</v>
      </c>
      <c r="C95" s="1">
        <v>0</v>
      </c>
      <c r="D95" s="3">
        <v>870.55993339999986</v>
      </c>
      <c r="E95" s="1" t="s">
        <v>91</v>
      </c>
      <c r="F95" s="3">
        <v>870.55993339999986</v>
      </c>
      <c r="G95" s="3">
        <v>760.96460859999991</v>
      </c>
      <c r="H95" s="3">
        <v>109.59532479999996</v>
      </c>
      <c r="I95" s="3">
        <f t="shared" si="13"/>
        <v>341.15993339999989</v>
      </c>
      <c r="J95" s="3">
        <v>588</v>
      </c>
      <c r="K95" s="3">
        <v>507</v>
      </c>
      <c r="L95" s="3">
        <v>16</v>
      </c>
      <c r="M95" s="3">
        <v>22.4</v>
      </c>
      <c r="N95" s="3">
        <v>244.76955211999999</v>
      </c>
      <c r="O95" s="3">
        <v>244.76955211999999</v>
      </c>
      <c r="P95" s="3">
        <v>214.79132223000002</v>
      </c>
      <c r="Q95" s="3">
        <v>29.978229889999966</v>
      </c>
      <c r="R95" s="3">
        <f t="shared" si="11"/>
        <v>29.978229889999966</v>
      </c>
      <c r="S95" s="3">
        <v>202</v>
      </c>
      <c r="T95" s="3">
        <f t="shared" si="12"/>
        <v>12.79132223000002</v>
      </c>
      <c r="U95" s="3">
        <v>202</v>
      </c>
      <c r="V95" s="7">
        <f t="shared" si="14"/>
        <v>0.82526604412369098</v>
      </c>
      <c r="W95" s="1">
        <f>VLOOKUP(B95,SiteMetadata!$B$3:$P$37,3,FALSE)</f>
        <v>0</v>
      </c>
      <c r="X95" s="1" t="str">
        <f>VLOOKUP(B95,SiteMetadata!$B$3:$P$37,10,FALSE)</f>
        <v>UpperEastForkLMR</v>
      </c>
      <c r="Y95" s="1">
        <f>VLOOKUP(B95,SiteMetadata!$B$3:$P$37,5,FALSE)</f>
        <v>233.42192000000003</v>
      </c>
      <c r="Z95" s="1">
        <v>4</v>
      </c>
    </row>
    <row r="96" spans="1:26" x14ac:dyDescent="0.3">
      <c r="A96" s="2">
        <v>44823</v>
      </c>
      <c r="B96" s="1" t="s">
        <v>91</v>
      </c>
      <c r="C96" s="1">
        <v>0</v>
      </c>
      <c r="D96" s="3">
        <v>439.65006327999998</v>
      </c>
      <c r="E96" s="1" t="s">
        <v>91</v>
      </c>
      <c r="F96" s="3">
        <v>439.65006327999998</v>
      </c>
      <c r="G96" s="3">
        <v>388.45501941999999</v>
      </c>
      <c r="H96" s="3">
        <v>51.195043859999998</v>
      </c>
      <c r="I96" s="3">
        <f t="shared" si="13"/>
        <v>372.88006328</v>
      </c>
      <c r="J96" s="3">
        <v>63.3</v>
      </c>
      <c r="K96" s="3">
        <v>59.1</v>
      </c>
      <c r="L96" s="3">
        <v>7.72</v>
      </c>
      <c r="M96" s="3">
        <v>7.67</v>
      </c>
      <c r="N96" s="3">
        <v>136</v>
      </c>
      <c r="O96" s="3">
        <v>136</v>
      </c>
      <c r="P96" s="4">
        <v>116</v>
      </c>
      <c r="Q96" s="3">
        <v>20</v>
      </c>
      <c r="R96" s="3">
        <f t="shared" si="11"/>
        <v>20</v>
      </c>
      <c r="S96" s="3">
        <v>79.900000000000006</v>
      </c>
      <c r="T96" s="3">
        <f t="shared" si="12"/>
        <v>32</v>
      </c>
      <c r="U96" s="3">
        <v>84</v>
      </c>
      <c r="V96" s="7">
        <f t="shared" si="14"/>
        <v>0.61764705882352944</v>
      </c>
      <c r="W96" s="1">
        <f>VLOOKUP(B96,SiteMetadata!$B$3:$P$37,3,FALSE)</f>
        <v>0</v>
      </c>
      <c r="X96" s="1" t="str">
        <f>VLOOKUP(B96,SiteMetadata!$B$3:$P$37,10,FALSE)</f>
        <v>UpperEastForkLMR</v>
      </c>
      <c r="Y96" s="1">
        <f>VLOOKUP(B96,SiteMetadata!$B$3:$P$37,5,FALSE)</f>
        <v>233.42192000000003</v>
      </c>
      <c r="Z96" s="1">
        <v>4</v>
      </c>
    </row>
    <row r="97" spans="1:26" x14ac:dyDescent="0.3">
      <c r="A97" s="2">
        <v>44830</v>
      </c>
      <c r="B97" s="1" t="s">
        <v>91</v>
      </c>
      <c r="C97" s="1">
        <v>0</v>
      </c>
      <c r="D97" s="3">
        <v>367.87075527999997</v>
      </c>
      <c r="E97" s="1" t="s">
        <v>91</v>
      </c>
      <c r="F97" s="3">
        <v>367.87075527999997</v>
      </c>
      <c r="G97" s="3">
        <v>290.00474441999995</v>
      </c>
      <c r="H97" s="3">
        <v>77.866010860000017</v>
      </c>
      <c r="I97" s="3">
        <f t="shared" si="13"/>
        <v>341.43075527999997</v>
      </c>
      <c r="J97" s="3">
        <v>25.6</v>
      </c>
      <c r="K97" s="3">
        <v>23.8</v>
      </c>
      <c r="L97" s="3">
        <v>0.73499999999999999</v>
      </c>
      <c r="M97" s="3">
        <v>2.64</v>
      </c>
      <c r="N97" s="3">
        <v>144</v>
      </c>
      <c r="O97" s="3">
        <v>144</v>
      </c>
      <c r="P97" s="3">
        <v>126</v>
      </c>
      <c r="Q97" s="3">
        <v>18</v>
      </c>
      <c r="R97" s="3">
        <f t="shared" si="11"/>
        <v>18</v>
      </c>
      <c r="S97" s="3">
        <v>104</v>
      </c>
      <c r="T97" s="3">
        <f t="shared" si="12"/>
        <v>15</v>
      </c>
      <c r="U97" s="3">
        <v>111</v>
      </c>
      <c r="V97" s="7">
        <f t="shared" si="14"/>
        <v>0.77083333333333337</v>
      </c>
      <c r="W97" s="1">
        <f>VLOOKUP(B97,SiteMetadata!$B$3:$P$37,3,FALSE)</f>
        <v>0</v>
      </c>
      <c r="X97" s="1" t="str">
        <f>VLOOKUP(B97,SiteMetadata!$B$3:$P$37,10,FALSE)</f>
        <v>UpperEastForkLMR</v>
      </c>
      <c r="Y97" s="1">
        <f>VLOOKUP(B97,SiteMetadata!$B$3:$P$37,5,FALSE)</f>
        <v>233.42192000000003</v>
      </c>
      <c r="Z97" s="1">
        <v>4</v>
      </c>
    </row>
    <row r="98" spans="1:26" x14ac:dyDescent="0.3">
      <c r="A98" s="2">
        <v>44837</v>
      </c>
      <c r="B98" s="1" t="s">
        <v>91</v>
      </c>
      <c r="C98" s="1">
        <v>0</v>
      </c>
      <c r="D98" s="3">
        <v>292.11522952000001</v>
      </c>
      <c r="E98" s="1" t="s">
        <v>91</v>
      </c>
      <c r="F98" s="4">
        <v>314.33519999999999</v>
      </c>
      <c r="G98" s="3">
        <v>296.33519999999999</v>
      </c>
      <c r="H98" s="3">
        <v>-4.2199704799999722</v>
      </c>
      <c r="I98" s="3">
        <f t="shared" si="13"/>
        <v>290.87520000000001</v>
      </c>
      <c r="J98" s="3"/>
      <c r="K98" s="3">
        <v>19.899999999999999</v>
      </c>
      <c r="L98" s="3">
        <v>2.93</v>
      </c>
      <c r="M98" s="3">
        <v>3.56</v>
      </c>
      <c r="N98" s="3">
        <v>189.89217345000003</v>
      </c>
      <c r="O98" s="3">
        <v>189.89217345000003</v>
      </c>
      <c r="P98" s="3">
        <v>108</v>
      </c>
      <c r="Q98" s="3">
        <v>81.89217345000003</v>
      </c>
      <c r="R98" s="3">
        <f t="shared" si="11"/>
        <v>81.89217345000003</v>
      </c>
      <c r="S98" s="3">
        <v>88.6</v>
      </c>
      <c r="T98" s="3">
        <f t="shared" si="12"/>
        <v>17.299999999999997</v>
      </c>
      <c r="U98" s="3">
        <v>90.7</v>
      </c>
      <c r="V98" s="7">
        <f t="shared" si="14"/>
        <v>0.47763948535710432</v>
      </c>
      <c r="W98" s="1">
        <f>VLOOKUP(B98,SiteMetadata!$B$3:$P$37,3,FALSE)</f>
        <v>0</v>
      </c>
      <c r="X98" s="1" t="str">
        <f>VLOOKUP(B98,SiteMetadata!$B$3:$P$37,10,FALSE)</f>
        <v>UpperEastForkLMR</v>
      </c>
      <c r="Y98" s="1">
        <f>VLOOKUP(B98,SiteMetadata!$B$3:$P$37,5,FALSE)</f>
        <v>233.42192000000003</v>
      </c>
      <c r="Z98" s="1">
        <v>4</v>
      </c>
    </row>
    <row r="99" spans="1:26" x14ac:dyDescent="0.3">
      <c r="A99" s="2">
        <v>44845</v>
      </c>
      <c r="B99" s="1" t="s">
        <v>91</v>
      </c>
      <c r="C99" s="1">
        <v>0</v>
      </c>
      <c r="D99" s="3">
        <v>301</v>
      </c>
      <c r="E99" s="1" t="s">
        <v>91</v>
      </c>
      <c r="F99" s="3">
        <v>301</v>
      </c>
      <c r="G99" s="3">
        <v>299</v>
      </c>
      <c r="H99" s="3">
        <v>2</v>
      </c>
      <c r="I99" s="3">
        <f t="shared" si="13"/>
        <v>270.5</v>
      </c>
      <c r="J99" s="3">
        <v>5.61</v>
      </c>
      <c r="K99" s="3">
        <v>26.1</v>
      </c>
      <c r="L99" s="3">
        <v>0.97299999999999998</v>
      </c>
      <c r="M99" s="3">
        <v>4.4000000000000004</v>
      </c>
      <c r="N99" s="3">
        <v>179.77855099999999</v>
      </c>
      <c r="O99" s="3">
        <v>179.77855099999999</v>
      </c>
      <c r="P99" s="3">
        <v>147.14402863999999</v>
      </c>
      <c r="Q99" s="3">
        <v>32.634522360000005</v>
      </c>
      <c r="R99" s="3">
        <f t="shared" si="11"/>
        <v>32.634522360000005</v>
      </c>
      <c r="S99" s="3">
        <v>124</v>
      </c>
      <c r="T99" s="3">
        <f t="shared" ref="T99:T130" si="15">IF(P99-U99&lt;0,"", P99-U99)</f>
        <v>25.144028639999988</v>
      </c>
      <c r="U99" s="3">
        <v>122</v>
      </c>
      <c r="V99" s="7">
        <f t="shared" si="14"/>
        <v>0.67861265607819921</v>
      </c>
      <c r="W99" s="1">
        <f>VLOOKUP(B99,SiteMetadata!$B$3:$P$37,3,FALSE)</f>
        <v>0</v>
      </c>
      <c r="X99" s="1" t="str">
        <f>VLOOKUP(B99,SiteMetadata!$B$3:$P$37,10,FALSE)</f>
        <v>UpperEastForkLMR</v>
      </c>
      <c r="Y99" s="1">
        <f>VLOOKUP(B99,SiteMetadata!$B$3:$P$37,5,FALSE)</f>
        <v>233.42192000000003</v>
      </c>
      <c r="Z99" s="1">
        <v>4</v>
      </c>
    </row>
    <row r="100" spans="1:26" x14ac:dyDescent="0.3">
      <c r="A100" s="2">
        <v>44858</v>
      </c>
      <c r="B100" s="1" t="s">
        <v>91</v>
      </c>
      <c r="C100" s="1">
        <v>0</v>
      </c>
      <c r="D100" s="3">
        <v>345</v>
      </c>
      <c r="E100" s="1" t="s">
        <v>91</v>
      </c>
      <c r="F100" s="3">
        <v>345</v>
      </c>
      <c r="G100" s="3">
        <v>298</v>
      </c>
      <c r="H100" s="3">
        <v>47</v>
      </c>
      <c r="I100" s="3">
        <f t="shared" si="13"/>
        <v>338.71</v>
      </c>
      <c r="J100" s="3">
        <v>7.34</v>
      </c>
      <c r="K100" s="3">
        <v>3.94</v>
      </c>
      <c r="L100" s="3">
        <v>1.8</v>
      </c>
      <c r="M100" s="3">
        <v>2.35</v>
      </c>
      <c r="N100" s="3">
        <v>343.86405116000003</v>
      </c>
      <c r="O100" s="4">
        <v>423.74721664000009</v>
      </c>
      <c r="P100" s="3">
        <v>409.74721664000009</v>
      </c>
      <c r="Q100" s="3">
        <v>-65.883165480000059</v>
      </c>
      <c r="R100" s="3">
        <f t="shared" si="11"/>
        <v>14</v>
      </c>
      <c r="S100" s="3">
        <v>354</v>
      </c>
      <c r="T100" s="3">
        <f t="shared" si="15"/>
        <v>159.74721664000009</v>
      </c>
      <c r="U100" s="3">
        <v>250</v>
      </c>
      <c r="V100" s="7">
        <f t="shared" si="14"/>
        <v>0.58997437666331798</v>
      </c>
      <c r="W100" s="1">
        <f>VLOOKUP(B100,SiteMetadata!$B$3:$P$37,3,FALSE)</f>
        <v>0</v>
      </c>
      <c r="X100" s="1" t="str">
        <f>VLOOKUP(B100,SiteMetadata!$B$3:$P$37,10,FALSE)</f>
        <v>UpperEastForkLMR</v>
      </c>
      <c r="Y100" s="1">
        <f>VLOOKUP(B100,SiteMetadata!$B$3:$P$37,5,FALSE)</f>
        <v>233.42192000000003</v>
      </c>
      <c r="Z100" s="1">
        <v>4</v>
      </c>
    </row>
    <row r="101" spans="1:26" x14ac:dyDescent="0.3">
      <c r="A101" s="2">
        <v>44865</v>
      </c>
      <c r="B101" s="1" t="s">
        <v>91</v>
      </c>
      <c r="C101" s="1">
        <v>0</v>
      </c>
      <c r="D101" s="3">
        <v>372.834</v>
      </c>
      <c r="E101" s="1" t="s">
        <v>91</v>
      </c>
      <c r="F101" s="3">
        <v>372.834</v>
      </c>
      <c r="G101" s="3">
        <v>319</v>
      </c>
      <c r="H101" s="3">
        <v>53.834000000000003</v>
      </c>
      <c r="I101" s="3">
        <f t="shared" si="13"/>
        <v>319.334</v>
      </c>
      <c r="J101" s="3">
        <v>31</v>
      </c>
      <c r="K101" s="3">
        <v>23.7</v>
      </c>
      <c r="L101" s="3">
        <v>2.5</v>
      </c>
      <c r="M101" s="3">
        <v>29.8</v>
      </c>
      <c r="N101" s="3">
        <v>305.36259148000005</v>
      </c>
      <c r="O101" s="3">
        <v>305.36259148000005</v>
      </c>
      <c r="P101" s="3">
        <v>292.84465067000002</v>
      </c>
      <c r="Q101" s="3">
        <v>12.517940810000027</v>
      </c>
      <c r="R101" s="3">
        <f t="shared" si="11"/>
        <v>12.517940810000027</v>
      </c>
      <c r="S101" s="3">
        <v>302</v>
      </c>
      <c r="T101" s="3">
        <f t="shared" si="15"/>
        <v>40.844650670000021</v>
      </c>
      <c r="U101" s="3">
        <v>252</v>
      </c>
      <c r="V101" s="7">
        <f t="shared" si="14"/>
        <v>0.82524843262114156</v>
      </c>
      <c r="W101" s="1">
        <f>VLOOKUP(B101,SiteMetadata!$B$3:$P$37,3,FALSE)</f>
        <v>0</v>
      </c>
      <c r="X101" s="1" t="str">
        <f>VLOOKUP(B101,SiteMetadata!$B$3:$P$37,10,FALSE)</f>
        <v>UpperEastForkLMR</v>
      </c>
      <c r="Y101" s="1">
        <f>VLOOKUP(B101,SiteMetadata!$B$3:$P$37,5,FALSE)</f>
        <v>233.42192000000003</v>
      </c>
      <c r="Z101" s="1">
        <v>4</v>
      </c>
    </row>
    <row r="102" spans="1:26" x14ac:dyDescent="0.3">
      <c r="A102" s="2">
        <v>44879</v>
      </c>
      <c r="B102" s="1" t="s">
        <v>91</v>
      </c>
      <c r="C102" s="1">
        <v>0</v>
      </c>
      <c r="D102" s="3">
        <v>518.26518568999995</v>
      </c>
      <c r="E102" s="1" t="s">
        <v>91</v>
      </c>
      <c r="F102" s="3">
        <v>518.26518568999995</v>
      </c>
      <c r="G102" s="3">
        <v>449.09171241000001</v>
      </c>
      <c r="H102" s="3">
        <v>69.173473279999939</v>
      </c>
      <c r="I102" s="3">
        <f t="shared" si="13"/>
        <v>458.26518568999995</v>
      </c>
      <c r="J102" s="3">
        <v>42.7</v>
      </c>
      <c r="K102" s="3">
        <v>45.6</v>
      </c>
      <c r="L102" s="3">
        <v>20.8</v>
      </c>
      <c r="M102" s="3">
        <v>14.4</v>
      </c>
      <c r="N102" s="3">
        <v>408.27162100000004</v>
      </c>
      <c r="O102" s="3">
        <v>408.27162100000004</v>
      </c>
      <c r="P102" s="3">
        <v>360.78319695999994</v>
      </c>
      <c r="Q102" s="3">
        <v>47.488424040000098</v>
      </c>
      <c r="R102" s="3">
        <f t="shared" si="11"/>
        <v>47.488424040000098</v>
      </c>
      <c r="S102" s="3">
        <v>240</v>
      </c>
      <c r="T102" s="3">
        <f t="shared" si="15"/>
        <v>117.78319695999994</v>
      </c>
      <c r="U102" s="3">
        <v>243</v>
      </c>
      <c r="V102" s="7">
        <f t="shared" si="14"/>
        <v>0.5951919935184522</v>
      </c>
      <c r="W102" s="1">
        <f>VLOOKUP(B102,SiteMetadata!$B$3:$P$37,3,FALSE)</f>
        <v>0</v>
      </c>
      <c r="X102" s="1" t="str">
        <f>VLOOKUP(B102,SiteMetadata!$B$3:$P$37,10,FALSE)</f>
        <v>UpperEastForkLMR</v>
      </c>
      <c r="Y102" s="1">
        <f>VLOOKUP(B102,SiteMetadata!$B$3:$P$37,5,FALSE)</f>
        <v>233.42192000000003</v>
      </c>
      <c r="Z102" s="1">
        <v>4</v>
      </c>
    </row>
    <row r="103" spans="1:26" x14ac:dyDescent="0.3">
      <c r="A103" s="2">
        <v>44886</v>
      </c>
      <c r="B103" s="1" t="s">
        <v>91</v>
      </c>
      <c r="C103" s="1">
        <v>0</v>
      </c>
      <c r="D103" s="3">
        <v>469</v>
      </c>
      <c r="E103" s="1" t="s">
        <v>91</v>
      </c>
      <c r="F103" s="3">
        <v>469</v>
      </c>
      <c r="G103" s="3">
        <v>444</v>
      </c>
      <c r="H103" s="3">
        <v>25</v>
      </c>
      <c r="I103" s="3">
        <f t="shared" si="13"/>
        <v>465</v>
      </c>
      <c r="J103" s="3">
        <v>3.66</v>
      </c>
      <c r="K103" s="3">
        <v>2.99</v>
      </c>
      <c r="L103" s="3">
        <v>2.56</v>
      </c>
      <c r="M103" s="3">
        <v>1.01</v>
      </c>
      <c r="N103" s="3">
        <v>161.53045624999999</v>
      </c>
      <c r="O103" s="4">
        <v>235.55924787999999</v>
      </c>
      <c r="P103" s="3">
        <v>224.55924787999999</v>
      </c>
      <c r="Q103" s="3">
        <v>-63.028791630000001</v>
      </c>
      <c r="R103" s="3">
        <f t="shared" si="11"/>
        <v>11</v>
      </c>
      <c r="S103" s="3">
        <v>135</v>
      </c>
      <c r="T103" s="3">
        <f t="shared" si="15"/>
        <v>93.559247879999987</v>
      </c>
      <c r="U103" s="3">
        <v>131</v>
      </c>
      <c r="V103" s="7">
        <f t="shared" si="14"/>
        <v>0.55612335825904324</v>
      </c>
      <c r="W103" s="1">
        <f>VLOOKUP(B103,SiteMetadata!$B$3:$P$37,3,FALSE)</f>
        <v>0</v>
      </c>
      <c r="X103" s="1" t="str">
        <f>VLOOKUP(B103,SiteMetadata!$B$3:$P$37,10,FALSE)</f>
        <v>UpperEastForkLMR</v>
      </c>
      <c r="Y103" s="1">
        <f>VLOOKUP(B103,SiteMetadata!$B$3:$P$37,5,FALSE)</f>
        <v>233.42192000000003</v>
      </c>
      <c r="Z103" s="1">
        <v>4</v>
      </c>
    </row>
    <row r="104" spans="1:26" x14ac:dyDescent="0.3">
      <c r="A104" s="2">
        <v>44893</v>
      </c>
      <c r="B104" s="1" t="s">
        <v>91</v>
      </c>
      <c r="C104" s="1">
        <v>0</v>
      </c>
      <c r="D104" s="3">
        <v>1042.6422548</v>
      </c>
      <c r="E104" s="1" t="s">
        <v>91</v>
      </c>
      <c r="F104" s="3">
        <v>1042.6422548</v>
      </c>
      <c r="G104" s="3">
        <v>884.54971520000004</v>
      </c>
      <c r="H104" s="3">
        <v>158.09253960000001</v>
      </c>
      <c r="I104" s="3">
        <f t="shared" si="13"/>
        <v>99.172254800000019</v>
      </c>
      <c r="J104" s="3">
        <v>340</v>
      </c>
      <c r="K104" s="3">
        <v>940</v>
      </c>
      <c r="L104" s="3">
        <v>2.23</v>
      </c>
      <c r="M104" s="3">
        <v>3.47</v>
      </c>
      <c r="N104" s="3">
        <v>230.10886303999999</v>
      </c>
      <c r="O104" s="3">
        <v>230.10886303999999</v>
      </c>
      <c r="P104" s="3">
        <v>122.18165504</v>
      </c>
      <c r="Q104" s="3">
        <v>107.92720799999999</v>
      </c>
      <c r="R104" s="3">
        <f t="shared" si="11"/>
        <v>107.92720799999999</v>
      </c>
      <c r="S104" s="3">
        <v>57.5</v>
      </c>
      <c r="T104" s="3">
        <f t="shared" si="15"/>
        <v>75.581655039999987</v>
      </c>
      <c r="U104" s="3">
        <v>46.6</v>
      </c>
      <c r="V104" s="7">
        <f t="shared" si="14"/>
        <v>0.20251284276651044</v>
      </c>
      <c r="W104" s="1">
        <f>VLOOKUP(B104,SiteMetadata!$B$3:$P$37,3,FALSE)</f>
        <v>0</v>
      </c>
      <c r="X104" s="1" t="str">
        <f>VLOOKUP(B104,SiteMetadata!$B$3:$P$37,10,FALSE)</f>
        <v>UpperEastForkLMR</v>
      </c>
      <c r="Y104" s="1">
        <f>VLOOKUP(B104,SiteMetadata!$B$3:$P$37,5,FALSE)</f>
        <v>233.42192000000003</v>
      </c>
      <c r="Z104" s="1">
        <v>4</v>
      </c>
    </row>
    <row r="105" spans="1:26" x14ac:dyDescent="0.3">
      <c r="A105" s="2">
        <v>44935</v>
      </c>
      <c r="B105" s="1" t="s">
        <v>91</v>
      </c>
      <c r="C105" s="1">
        <v>0</v>
      </c>
      <c r="D105" s="3">
        <v>1563.3333333333333</v>
      </c>
      <c r="E105" s="1" t="s">
        <v>91</v>
      </c>
      <c r="F105" s="3">
        <v>1563.3333333333333</v>
      </c>
      <c r="G105" s="3">
        <v>1466.6666666666667</v>
      </c>
      <c r="H105" s="3">
        <v>96.666666666666515</v>
      </c>
      <c r="I105" s="3">
        <f t="shared" si="13"/>
        <v>447.9666666666667</v>
      </c>
      <c r="J105" s="3">
        <v>1103.3333333333333</v>
      </c>
      <c r="K105" s="3">
        <v>1090</v>
      </c>
      <c r="L105" s="3">
        <v>25.833333333333332</v>
      </c>
      <c r="M105" s="3">
        <v>25.366666666666664</v>
      </c>
      <c r="N105" s="3">
        <v>193.53388853666669</v>
      </c>
      <c r="O105" s="3">
        <v>193.53388853666669</v>
      </c>
      <c r="P105" s="3">
        <v>117.86158838</v>
      </c>
      <c r="Q105" s="3">
        <v>75.672300156666694</v>
      </c>
      <c r="R105" s="3">
        <f t="shared" si="11"/>
        <v>75.672300156666694</v>
      </c>
      <c r="S105" s="3">
        <v>101.89999999999999</v>
      </c>
      <c r="T105" s="3">
        <f t="shared" si="15"/>
        <v>25.328255046666655</v>
      </c>
      <c r="U105" s="3">
        <v>92.533333333333346</v>
      </c>
      <c r="V105" s="7">
        <f t="shared" si="14"/>
        <v>0.47812470484104436</v>
      </c>
      <c r="W105" s="1">
        <f>VLOOKUP(B105,SiteMetadata!$B$3:$P$37,3,FALSE)</f>
        <v>0</v>
      </c>
      <c r="X105" s="1" t="str">
        <f>VLOOKUP(B105,SiteMetadata!$B$3:$P$37,10,FALSE)</f>
        <v>UpperEastForkLMR</v>
      </c>
      <c r="Y105" s="1">
        <f>VLOOKUP(B105,SiteMetadata!$B$3:$P$37,5,FALSE)</f>
        <v>233.42192000000003</v>
      </c>
      <c r="Z105" s="1">
        <v>4</v>
      </c>
    </row>
    <row r="106" spans="1:26" x14ac:dyDescent="0.3">
      <c r="A106" s="2">
        <v>44943</v>
      </c>
      <c r="B106" s="1" t="s">
        <v>91</v>
      </c>
      <c r="C106" s="1">
        <v>0</v>
      </c>
      <c r="D106" s="3">
        <v>1675.2512280000001</v>
      </c>
      <c r="E106" s="1" t="s">
        <v>91</v>
      </c>
      <c r="F106" s="3">
        <v>1675.2512280000001</v>
      </c>
      <c r="G106" s="3">
        <v>1560.7014652799999</v>
      </c>
      <c r="H106" s="3">
        <v>114.54976272000022</v>
      </c>
      <c r="I106" s="3">
        <f t="shared" si="13"/>
        <v>431.15122800000017</v>
      </c>
      <c r="J106" s="3">
        <v>1430</v>
      </c>
      <c r="K106" s="3">
        <v>1210</v>
      </c>
      <c r="L106" s="3">
        <v>39.700000000000003</v>
      </c>
      <c r="M106" s="3">
        <v>34.1</v>
      </c>
      <c r="N106" s="3">
        <v>260.80590080000007</v>
      </c>
      <c r="O106" s="3">
        <v>260.80590080000007</v>
      </c>
      <c r="P106" s="3">
        <v>194.89537280000002</v>
      </c>
      <c r="Q106" s="3">
        <v>65.910528000000056</v>
      </c>
      <c r="R106" s="3">
        <f t="shared" si="11"/>
        <v>65.910528000000056</v>
      </c>
      <c r="S106" s="3">
        <v>85.1</v>
      </c>
      <c r="T106" s="3">
        <f t="shared" si="15"/>
        <v>133.99537280000001</v>
      </c>
      <c r="U106" s="3">
        <v>60.9</v>
      </c>
      <c r="V106" s="7">
        <f t="shared" si="14"/>
        <v>0.23350698666400718</v>
      </c>
      <c r="W106" s="1">
        <f>VLOOKUP(B106,SiteMetadata!$B$3:$P$37,3,FALSE)</f>
        <v>0</v>
      </c>
      <c r="X106" s="1" t="str">
        <f>VLOOKUP(B106,SiteMetadata!$B$3:$P$37,10,FALSE)</f>
        <v>UpperEastForkLMR</v>
      </c>
      <c r="Y106" s="1">
        <f>VLOOKUP(B106,SiteMetadata!$B$3:$P$37,5,FALSE)</f>
        <v>233.42192000000003</v>
      </c>
      <c r="Z106" s="1">
        <v>4</v>
      </c>
    </row>
    <row r="107" spans="1:26" x14ac:dyDescent="0.3">
      <c r="A107" s="2">
        <v>44949</v>
      </c>
      <c r="B107" s="1" t="s">
        <v>91</v>
      </c>
      <c r="C107" s="1">
        <v>0</v>
      </c>
      <c r="D107" s="3">
        <v>1701.7627545599998</v>
      </c>
      <c r="E107" s="1" t="s">
        <v>91</v>
      </c>
      <c r="F107" s="4">
        <v>1731.9820144099999</v>
      </c>
      <c r="G107" s="3">
        <v>1710.9820144099999</v>
      </c>
      <c r="H107" s="3">
        <v>-9.2192598500000713</v>
      </c>
      <c r="I107" s="3">
        <f t="shared" si="13"/>
        <v>910.8820144099999</v>
      </c>
      <c r="J107" s="3">
        <v>995</v>
      </c>
      <c r="K107" s="3">
        <v>794</v>
      </c>
      <c r="L107" s="3">
        <v>33.5</v>
      </c>
      <c r="M107" s="3">
        <v>27.1</v>
      </c>
      <c r="N107" s="3">
        <v>251.47612953000001</v>
      </c>
      <c r="O107" s="3">
        <v>251.47612953000001</v>
      </c>
      <c r="P107" s="3">
        <v>183.65770147999999</v>
      </c>
      <c r="Q107" s="3">
        <v>67.818428050000023</v>
      </c>
      <c r="R107" s="3">
        <f t="shared" si="11"/>
        <v>67.818428050000023</v>
      </c>
      <c r="S107" s="3">
        <v>96.8</v>
      </c>
      <c r="T107" s="3">
        <f t="shared" si="15"/>
        <v>82.657701479999986</v>
      </c>
      <c r="U107" s="3">
        <v>101</v>
      </c>
      <c r="V107" s="7">
        <f t="shared" si="14"/>
        <v>0.40162857679082875</v>
      </c>
      <c r="W107" s="1">
        <f>VLOOKUP(B107,SiteMetadata!$B$3:$P$37,3,FALSE)</f>
        <v>0</v>
      </c>
      <c r="X107" s="1" t="str">
        <f>VLOOKUP(B107,SiteMetadata!$B$3:$P$37,10,FALSE)</f>
        <v>UpperEastForkLMR</v>
      </c>
      <c r="Y107" s="1">
        <f>VLOOKUP(B107,SiteMetadata!$B$3:$P$37,5,FALSE)</f>
        <v>233.42192000000003</v>
      </c>
      <c r="Z107" s="1">
        <v>4</v>
      </c>
    </row>
    <row r="108" spans="1:26" x14ac:dyDescent="0.3">
      <c r="A108" s="2">
        <v>44956</v>
      </c>
      <c r="B108" s="1" t="s">
        <v>91</v>
      </c>
      <c r="C108" s="1">
        <v>0</v>
      </c>
      <c r="D108" s="3">
        <v>1788.20983529</v>
      </c>
      <c r="E108" s="1" t="s">
        <v>91</v>
      </c>
      <c r="F108" s="4">
        <v>1877.9270439999998</v>
      </c>
      <c r="G108" s="3">
        <v>1855.9270439999998</v>
      </c>
      <c r="H108" s="3">
        <v>-67.717208709999795</v>
      </c>
      <c r="I108" s="3">
        <f t="shared" si="13"/>
        <v>215.22704399999975</v>
      </c>
      <c r="J108" s="3">
        <v>1360</v>
      </c>
      <c r="K108" s="3">
        <v>1650</v>
      </c>
      <c r="L108" s="3">
        <v>12.4</v>
      </c>
      <c r="M108" s="3">
        <v>12.7</v>
      </c>
      <c r="N108" s="3">
        <v>310.04330468000001</v>
      </c>
      <c r="O108" s="3">
        <v>310.04330468000001</v>
      </c>
      <c r="P108" s="3">
        <v>201.02604932</v>
      </c>
      <c r="Q108" s="3">
        <v>109.01725536000001</v>
      </c>
      <c r="R108" s="3">
        <f t="shared" si="11"/>
        <v>109.01725536000001</v>
      </c>
      <c r="S108" s="3">
        <v>84.5</v>
      </c>
      <c r="T108" s="3">
        <f t="shared" si="15"/>
        <v>102.02604932</v>
      </c>
      <c r="U108" s="3">
        <v>99</v>
      </c>
      <c r="V108" s="7">
        <f t="shared" si="14"/>
        <v>0.31931023345973969</v>
      </c>
      <c r="W108" s="1">
        <f>VLOOKUP(B108,SiteMetadata!$B$3:$P$37,3,FALSE)</f>
        <v>0</v>
      </c>
      <c r="X108" s="1" t="str">
        <f>VLOOKUP(B108,SiteMetadata!$B$3:$P$37,10,FALSE)</f>
        <v>UpperEastForkLMR</v>
      </c>
      <c r="Y108" s="1">
        <f>VLOOKUP(B108,SiteMetadata!$B$3:$P$37,5,FALSE)</f>
        <v>233.42192000000003</v>
      </c>
      <c r="Z108" s="1">
        <v>4</v>
      </c>
    </row>
    <row r="109" spans="1:26" s="77" customFormat="1" x14ac:dyDescent="0.3">
      <c r="A109" s="2">
        <v>44963</v>
      </c>
      <c r="B109" s="1" t="s">
        <v>91</v>
      </c>
      <c r="C109" s="1">
        <v>0</v>
      </c>
      <c r="D109" s="3">
        <v>1361.2660330499998</v>
      </c>
      <c r="E109" s="1" t="s">
        <v>91</v>
      </c>
      <c r="F109" s="4">
        <v>1447.7807270499995</v>
      </c>
      <c r="G109" s="3">
        <v>1422.7807270499995</v>
      </c>
      <c r="H109" s="3">
        <v>-61.514693999999736</v>
      </c>
      <c r="I109" s="3"/>
      <c r="J109" s="3">
        <v>1890</v>
      </c>
      <c r="K109" s="3">
        <v>1790</v>
      </c>
      <c r="L109" s="3">
        <v>1.43</v>
      </c>
      <c r="M109" s="3">
        <v>2.75</v>
      </c>
      <c r="N109" s="3">
        <v>70.166329600000012</v>
      </c>
      <c r="O109" s="3">
        <v>70.166329600000012</v>
      </c>
      <c r="P109" s="3">
        <v>49.013958400000007</v>
      </c>
      <c r="Q109" s="3">
        <v>21.152371200000005</v>
      </c>
      <c r="R109" s="3">
        <f t="shared" si="11"/>
        <v>21.152371200000005</v>
      </c>
      <c r="S109" s="3">
        <v>36.4</v>
      </c>
      <c r="T109" s="3">
        <f t="shared" si="15"/>
        <v>13.21395840000001</v>
      </c>
      <c r="U109" s="3">
        <v>35.799999999999997</v>
      </c>
      <c r="V109" s="7">
        <f t="shared" si="14"/>
        <v>0.51021622769904718</v>
      </c>
      <c r="W109" s="1">
        <f>VLOOKUP(B109,SiteMetadata!$B$3:$P$37,3,FALSE)</f>
        <v>0</v>
      </c>
      <c r="X109" s="1" t="str">
        <f>VLOOKUP(B109,SiteMetadata!$B$3:$P$37,10,FALSE)</f>
        <v>UpperEastForkLMR</v>
      </c>
      <c r="Y109" s="1">
        <f>VLOOKUP(B109,SiteMetadata!$B$3:$P$37,5,FALSE)</f>
        <v>233.42192000000003</v>
      </c>
      <c r="Z109" s="1">
        <v>4</v>
      </c>
    </row>
    <row r="110" spans="1:26" x14ac:dyDescent="0.3">
      <c r="A110" s="2">
        <v>44970</v>
      </c>
      <c r="B110" s="1" t="s">
        <v>91</v>
      </c>
      <c r="C110" s="1">
        <v>0</v>
      </c>
      <c r="D110" s="3">
        <v>597.28361829999994</v>
      </c>
      <c r="E110" s="1" t="s">
        <v>91</v>
      </c>
      <c r="F110" s="3">
        <v>597.28361829999994</v>
      </c>
      <c r="G110" s="3">
        <v>584.78491319999989</v>
      </c>
      <c r="H110" s="3">
        <v>12.498705100000052</v>
      </c>
      <c r="I110" s="3"/>
      <c r="J110" s="3">
        <v>796</v>
      </c>
      <c r="K110" s="3">
        <v>695</v>
      </c>
      <c r="L110" s="3">
        <v>1.22</v>
      </c>
      <c r="M110" s="3">
        <v>0.93100000000000005</v>
      </c>
      <c r="N110" s="3">
        <v>64.630783999999991</v>
      </c>
      <c r="O110" s="3">
        <v>64.630783999999991</v>
      </c>
      <c r="P110" s="3"/>
      <c r="Q110" s="3">
        <v>64.630783999999991</v>
      </c>
      <c r="R110" s="3">
        <f t="shared" si="11"/>
        <v>64.630783999999991</v>
      </c>
      <c r="S110" s="3">
        <v>16.8</v>
      </c>
      <c r="T110" s="3" t="str">
        <f t="shared" si="15"/>
        <v/>
      </c>
      <c r="U110" s="3">
        <v>15</v>
      </c>
      <c r="V110" s="7">
        <f t="shared" si="14"/>
        <v>0.23208754515495281</v>
      </c>
      <c r="W110" s="1">
        <f>VLOOKUP(B110,SiteMetadata!$B$3:$P$37,3,FALSE)</f>
        <v>0</v>
      </c>
      <c r="X110" s="1" t="str">
        <f>VLOOKUP(B110,SiteMetadata!$B$3:$P$37,10,FALSE)</f>
        <v>UpperEastForkLMR</v>
      </c>
      <c r="Y110" s="1">
        <f>VLOOKUP(B110,SiteMetadata!$B$3:$P$37,5,FALSE)</f>
        <v>233.42192000000003</v>
      </c>
      <c r="Z110" s="1">
        <v>4</v>
      </c>
    </row>
    <row r="111" spans="1:26" x14ac:dyDescent="0.3">
      <c r="A111" s="2">
        <v>44979</v>
      </c>
      <c r="B111" s="1" t="s">
        <v>91</v>
      </c>
      <c r="C111" s="1">
        <v>0</v>
      </c>
      <c r="D111" s="3">
        <v>1454.12367442</v>
      </c>
      <c r="E111" s="1" t="s">
        <v>91</v>
      </c>
      <c r="F111" s="3">
        <v>1454.12367442</v>
      </c>
      <c r="G111" s="3">
        <v>1289.5758711199999</v>
      </c>
      <c r="H111" s="3">
        <v>164.54780330000017</v>
      </c>
      <c r="I111" s="3">
        <f t="shared" ref="I111:I129" si="16">F111-(K111+M111)</f>
        <v>51.383674420000034</v>
      </c>
      <c r="J111" s="3">
        <v>1550</v>
      </c>
      <c r="K111" s="3">
        <v>1400</v>
      </c>
      <c r="L111" s="3">
        <v>2.5099999999999998</v>
      </c>
      <c r="M111" s="3">
        <v>2.74</v>
      </c>
      <c r="N111" s="3">
        <v>210.38335486</v>
      </c>
      <c r="O111" s="3">
        <v>210.38335486</v>
      </c>
      <c r="P111" s="3">
        <v>149.04545375999999</v>
      </c>
      <c r="Q111" s="3">
        <v>61.337901100000011</v>
      </c>
      <c r="R111" s="3">
        <f t="shared" si="11"/>
        <v>61.337901100000011</v>
      </c>
      <c r="S111" s="3">
        <v>71.3</v>
      </c>
      <c r="T111" s="3">
        <f t="shared" si="15"/>
        <v>89.345453759999984</v>
      </c>
      <c r="U111" s="3">
        <v>59.7</v>
      </c>
      <c r="V111" s="7">
        <f t="shared" si="14"/>
        <v>0.28376769654485012</v>
      </c>
      <c r="W111" s="1">
        <f>VLOOKUP(B111,SiteMetadata!$B$3:$P$37,3,FALSE)</f>
        <v>0</v>
      </c>
      <c r="X111" s="1" t="str">
        <f>VLOOKUP(B111,SiteMetadata!$B$3:$P$37,10,FALSE)</f>
        <v>UpperEastForkLMR</v>
      </c>
      <c r="Y111" s="1">
        <f>VLOOKUP(B111,SiteMetadata!$B$3:$P$37,5,FALSE)</f>
        <v>233.42192000000003</v>
      </c>
      <c r="Z111" s="1">
        <v>4</v>
      </c>
    </row>
    <row r="112" spans="1:26" x14ac:dyDescent="0.3">
      <c r="A112" s="2">
        <v>44984</v>
      </c>
      <c r="B112" s="1" t="s">
        <v>91</v>
      </c>
      <c r="C112" s="1">
        <v>0</v>
      </c>
      <c r="D112" s="3">
        <v>648.04342097999995</v>
      </c>
      <c r="E112" s="1" t="s">
        <v>91</v>
      </c>
      <c r="F112" s="3">
        <v>648.04342097999995</v>
      </c>
      <c r="G112" s="3">
        <v>606.49059362000003</v>
      </c>
      <c r="H112" s="3">
        <v>41.552827359999924</v>
      </c>
      <c r="I112" s="3">
        <f t="shared" si="16"/>
        <v>308.64342097999997</v>
      </c>
      <c r="J112" s="3">
        <v>479</v>
      </c>
      <c r="K112" s="3">
        <v>337</v>
      </c>
      <c r="L112" s="3">
        <v>3</v>
      </c>
      <c r="M112" s="3">
        <v>2.4</v>
      </c>
      <c r="N112" s="3">
        <v>102.14568968</v>
      </c>
      <c r="O112" s="3">
        <v>102.14568968</v>
      </c>
      <c r="P112" s="3">
        <v>58.021694480000001</v>
      </c>
      <c r="Q112" s="3">
        <v>44.123995200000003</v>
      </c>
      <c r="R112" s="3">
        <f t="shared" si="11"/>
        <v>44.123995200000003</v>
      </c>
      <c r="S112" s="3">
        <v>19.399999999999999</v>
      </c>
      <c r="T112" s="3">
        <f t="shared" si="15"/>
        <v>45.421694479999999</v>
      </c>
      <c r="U112" s="3">
        <v>12.6</v>
      </c>
      <c r="V112" s="7">
        <f t="shared" si="14"/>
        <v>0.12335322263203695</v>
      </c>
      <c r="W112" s="1">
        <f>VLOOKUP(B112,SiteMetadata!$B$3:$P$37,3,FALSE)</f>
        <v>0</v>
      </c>
      <c r="X112" s="1" t="str">
        <f>VLOOKUP(B112,SiteMetadata!$B$3:$P$37,10,FALSE)</f>
        <v>UpperEastForkLMR</v>
      </c>
      <c r="Y112" s="1">
        <f>VLOOKUP(B112,SiteMetadata!$B$3:$P$37,5,FALSE)</f>
        <v>233.42192000000003</v>
      </c>
      <c r="Z112" s="1">
        <v>4</v>
      </c>
    </row>
    <row r="113" spans="1:26" x14ac:dyDescent="0.3">
      <c r="A113" s="2">
        <v>44991</v>
      </c>
      <c r="B113" s="1" t="s">
        <v>91</v>
      </c>
      <c r="C113" s="1">
        <v>0</v>
      </c>
      <c r="D113" s="3">
        <v>1810</v>
      </c>
      <c r="E113" s="1" t="s">
        <v>91</v>
      </c>
      <c r="F113" s="3">
        <v>1810</v>
      </c>
      <c r="G113" s="3">
        <v>1380</v>
      </c>
      <c r="H113" s="3">
        <v>430</v>
      </c>
      <c r="I113" s="3">
        <f t="shared" si="16"/>
        <v>906.6</v>
      </c>
      <c r="J113" s="3">
        <v>1060</v>
      </c>
      <c r="K113" s="3">
        <v>891</v>
      </c>
      <c r="L113" s="3">
        <v>18.3</v>
      </c>
      <c r="M113" s="3">
        <v>12.4</v>
      </c>
      <c r="N113" s="3">
        <v>291.18619853000001</v>
      </c>
      <c r="O113" s="3">
        <v>291.18619853000001</v>
      </c>
      <c r="P113" s="3">
        <v>206.20092500000001</v>
      </c>
      <c r="Q113" s="3">
        <v>84.985273530000001</v>
      </c>
      <c r="R113" s="3">
        <f t="shared" si="11"/>
        <v>84.985273530000001</v>
      </c>
      <c r="S113" s="3">
        <v>108</v>
      </c>
      <c r="T113" s="3">
        <f t="shared" si="15"/>
        <v>116.20092500000001</v>
      </c>
      <c r="U113" s="3">
        <v>90</v>
      </c>
      <c r="V113" s="7">
        <f t="shared" si="14"/>
        <v>0.30908058298898938</v>
      </c>
      <c r="W113" s="1">
        <f>VLOOKUP(B113,SiteMetadata!$B$3:$P$37,3,FALSE)</f>
        <v>0</v>
      </c>
      <c r="X113" s="1" t="str">
        <f>VLOOKUP(B113,SiteMetadata!$B$3:$P$37,10,FALSE)</f>
        <v>UpperEastForkLMR</v>
      </c>
      <c r="Y113" s="1">
        <f>VLOOKUP(B113,SiteMetadata!$B$3:$P$37,5,FALSE)</f>
        <v>233.42192000000003</v>
      </c>
      <c r="Z113" s="1">
        <v>4</v>
      </c>
    </row>
    <row r="114" spans="1:26" x14ac:dyDescent="0.3">
      <c r="A114" s="2">
        <v>44998</v>
      </c>
      <c r="B114" s="1" t="s">
        <v>91</v>
      </c>
      <c r="C114" s="1">
        <v>0</v>
      </c>
      <c r="D114" s="3">
        <v>939.16183699999999</v>
      </c>
      <c r="E114" s="1" t="s">
        <v>91</v>
      </c>
      <c r="F114" s="3">
        <v>939.16183699999999</v>
      </c>
      <c r="G114" s="3">
        <v>875.36388077000004</v>
      </c>
      <c r="H114" s="3">
        <v>63.797956229999954</v>
      </c>
      <c r="I114" s="3">
        <f t="shared" si="16"/>
        <v>254.06183699999997</v>
      </c>
      <c r="J114" s="3">
        <v>716</v>
      </c>
      <c r="K114" s="3">
        <v>669</v>
      </c>
      <c r="L114" s="3">
        <v>62.5</v>
      </c>
      <c r="M114" s="3">
        <v>16.100000000000001</v>
      </c>
      <c r="N114" s="3">
        <v>81.427940051199997</v>
      </c>
      <c r="O114" s="3">
        <v>81.427940051199997</v>
      </c>
      <c r="P114" s="3">
        <v>68.401728919999996</v>
      </c>
      <c r="Q114" s="3">
        <v>13.0262111312</v>
      </c>
      <c r="R114" s="3">
        <f t="shared" si="11"/>
        <v>13.0262111312</v>
      </c>
      <c r="S114" s="3">
        <v>95.1</v>
      </c>
      <c r="T114" s="3">
        <f t="shared" si="15"/>
        <v>39.301728919999995</v>
      </c>
      <c r="U114" s="3">
        <v>29.1</v>
      </c>
      <c r="V114" s="7">
        <f t="shared" si="14"/>
        <v>0.35737119202208234</v>
      </c>
      <c r="W114" s="1">
        <f>VLOOKUP(B114,SiteMetadata!$B$3:$P$37,3,FALSE)</f>
        <v>0</v>
      </c>
      <c r="X114" s="1" t="str">
        <f>VLOOKUP(B114,SiteMetadata!$B$3:$P$37,10,FALSE)</f>
        <v>UpperEastForkLMR</v>
      </c>
      <c r="Y114" s="1">
        <f>VLOOKUP(B114,SiteMetadata!$B$3:$P$37,5,FALSE)</f>
        <v>233.42192000000003</v>
      </c>
      <c r="Z114" s="1">
        <v>4</v>
      </c>
    </row>
    <row r="115" spans="1:26" x14ac:dyDescent="0.3">
      <c r="A115" s="2">
        <v>45005</v>
      </c>
      <c r="B115" s="1" t="s">
        <v>91</v>
      </c>
      <c r="C115" s="1">
        <v>0</v>
      </c>
      <c r="D115" s="3">
        <v>305.68956800000007</v>
      </c>
      <c r="E115" s="1" t="s">
        <v>91</v>
      </c>
      <c r="F115" s="3">
        <v>305.68956800000007</v>
      </c>
      <c r="G115" s="3">
        <v>258.03891292000009</v>
      </c>
      <c r="H115" s="3">
        <v>47.650655079999979</v>
      </c>
      <c r="I115" s="3">
        <f t="shared" si="16"/>
        <v>206.57956800000005</v>
      </c>
      <c r="J115" s="3">
        <v>81.2</v>
      </c>
      <c r="K115" s="3">
        <v>94.5</v>
      </c>
      <c r="L115" s="3"/>
      <c r="M115" s="3">
        <v>4.6100000000000003</v>
      </c>
      <c r="N115" s="3">
        <v>29.730585519999998</v>
      </c>
      <c r="O115" s="3">
        <v>29.730585519999998</v>
      </c>
      <c r="P115" s="3">
        <v>18.359254067200006</v>
      </c>
      <c r="Q115" s="3">
        <v>11.371331452799993</v>
      </c>
      <c r="R115" s="3">
        <f t="shared" si="11"/>
        <v>11.371331452799993</v>
      </c>
      <c r="S115" s="3">
        <v>10.1</v>
      </c>
      <c r="T115" s="3">
        <f t="shared" si="15"/>
        <v>10.799254067200007</v>
      </c>
      <c r="U115" s="3">
        <v>7.56</v>
      </c>
      <c r="V115" s="7">
        <f t="shared" si="14"/>
        <v>0.25428358936672568</v>
      </c>
      <c r="W115" s="1">
        <f>VLOOKUP(B115,SiteMetadata!$B$3:$P$37,3,FALSE)</f>
        <v>0</v>
      </c>
      <c r="X115" s="1" t="str">
        <f>VLOOKUP(B115,SiteMetadata!$B$3:$P$37,10,FALSE)</f>
        <v>UpperEastForkLMR</v>
      </c>
      <c r="Y115" s="1">
        <f>VLOOKUP(B115,SiteMetadata!$B$3:$P$37,5,FALSE)</f>
        <v>233.42192000000003</v>
      </c>
      <c r="Z115" s="1">
        <v>4</v>
      </c>
    </row>
    <row r="116" spans="1:26" x14ac:dyDescent="0.3">
      <c r="A116" s="2">
        <v>45012</v>
      </c>
      <c r="B116" s="1" t="s">
        <v>91</v>
      </c>
      <c r="C116" s="1">
        <v>0</v>
      </c>
      <c r="D116" s="3">
        <v>1530</v>
      </c>
      <c r="E116" s="1" t="s">
        <v>91</v>
      </c>
      <c r="F116" s="3">
        <v>1530</v>
      </c>
      <c r="G116" s="3">
        <v>1111.1261120000004</v>
      </c>
      <c r="H116" s="3">
        <v>418.87388799999962</v>
      </c>
      <c r="I116" s="3">
        <f t="shared" si="16"/>
        <v>651.30999999999995</v>
      </c>
      <c r="J116" s="3">
        <v>938</v>
      </c>
      <c r="K116" s="3">
        <v>873</v>
      </c>
      <c r="L116" s="3">
        <v>9.17</v>
      </c>
      <c r="M116" s="3">
        <v>5.69</v>
      </c>
      <c r="N116" s="3">
        <v>215.35380319999996</v>
      </c>
      <c r="O116" s="3">
        <v>215.35380319999996</v>
      </c>
      <c r="P116" s="3">
        <v>111.62488</v>
      </c>
      <c r="Q116" s="3">
        <v>103.72892319999995</v>
      </c>
      <c r="R116" s="3">
        <f t="shared" si="11"/>
        <v>103.72892319999995</v>
      </c>
      <c r="S116" s="3">
        <v>86.4</v>
      </c>
      <c r="T116" s="3">
        <f t="shared" si="15"/>
        <v>30.124880000000005</v>
      </c>
      <c r="U116" s="3">
        <v>81.5</v>
      </c>
      <c r="V116" s="7">
        <f t="shared" si="14"/>
        <v>0.37844699647264002</v>
      </c>
      <c r="W116" s="1">
        <f>VLOOKUP(B116,SiteMetadata!$B$3:$P$37,3,FALSE)</f>
        <v>0</v>
      </c>
      <c r="X116" s="1" t="str">
        <f>VLOOKUP(B116,SiteMetadata!$B$3:$P$37,10,FALSE)</f>
        <v>UpperEastForkLMR</v>
      </c>
      <c r="Y116" s="1">
        <f>VLOOKUP(B116,SiteMetadata!$B$3:$P$37,5,FALSE)</f>
        <v>233.42192000000003</v>
      </c>
      <c r="Z116" s="1">
        <v>4</v>
      </c>
    </row>
    <row r="117" spans="1:26" x14ac:dyDescent="0.3">
      <c r="A117" s="2">
        <v>45019</v>
      </c>
      <c r="B117" s="1" t="s">
        <v>91</v>
      </c>
      <c r="C117" s="1">
        <v>0</v>
      </c>
      <c r="D117" s="3">
        <v>1390</v>
      </c>
      <c r="E117" s="1" t="s">
        <v>91</v>
      </c>
      <c r="F117" s="3">
        <v>1390</v>
      </c>
      <c r="G117" s="3">
        <v>1190</v>
      </c>
      <c r="H117" s="3">
        <v>200</v>
      </c>
      <c r="I117" s="3">
        <f t="shared" si="16"/>
        <v>537</v>
      </c>
      <c r="J117" s="3">
        <v>986</v>
      </c>
      <c r="K117" s="3">
        <v>811</v>
      </c>
      <c r="L117" s="3">
        <v>34.9</v>
      </c>
      <c r="M117" s="3">
        <v>42</v>
      </c>
      <c r="N117" s="3">
        <v>336.76033399999994</v>
      </c>
      <c r="O117" s="3">
        <v>336.76033399999994</v>
      </c>
      <c r="P117" s="3">
        <v>156.85055874010001</v>
      </c>
      <c r="Q117" s="3">
        <v>179.90977525989993</v>
      </c>
      <c r="R117" s="3">
        <f t="shared" si="11"/>
        <v>179.90977525989993</v>
      </c>
      <c r="S117" s="3">
        <v>161</v>
      </c>
      <c r="T117" s="3">
        <f t="shared" si="15"/>
        <v>21.850558740100013</v>
      </c>
      <c r="U117" s="3">
        <v>135</v>
      </c>
      <c r="V117" s="7">
        <f t="shared" si="14"/>
        <v>0.40087856665446836</v>
      </c>
      <c r="W117" s="1">
        <f>VLOOKUP(B117,SiteMetadata!$B$3:$P$37,3,FALSE)</f>
        <v>0</v>
      </c>
      <c r="X117" s="1" t="str">
        <f>VLOOKUP(B117,SiteMetadata!$B$3:$P$37,10,FALSE)</f>
        <v>UpperEastForkLMR</v>
      </c>
      <c r="Y117" s="1">
        <f>VLOOKUP(B117,SiteMetadata!$B$3:$P$37,5,FALSE)</f>
        <v>233.42192000000003</v>
      </c>
      <c r="Z117" s="1">
        <v>4</v>
      </c>
    </row>
    <row r="118" spans="1:26" x14ac:dyDescent="0.3">
      <c r="A118" s="2">
        <v>45026</v>
      </c>
      <c r="B118" s="1" t="s">
        <v>91</v>
      </c>
      <c r="C118" s="1">
        <v>0</v>
      </c>
      <c r="D118" s="3">
        <v>1450</v>
      </c>
      <c r="E118" s="1" t="s">
        <v>91</v>
      </c>
      <c r="F118" s="4">
        <v>1536</v>
      </c>
      <c r="G118" s="3">
        <v>1520</v>
      </c>
      <c r="H118" s="3">
        <v>-70</v>
      </c>
      <c r="I118" s="3">
        <f t="shared" si="16"/>
        <v>319.90000000000009</v>
      </c>
      <c r="J118" s="3">
        <v>1260</v>
      </c>
      <c r="K118" s="3">
        <v>1200</v>
      </c>
      <c r="L118" s="3">
        <v>14.8</v>
      </c>
      <c r="M118" s="3">
        <v>16.100000000000001</v>
      </c>
      <c r="N118" s="3">
        <v>132.26430134799998</v>
      </c>
      <c r="O118" s="4">
        <v>161.40477861199997</v>
      </c>
      <c r="P118" s="3">
        <v>151.40477861199997</v>
      </c>
      <c r="Q118" s="3">
        <v>-19.140477263999998</v>
      </c>
      <c r="R118" s="3">
        <f t="shared" si="11"/>
        <v>10</v>
      </c>
      <c r="S118" s="3">
        <v>60.8</v>
      </c>
      <c r="T118" s="3">
        <f t="shared" si="15"/>
        <v>93.904778611999973</v>
      </c>
      <c r="U118" s="3">
        <v>57.5</v>
      </c>
      <c r="V118" s="7">
        <f t="shared" si="14"/>
        <v>0.35624719722966769</v>
      </c>
      <c r="W118" s="1">
        <f>VLOOKUP(B118,SiteMetadata!$B$3:$P$37,3,FALSE)</f>
        <v>0</v>
      </c>
      <c r="X118" s="1" t="str">
        <f>VLOOKUP(B118,SiteMetadata!$B$3:$P$37,10,FALSE)</f>
        <v>UpperEastForkLMR</v>
      </c>
      <c r="Y118" s="1">
        <f>VLOOKUP(B118,SiteMetadata!$B$3:$P$37,5,FALSE)</f>
        <v>233.42192000000003</v>
      </c>
      <c r="Z118" s="1">
        <v>4</v>
      </c>
    </row>
    <row r="119" spans="1:26" x14ac:dyDescent="0.3">
      <c r="A119" s="2">
        <v>45033</v>
      </c>
      <c r="B119" s="1" t="s">
        <v>91</v>
      </c>
      <c r="C119" s="1">
        <v>0</v>
      </c>
      <c r="D119" s="3">
        <v>413.91251965999993</v>
      </c>
      <c r="E119" s="1" t="s">
        <v>91</v>
      </c>
      <c r="F119" s="4">
        <v>455</v>
      </c>
      <c r="G119" s="3">
        <v>440</v>
      </c>
      <c r="H119" s="3">
        <v>-26.08748034000007</v>
      </c>
      <c r="I119" s="3">
        <f t="shared" si="16"/>
        <v>367.7</v>
      </c>
      <c r="J119" s="3">
        <v>112</v>
      </c>
      <c r="K119" s="3">
        <v>74.400000000000006</v>
      </c>
      <c r="L119" s="3">
        <v>4.1900000000000004</v>
      </c>
      <c r="M119" s="3">
        <v>12.9</v>
      </c>
      <c r="N119" s="3">
        <v>101.748050818</v>
      </c>
      <c r="O119" s="3">
        <v>101.748050818</v>
      </c>
      <c r="P119" s="3">
        <v>86.398626952000001</v>
      </c>
      <c r="Q119" s="3">
        <v>15.349423865999995</v>
      </c>
      <c r="R119" s="3">
        <f t="shared" si="11"/>
        <v>15.349423865999995</v>
      </c>
      <c r="S119" s="3">
        <v>17.7</v>
      </c>
      <c r="T119" s="3">
        <f t="shared" si="15"/>
        <v>70.098626952000004</v>
      </c>
      <c r="U119" s="3">
        <v>16.3</v>
      </c>
      <c r="V119" s="7">
        <f t="shared" si="14"/>
        <v>0.1601996290735469</v>
      </c>
      <c r="W119" s="1">
        <f>VLOOKUP(B119,SiteMetadata!$B$3:$P$37,3,FALSE)</f>
        <v>0</v>
      </c>
      <c r="X119" s="1" t="str">
        <f>VLOOKUP(B119,SiteMetadata!$B$3:$P$37,10,FALSE)</f>
        <v>UpperEastForkLMR</v>
      </c>
      <c r="Y119" s="1">
        <f>VLOOKUP(B119,SiteMetadata!$B$3:$P$37,5,FALSE)</f>
        <v>233.42192000000003</v>
      </c>
      <c r="Z119" s="1">
        <v>4</v>
      </c>
    </row>
    <row r="120" spans="1:26" x14ac:dyDescent="0.3">
      <c r="A120" s="2">
        <v>45040</v>
      </c>
      <c r="B120" s="1" t="s">
        <v>91</v>
      </c>
      <c r="C120" s="1">
        <v>0</v>
      </c>
      <c r="D120" s="3">
        <v>1020</v>
      </c>
      <c r="E120" s="1" t="s">
        <v>91</v>
      </c>
      <c r="F120" s="3">
        <v>1020</v>
      </c>
      <c r="G120" s="3">
        <v>956.25019375000011</v>
      </c>
      <c r="H120" s="3">
        <v>63.749806249999892</v>
      </c>
      <c r="I120" s="3">
        <f t="shared" si="16"/>
        <v>453.6</v>
      </c>
      <c r="J120" s="3">
        <v>438</v>
      </c>
      <c r="K120" s="3">
        <v>556</v>
      </c>
      <c r="L120" s="3">
        <v>2.5499999999999998</v>
      </c>
      <c r="M120" s="3">
        <v>10.4</v>
      </c>
      <c r="N120" s="3">
        <v>263.94394499999999</v>
      </c>
      <c r="O120" s="3">
        <v>263.94394499999999</v>
      </c>
      <c r="P120" s="3">
        <v>220.05144579999995</v>
      </c>
      <c r="Q120" s="3">
        <v>43.892499200000032</v>
      </c>
      <c r="R120" s="3">
        <f t="shared" si="11"/>
        <v>43.892499200000032</v>
      </c>
      <c r="S120" s="3">
        <v>171</v>
      </c>
      <c r="T120" s="3">
        <f t="shared" si="15"/>
        <v>63.051445799999954</v>
      </c>
      <c r="U120" s="3">
        <v>157</v>
      </c>
      <c r="V120" s="7">
        <f t="shared" si="14"/>
        <v>0.59482326825114329</v>
      </c>
      <c r="W120" s="1">
        <f>VLOOKUP(B120,SiteMetadata!$B$3:$P$37,3,FALSE)</f>
        <v>0</v>
      </c>
      <c r="X120" s="1" t="str">
        <f>VLOOKUP(B120,SiteMetadata!$B$3:$P$37,10,FALSE)</f>
        <v>UpperEastForkLMR</v>
      </c>
      <c r="Y120" s="1">
        <f>VLOOKUP(B120,SiteMetadata!$B$3:$P$37,5,FALSE)</f>
        <v>233.42192000000003</v>
      </c>
      <c r="Z120" s="1">
        <v>4</v>
      </c>
    </row>
    <row r="121" spans="1:26" x14ac:dyDescent="0.3">
      <c r="A121" s="2">
        <v>45047</v>
      </c>
      <c r="B121" s="1" t="s">
        <v>91</v>
      </c>
      <c r="C121" s="1">
        <v>0</v>
      </c>
      <c r="D121" s="3">
        <v>1170</v>
      </c>
      <c r="E121" s="1" t="s">
        <v>91</v>
      </c>
      <c r="F121" s="3">
        <v>1170</v>
      </c>
      <c r="G121" s="3">
        <v>1140</v>
      </c>
      <c r="H121" s="3">
        <v>30</v>
      </c>
      <c r="I121" s="3">
        <f t="shared" si="16"/>
        <v>282.10000000000002</v>
      </c>
      <c r="J121" s="3">
        <v>787</v>
      </c>
      <c r="K121" s="3">
        <v>872</v>
      </c>
      <c r="L121" s="3">
        <v>13.8</v>
      </c>
      <c r="M121" s="3">
        <v>15.9</v>
      </c>
      <c r="N121" s="3">
        <v>218.88013779200003</v>
      </c>
      <c r="O121" s="3">
        <v>218.88013779200003</v>
      </c>
      <c r="P121" s="3">
        <v>179.96594412799999</v>
      </c>
      <c r="Q121" s="3">
        <v>38.914193664000038</v>
      </c>
      <c r="R121" s="3">
        <f t="shared" si="11"/>
        <v>38.914193664000038</v>
      </c>
      <c r="S121" s="3">
        <v>120</v>
      </c>
      <c r="T121" s="3">
        <f t="shared" si="15"/>
        <v>58.96594412799999</v>
      </c>
      <c r="U121" s="3">
        <v>121</v>
      </c>
      <c r="V121" s="7">
        <f t="shared" ref="V121:V152" si="17">U121/O121</f>
        <v>0.55281397947119937</v>
      </c>
      <c r="W121" s="1">
        <f>VLOOKUP(B121,SiteMetadata!$B$3:$P$37,3,FALSE)</f>
        <v>0</v>
      </c>
      <c r="X121" s="1" t="str">
        <f>VLOOKUP(B121,SiteMetadata!$B$3:$P$37,10,FALSE)</f>
        <v>UpperEastForkLMR</v>
      </c>
      <c r="Y121" s="1">
        <f>VLOOKUP(B121,SiteMetadata!$B$3:$P$37,5,FALSE)</f>
        <v>233.42192000000003</v>
      </c>
      <c r="Z121" s="1">
        <v>4</v>
      </c>
    </row>
    <row r="122" spans="1:26" x14ac:dyDescent="0.3">
      <c r="A122" s="2">
        <v>45054</v>
      </c>
      <c r="B122" s="1" t="s">
        <v>91</v>
      </c>
      <c r="C122" s="1">
        <v>0</v>
      </c>
      <c r="D122" s="3">
        <v>1493.4246300899997</v>
      </c>
      <c r="E122" s="1" t="s">
        <v>91</v>
      </c>
      <c r="F122" s="3">
        <v>1493.4246300899997</v>
      </c>
      <c r="G122" s="3">
        <v>1190.1879448899999</v>
      </c>
      <c r="H122" s="3">
        <v>303.23668519999978</v>
      </c>
      <c r="I122" s="3">
        <f t="shared" si="16"/>
        <v>486.12463008999976</v>
      </c>
      <c r="J122" s="3">
        <v>1030</v>
      </c>
      <c r="K122" s="3">
        <v>941</v>
      </c>
      <c r="L122" s="3">
        <v>74.900000000000006</v>
      </c>
      <c r="M122" s="3">
        <v>66.3</v>
      </c>
      <c r="N122" s="3">
        <v>298</v>
      </c>
      <c r="O122" s="3">
        <v>298</v>
      </c>
      <c r="P122" s="3">
        <v>190.190577136</v>
      </c>
      <c r="Q122" s="3">
        <v>107.809422864</v>
      </c>
      <c r="R122" s="3">
        <f t="shared" si="11"/>
        <v>107.809422864</v>
      </c>
      <c r="S122" s="3">
        <v>165</v>
      </c>
      <c r="T122" s="3">
        <f t="shared" si="15"/>
        <v>56.190577136000002</v>
      </c>
      <c r="U122" s="3">
        <v>134</v>
      </c>
      <c r="V122" s="7">
        <f t="shared" si="17"/>
        <v>0.44966442953020136</v>
      </c>
      <c r="W122" s="1">
        <f>VLOOKUP(B122,SiteMetadata!$B$3:$P$37,3,FALSE)</f>
        <v>0</v>
      </c>
      <c r="X122" s="1" t="str">
        <f>VLOOKUP(B122,SiteMetadata!$B$3:$P$37,10,FALSE)</f>
        <v>UpperEastForkLMR</v>
      </c>
      <c r="Y122" s="1">
        <f>VLOOKUP(B122,SiteMetadata!$B$3:$P$37,5,FALSE)</f>
        <v>233.42192000000003</v>
      </c>
      <c r="Z122" s="1">
        <v>4</v>
      </c>
    </row>
    <row r="123" spans="1:26" x14ac:dyDescent="0.3">
      <c r="A123" s="2">
        <v>45061</v>
      </c>
      <c r="B123" s="1" t="s">
        <v>91</v>
      </c>
      <c r="C123" s="1">
        <v>0</v>
      </c>
      <c r="D123" s="3">
        <v>1860</v>
      </c>
      <c r="E123" s="1" t="s">
        <v>91</v>
      </c>
      <c r="F123" s="3">
        <v>1860</v>
      </c>
      <c r="G123" s="3">
        <v>1800</v>
      </c>
      <c r="H123" s="3">
        <v>60</v>
      </c>
      <c r="I123" s="3">
        <f t="shared" si="16"/>
        <v>444.09999999999991</v>
      </c>
      <c r="J123" s="3">
        <v>1220</v>
      </c>
      <c r="K123" s="3">
        <v>1370</v>
      </c>
      <c r="L123" s="3">
        <v>51.8</v>
      </c>
      <c r="M123" s="3">
        <v>45.9</v>
      </c>
      <c r="N123" s="3">
        <v>228.19814999999997</v>
      </c>
      <c r="O123" s="3">
        <v>228.19814999999997</v>
      </c>
      <c r="P123" s="3">
        <v>211.99545432000002</v>
      </c>
      <c r="Q123" s="3">
        <v>16.202695679999948</v>
      </c>
      <c r="R123" s="3">
        <f t="shared" si="11"/>
        <v>16.202695679999948</v>
      </c>
      <c r="S123" s="3">
        <v>165</v>
      </c>
      <c r="T123" s="3">
        <f t="shared" si="15"/>
        <v>56.995454320000022</v>
      </c>
      <c r="U123" s="3">
        <v>155</v>
      </c>
      <c r="V123" s="7">
        <f t="shared" si="17"/>
        <v>0.67923425321370934</v>
      </c>
      <c r="W123" s="1">
        <f>VLOOKUP(B123,SiteMetadata!$B$3:$P$37,3,FALSE)</f>
        <v>0</v>
      </c>
      <c r="X123" s="1" t="str">
        <f>VLOOKUP(B123,SiteMetadata!$B$3:$P$37,10,FALSE)</f>
        <v>UpperEastForkLMR</v>
      </c>
      <c r="Y123" s="1">
        <f>VLOOKUP(B123,SiteMetadata!$B$3:$P$37,5,FALSE)</f>
        <v>233.42192000000003</v>
      </c>
      <c r="Z123" s="1">
        <v>4</v>
      </c>
    </row>
    <row r="124" spans="1:26" s="77" customFormat="1" x14ac:dyDescent="0.3">
      <c r="A124" s="2">
        <v>45068</v>
      </c>
      <c r="B124" s="1" t="s">
        <v>91</v>
      </c>
      <c r="C124" s="1">
        <v>0</v>
      </c>
      <c r="D124" s="3">
        <v>881.49974071999998</v>
      </c>
      <c r="E124" s="1" t="s">
        <v>91</v>
      </c>
      <c r="F124" s="3">
        <v>881.49974071999998</v>
      </c>
      <c r="G124" s="3">
        <v>844.00891447999993</v>
      </c>
      <c r="H124" s="3">
        <v>37.490826240000047</v>
      </c>
      <c r="I124" s="3">
        <f t="shared" si="16"/>
        <v>191.99974071999998</v>
      </c>
      <c r="J124" s="3">
        <v>640</v>
      </c>
      <c r="K124" s="3">
        <v>664</v>
      </c>
      <c r="L124" s="3">
        <v>31.9</v>
      </c>
      <c r="M124" s="3">
        <v>25.5</v>
      </c>
      <c r="N124" s="3">
        <v>110</v>
      </c>
      <c r="O124" s="3">
        <v>110</v>
      </c>
      <c r="P124" s="3">
        <v>89.4</v>
      </c>
      <c r="Q124" s="3">
        <v>20.599999999999994</v>
      </c>
      <c r="R124" s="3">
        <f t="shared" si="11"/>
        <v>20.599999999999994</v>
      </c>
      <c r="S124" s="3">
        <v>115</v>
      </c>
      <c r="T124" s="3" t="str">
        <f t="shared" si="15"/>
        <v/>
      </c>
      <c r="U124" s="3">
        <v>103</v>
      </c>
      <c r="V124" s="7">
        <f t="shared" si="17"/>
        <v>0.9363636363636364</v>
      </c>
      <c r="W124" s="1">
        <f>VLOOKUP(B124,SiteMetadata!$B$3:$P$37,3,FALSE)</f>
        <v>0</v>
      </c>
      <c r="X124" s="1" t="str">
        <f>VLOOKUP(B124,SiteMetadata!$B$3:$P$37,10,FALSE)</f>
        <v>UpperEastForkLMR</v>
      </c>
      <c r="Y124" s="1">
        <f>VLOOKUP(B124,SiteMetadata!$B$3:$P$37,5,FALSE)</f>
        <v>233.42192000000003</v>
      </c>
      <c r="Z124" s="1">
        <v>4</v>
      </c>
    </row>
    <row r="125" spans="1:26" s="77" customFormat="1" x14ac:dyDescent="0.3">
      <c r="A125" s="2">
        <v>44767</v>
      </c>
      <c r="B125" s="1" t="s">
        <v>135</v>
      </c>
      <c r="C125" s="1">
        <v>0</v>
      </c>
      <c r="D125" s="3">
        <v>1780</v>
      </c>
      <c r="E125" s="1" t="s">
        <v>135</v>
      </c>
      <c r="F125" s="3">
        <v>1780</v>
      </c>
      <c r="G125" s="3">
        <v>1560</v>
      </c>
      <c r="H125" s="3">
        <v>220</v>
      </c>
      <c r="I125" s="3">
        <f t="shared" si="16"/>
        <v>633.09999999999991</v>
      </c>
      <c r="J125" s="3">
        <v>1150</v>
      </c>
      <c r="K125" s="3">
        <v>1110</v>
      </c>
      <c r="L125" s="3">
        <v>41.6</v>
      </c>
      <c r="M125" s="3">
        <v>36.9</v>
      </c>
      <c r="N125" s="3">
        <v>219.49959987999998</v>
      </c>
      <c r="O125" s="4">
        <v>260.02812788</v>
      </c>
      <c r="P125" s="3">
        <v>250.02812788</v>
      </c>
      <c r="Q125" s="3">
        <v>-30.528528000000023</v>
      </c>
      <c r="R125" s="3">
        <f t="shared" si="11"/>
        <v>10</v>
      </c>
      <c r="S125" s="3">
        <v>143</v>
      </c>
      <c r="T125" s="3">
        <f t="shared" si="15"/>
        <v>93.02812788</v>
      </c>
      <c r="U125" s="3">
        <v>157</v>
      </c>
      <c r="V125" s="7">
        <f t="shared" si="17"/>
        <v>0.60378083432748364</v>
      </c>
      <c r="W125" s="1">
        <f>VLOOKUP(B125,SiteMetadata!$B$3:$P$37,3,FALSE)</f>
        <v>44.150002000000001</v>
      </c>
      <c r="X125" s="1" t="str">
        <f>VLOOKUP(B125,SiteMetadata!$B$3:$P$37,10,FALSE)</f>
        <v>UpperEastForkLMR</v>
      </c>
      <c r="Y125" s="1">
        <f>VLOOKUP(B125,SiteMetadata!$B$3:$P$37,5,FALSE)</f>
        <v>195.15426600000001</v>
      </c>
      <c r="Z125" s="1">
        <v>4</v>
      </c>
    </row>
    <row r="126" spans="1:26" x14ac:dyDescent="0.3">
      <c r="A126" s="2">
        <v>44788</v>
      </c>
      <c r="B126" s="1" t="s">
        <v>135</v>
      </c>
      <c r="C126" s="1">
        <v>0</v>
      </c>
      <c r="D126" s="3">
        <v>685</v>
      </c>
      <c r="E126" s="1" t="s">
        <v>135</v>
      </c>
      <c r="F126" s="3">
        <v>685</v>
      </c>
      <c r="G126" s="3">
        <v>566.50293599999998</v>
      </c>
      <c r="H126" s="3">
        <v>118.49706400000002</v>
      </c>
      <c r="I126" s="3">
        <f t="shared" si="16"/>
        <v>451.9</v>
      </c>
      <c r="J126" s="3">
        <v>435</v>
      </c>
      <c r="K126" s="3">
        <v>200</v>
      </c>
      <c r="L126" s="3">
        <v>46.1</v>
      </c>
      <c r="M126" s="3">
        <v>33.1</v>
      </c>
      <c r="N126" s="3">
        <v>226.56110864000004</v>
      </c>
      <c r="O126" s="3">
        <v>226.56110864000004</v>
      </c>
      <c r="P126" s="3">
        <v>112.85523071000001</v>
      </c>
      <c r="Q126" s="3">
        <v>113.70587793000003</v>
      </c>
      <c r="R126" s="3">
        <f t="shared" si="11"/>
        <v>113.70587793000003</v>
      </c>
      <c r="S126" s="3">
        <v>128</v>
      </c>
      <c r="T126" s="3">
        <f t="shared" si="15"/>
        <v>14.255230710000021</v>
      </c>
      <c r="U126" s="3">
        <v>98.6</v>
      </c>
      <c r="V126" s="7">
        <f t="shared" si="17"/>
        <v>0.43520267265584817</v>
      </c>
      <c r="W126" s="1">
        <f>VLOOKUP(B126,SiteMetadata!$B$3:$P$37,3,FALSE)</f>
        <v>44.150002000000001</v>
      </c>
      <c r="X126" s="1" t="str">
        <f>VLOOKUP(B126,SiteMetadata!$B$3:$P$37,10,FALSE)</f>
        <v>UpperEastForkLMR</v>
      </c>
      <c r="Y126" s="1">
        <f>VLOOKUP(B126,SiteMetadata!$B$3:$P$37,5,FALSE)</f>
        <v>195.15426600000001</v>
      </c>
      <c r="Z126" s="1">
        <v>4</v>
      </c>
    </row>
    <row r="127" spans="1:26" x14ac:dyDescent="0.3">
      <c r="A127" s="2">
        <v>44830</v>
      </c>
      <c r="B127" s="1" t="s">
        <v>135</v>
      </c>
      <c r="C127" s="1">
        <v>0</v>
      </c>
      <c r="D127" s="3">
        <v>290.00474441999995</v>
      </c>
      <c r="E127" s="1" t="s">
        <v>135</v>
      </c>
      <c r="F127" s="3">
        <v>290.00474441999995</v>
      </c>
      <c r="G127" s="3">
        <v>266.76741448000001</v>
      </c>
      <c r="H127" s="3">
        <v>23.237329939999938</v>
      </c>
      <c r="I127" s="3">
        <f t="shared" si="16"/>
        <v>261.16474441999998</v>
      </c>
      <c r="J127" s="3">
        <v>25.7</v>
      </c>
      <c r="K127" s="3">
        <v>25.7</v>
      </c>
      <c r="L127" s="3">
        <v>54.1</v>
      </c>
      <c r="M127" s="3">
        <v>3.14</v>
      </c>
      <c r="N127" s="3">
        <v>180.36867705000003</v>
      </c>
      <c r="O127" s="4">
        <v>203.89217345000003</v>
      </c>
      <c r="P127" s="3">
        <v>189.89217345000003</v>
      </c>
      <c r="Q127" s="3">
        <v>-9.5234963999999991</v>
      </c>
      <c r="R127" s="3">
        <f t="shared" si="11"/>
        <v>14</v>
      </c>
      <c r="S127" s="3">
        <v>89.7</v>
      </c>
      <c r="T127" s="3">
        <f t="shared" si="15"/>
        <v>104.39217345000003</v>
      </c>
      <c r="U127" s="3">
        <v>85.5</v>
      </c>
      <c r="V127" s="7">
        <f t="shared" si="17"/>
        <v>0.41933929367311862</v>
      </c>
      <c r="W127" s="1">
        <f>VLOOKUP(B127,SiteMetadata!$B$3:$P$37,3,FALSE)</f>
        <v>44.150002000000001</v>
      </c>
      <c r="X127" s="1" t="str">
        <f>VLOOKUP(B127,SiteMetadata!$B$3:$P$37,10,FALSE)</f>
        <v>UpperEastForkLMR</v>
      </c>
      <c r="Y127" s="1">
        <f>VLOOKUP(B127,SiteMetadata!$B$3:$P$37,5,FALSE)</f>
        <v>195.15426600000001</v>
      </c>
      <c r="Z127" s="1">
        <v>4</v>
      </c>
    </row>
    <row r="128" spans="1:26" x14ac:dyDescent="0.3">
      <c r="A128" s="57">
        <v>44893</v>
      </c>
      <c r="B128" s="58" t="s">
        <v>135</v>
      </c>
      <c r="C128" s="58">
        <v>0</v>
      </c>
      <c r="D128" s="59">
        <v>1019.5322132000001</v>
      </c>
      <c r="E128" s="58" t="s">
        <v>135</v>
      </c>
      <c r="F128" s="59">
        <v>1019.5322132000001</v>
      </c>
      <c r="G128" s="59">
        <v>409.77256969999996</v>
      </c>
      <c r="H128" s="59">
        <v>609.75964350000015</v>
      </c>
      <c r="I128" s="59">
        <f t="shared" si="16"/>
        <v>985.97221320000017</v>
      </c>
      <c r="J128" s="59">
        <v>25.3</v>
      </c>
      <c r="K128" s="59">
        <v>26.7</v>
      </c>
      <c r="L128" s="59">
        <v>2.5299999999999998</v>
      </c>
      <c r="M128" s="59">
        <v>6.86</v>
      </c>
      <c r="N128" s="59">
        <v>191.59674399999994</v>
      </c>
      <c r="O128" s="59">
        <v>191.59674399999994</v>
      </c>
      <c r="P128" s="59">
        <v>138.18057216</v>
      </c>
      <c r="Q128" s="59">
        <v>53.416171839999947</v>
      </c>
      <c r="R128" s="59">
        <f t="shared" si="11"/>
        <v>53.416171839999947</v>
      </c>
      <c r="S128" s="59">
        <v>45.4</v>
      </c>
      <c r="T128" s="59">
        <f t="shared" si="15"/>
        <v>101.08057216</v>
      </c>
      <c r="U128" s="59">
        <v>37.1</v>
      </c>
      <c r="V128" s="60">
        <f t="shared" si="17"/>
        <v>0.19363585844652983</v>
      </c>
      <c r="W128" s="58">
        <f>VLOOKUP(B128,SiteMetadata!$B$3:$P$37,3,FALSE)</f>
        <v>44.150002000000001</v>
      </c>
      <c r="X128" s="58" t="str">
        <f>VLOOKUP(B128,SiteMetadata!$B$3:$P$37,10,FALSE)</f>
        <v>UpperEastForkLMR</v>
      </c>
      <c r="Y128" s="58">
        <f>VLOOKUP(B128,SiteMetadata!$B$3:$P$37,5,FALSE)</f>
        <v>195.15426600000001</v>
      </c>
      <c r="Z128" s="58">
        <v>4</v>
      </c>
    </row>
    <row r="129" spans="1:26" x14ac:dyDescent="0.3">
      <c r="A129" s="2">
        <v>44943</v>
      </c>
      <c r="B129" s="1" t="s">
        <v>135</v>
      </c>
      <c r="C129" s="1">
        <v>0</v>
      </c>
      <c r="D129" s="3">
        <v>1647.1930619199998</v>
      </c>
      <c r="E129" s="1" t="s">
        <v>135</v>
      </c>
      <c r="F129" s="3">
        <v>1647.1930619199998</v>
      </c>
      <c r="G129" s="3">
        <v>1558.6844148800001</v>
      </c>
      <c r="H129" s="3">
        <v>88.508647039999687</v>
      </c>
      <c r="I129" s="3">
        <f t="shared" si="16"/>
        <v>318.19306191999976</v>
      </c>
      <c r="J129" s="3">
        <v>1510</v>
      </c>
      <c r="K129" s="3">
        <v>1280</v>
      </c>
      <c r="L129" s="3">
        <v>52.2</v>
      </c>
      <c r="M129" s="3">
        <v>49</v>
      </c>
      <c r="N129" s="3">
        <v>194.89537280000002</v>
      </c>
      <c r="O129" s="3">
        <v>194.89537280000002</v>
      </c>
      <c r="P129" s="3">
        <v>159.86097920000003</v>
      </c>
      <c r="Q129" s="3">
        <v>35.034393599999987</v>
      </c>
      <c r="R129" s="3">
        <f t="shared" si="11"/>
        <v>35.034393599999987</v>
      </c>
      <c r="S129" s="3">
        <v>76.900000000000006</v>
      </c>
      <c r="T129" s="3">
        <f t="shared" si="15"/>
        <v>92.460979200000025</v>
      </c>
      <c r="U129" s="3">
        <v>67.400000000000006</v>
      </c>
      <c r="V129" s="7">
        <f t="shared" si="17"/>
        <v>0.34582657880320899</v>
      </c>
      <c r="W129" s="1">
        <f>VLOOKUP(B129,SiteMetadata!$B$3:$P$37,3,FALSE)</f>
        <v>44.150002000000001</v>
      </c>
      <c r="X129" s="1" t="str">
        <f>VLOOKUP(B129,SiteMetadata!$B$3:$P$37,10,FALSE)</f>
        <v>UpperEastForkLMR</v>
      </c>
      <c r="Y129" s="1">
        <f>VLOOKUP(B129,SiteMetadata!$B$3:$P$37,5,FALSE)</f>
        <v>195.15426600000001</v>
      </c>
      <c r="Z129" s="1">
        <v>4</v>
      </c>
    </row>
    <row r="130" spans="1:26" x14ac:dyDescent="0.3">
      <c r="A130" s="2">
        <v>44963</v>
      </c>
      <c r="B130" s="1" t="s">
        <v>135</v>
      </c>
      <c r="C130" s="1">
        <v>0</v>
      </c>
      <c r="D130" s="3">
        <v>1368.1179654499999</v>
      </c>
      <c r="E130" s="1" t="s">
        <v>135</v>
      </c>
      <c r="F130" s="4">
        <v>1429.5521370500001</v>
      </c>
      <c r="G130" s="3">
        <v>1412.5521370500001</v>
      </c>
      <c r="H130" s="3">
        <v>-44.434171600000127</v>
      </c>
      <c r="I130" s="3"/>
      <c r="J130" s="3">
        <v>2110</v>
      </c>
      <c r="K130" s="3">
        <v>2170</v>
      </c>
      <c r="L130" s="3">
        <v>1.72</v>
      </c>
      <c r="M130" s="3">
        <v>0.70499999999999996</v>
      </c>
      <c r="N130" s="3">
        <v>105.59344</v>
      </c>
      <c r="O130" s="3">
        <v>105.59344</v>
      </c>
      <c r="P130" s="3">
        <v>43.4</v>
      </c>
      <c r="Q130" s="3">
        <v>62.193440000000002</v>
      </c>
      <c r="R130" s="3">
        <f t="shared" si="11"/>
        <v>62.193440000000002</v>
      </c>
      <c r="S130" s="3">
        <v>42.3</v>
      </c>
      <c r="T130" s="3">
        <f t="shared" si="15"/>
        <v>5.1000000000000014</v>
      </c>
      <c r="U130" s="3">
        <v>38.299999999999997</v>
      </c>
      <c r="V130" s="7">
        <f t="shared" si="17"/>
        <v>0.36271192604389058</v>
      </c>
      <c r="W130" s="1">
        <f>VLOOKUP(B130,SiteMetadata!$B$3:$P$37,3,FALSE)</f>
        <v>44.150002000000001</v>
      </c>
      <c r="X130" s="1" t="str">
        <f>VLOOKUP(B130,SiteMetadata!$B$3:$P$37,10,FALSE)</f>
        <v>UpperEastForkLMR</v>
      </c>
      <c r="Y130" s="1">
        <f>VLOOKUP(B130,SiteMetadata!$B$3:$P$37,5,FALSE)</f>
        <v>195.15426600000001</v>
      </c>
      <c r="Z130" s="1">
        <v>4</v>
      </c>
    </row>
    <row r="131" spans="1:26" x14ac:dyDescent="0.3">
      <c r="A131" s="2">
        <v>44984</v>
      </c>
      <c r="B131" s="1" t="s">
        <v>135</v>
      </c>
      <c r="C131" s="1">
        <v>0</v>
      </c>
      <c r="D131" s="3">
        <v>623.511752</v>
      </c>
      <c r="E131" s="1" t="s">
        <v>135</v>
      </c>
      <c r="F131" s="3">
        <v>623.511752</v>
      </c>
      <c r="G131" s="3">
        <v>621.62203522000004</v>
      </c>
      <c r="H131" s="3">
        <v>1.8897167799999579</v>
      </c>
      <c r="I131" s="3">
        <f t="shared" ref="I131:I138" si="18">F131-(K131+M131)</f>
        <v>304.38175200000001</v>
      </c>
      <c r="J131" s="3">
        <v>372</v>
      </c>
      <c r="K131" s="3">
        <v>316</v>
      </c>
      <c r="L131" s="3">
        <v>1.89</v>
      </c>
      <c r="M131" s="3">
        <v>3.13</v>
      </c>
      <c r="N131" s="3">
        <v>102.14568968</v>
      </c>
      <c r="O131" s="4">
        <v>172.36491166000002</v>
      </c>
      <c r="P131" s="3">
        <v>162.36491166000002</v>
      </c>
      <c r="Q131" s="3">
        <v>-60.219221980000015</v>
      </c>
      <c r="R131" s="3">
        <f t="shared" ref="R131:R194" si="19">O131-P131</f>
        <v>10</v>
      </c>
      <c r="S131" s="3">
        <v>13.7</v>
      </c>
      <c r="T131" s="3">
        <f t="shared" ref="T131:T162" si="20">IF(P131-U131&lt;0,"", P131-U131)</f>
        <v>150.36491166000002</v>
      </c>
      <c r="U131" s="3">
        <v>12</v>
      </c>
      <c r="V131" s="7">
        <f t="shared" si="17"/>
        <v>6.9619738057074568E-2</v>
      </c>
      <c r="W131" s="1">
        <f>VLOOKUP(B131,SiteMetadata!$B$3:$P$37,3,FALSE)</f>
        <v>44.150002000000001</v>
      </c>
      <c r="X131" s="1" t="str">
        <f>VLOOKUP(B131,SiteMetadata!$B$3:$P$37,10,FALSE)</f>
        <v>UpperEastForkLMR</v>
      </c>
      <c r="Y131" s="1">
        <f>VLOOKUP(B131,SiteMetadata!$B$3:$P$37,5,FALSE)</f>
        <v>195.15426600000001</v>
      </c>
      <c r="Z131" s="1">
        <v>4</v>
      </c>
    </row>
    <row r="132" spans="1:26" x14ac:dyDescent="0.3">
      <c r="A132" s="2">
        <v>45005</v>
      </c>
      <c r="B132" s="1" t="s">
        <v>135</v>
      </c>
      <c r="C132" s="1">
        <v>0</v>
      </c>
      <c r="D132" s="3">
        <v>366.84667868000002</v>
      </c>
      <c r="E132" s="1" t="s">
        <v>135</v>
      </c>
      <c r="F132" s="3">
        <v>366.84667868000002</v>
      </c>
      <c r="G132" s="3">
        <v>309.09037326999999</v>
      </c>
      <c r="H132" s="3">
        <v>57.756305410000039</v>
      </c>
      <c r="I132" s="3">
        <f t="shared" si="18"/>
        <v>188.66667868000002</v>
      </c>
      <c r="J132" s="3">
        <v>137</v>
      </c>
      <c r="K132" s="3">
        <v>175</v>
      </c>
      <c r="L132" s="3">
        <v>2.65</v>
      </c>
      <c r="M132" s="3">
        <v>3.18</v>
      </c>
      <c r="N132" s="3">
        <v>29.55811015119999</v>
      </c>
      <c r="O132" s="3">
        <v>29.55811015119999</v>
      </c>
      <c r="P132" s="3">
        <v>18.703480547200002</v>
      </c>
      <c r="Q132" s="3">
        <v>10.854629603999989</v>
      </c>
      <c r="R132" s="3">
        <f t="shared" si="19"/>
        <v>10.854629603999989</v>
      </c>
      <c r="S132" s="3">
        <v>10.5</v>
      </c>
      <c r="T132" s="3">
        <f t="shared" si="20"/>
        <v>6.0034805472000023</v>
      </c>
      <c r="U132" s="3">
        <v>12.7</v>
      </c>
      <c r="V132" s="7">
        <f t="shared" si="17"/>
        <v>0.4296621108398031</v>
      </c>
      <c r="W132" s="1">
        <f>VLOOKUP(B132,SiteMetadata!$B$3:$P$37,3,FALSE)</f>
        <v>44.150002000000001</v>
      </c>
      <c r="X132" s="1" t="str">
        <f>VLOOKUP(B132,SiteMetadata!$B$3:$P$37,10,FALSE)</f>
        <v>UpperEastForkLMR</v>
      </c>
      <c r="Y132" s="1">
        <f>VLOOKUP(B132,SiteMetadata!$B$3:$P$37,5,FALSE)</f>
        <v>195.15426600000001</v>
      </c>
      <c r="Z132" s="1">
        <v>4</v>
      </c>
    </row>
    <row r="133" spans="1:26" x14ac:dyDescent="0.3">
      <c r="A133" s="2">
        <v>45026</v>
      </c>
      <c r="B133" s="1" t="s">
        <v>135</v>
      </c>
      <c r="C133" s="1">
        <v>0</v>
      </c>
      <c r="D133" s="3">
        <v>1450</v>
      </c>
      <c r="E133" s="1" t="s">
        <v>135</v>
      </c>
      <c r="F133" s="4">
        <v>1545</v>
      </c>
      <c r="G133" s="3">
        <v>1530</v>
      </c>
      <c r="H133" s="3">
        <v>-80</v>
      </c>
      <c r="I133" s="3">
        <f t="shared" si="18"/>
        <v>271.20000000000005</v>
      </c>
      <c r="J133" s="3">
        <v>1370</v>
      </c>
      <c r="K133" s="3">
        <v>1260</v>
      </c>
      <c r="L133" s="3">
        <v>11.2</v>
      </c>
      <c r="M133" s="3">
        <v>13.8</v>
      </c>
      <c r="N133" s="3">
        <v>183.21504495699998</v>
      </c>
      <c r="O133" s="3">
        <v>183.21504495699998</v>
      </c>
      <c r="P133" s="3">
        <v>77.091307299999983</v>
      </c>
      <c r="Q133" s="3">
        <v>106.12373765699999</v>
      </c>
      <c r="R133" s="3">
        <f t="shared" si="19"/>
        <v>106.12373765699999</v>
      </c>
      <c r="S133" s="3">
        <v>49.4</v>
      </c>
      <c r="T133" s="3">
        <f t="shared" si="20"/>
        <v>27.291307299999986</v>
      </c>
      <c r="U133" s="3">
        <v>49.8</v>
      </c>
      <c r="V133" s="7">
        <f t="shared" si="17"/>
        <v>0.27181173910520234</v>
      </c>
      <c r="W133" s="1">
        <f>VLOOKUP(B133,SiteMetadata!$B$3:$P$37,3,FALSE)</f>
        <v>44.150002000000001</v>
      </c>
      <c r="X133" s="1" t="str">
        <f>VLOOKUP(B133,SiteMetadata!$B$3:$P$37,10,FALSE)</f>
        <v>UpperEastForkLMR</v>
      </c>
      <c r="Y133" s="1">
        <f>VLOOKUP(B133,SiteMetadata!$B$3:$P$37,5,FALSE)</f>
        <v>195.15426600000001</v>
      </c>
      <c r="Z133" s="1">
        <v>4</v>
      </c>
    </row>
    <row r="134" spans="1:26" x14ac:dyDescent="0.3">
      <c r="A134" s="2">
        <v>45047</v>
      </c>
      <c r="B134" s="1" t="s">
        <v>135</v>
      </c>
      <c r="C134" s="1">
        <v>0</v>
      </c>
      <c r="D134" s="3">
        <v>1160</v>
      </c>
      <c r="E134" s="1" t="s">
        <v>135</v>
      </c>
      <c r="F134" s="3">
        <v>1160</v>
      </c>
      <c r="G134" s="3">
        <v>1000</v>
      </c>
      <c r="H134" s="3">
        <v>160</v>
      </c>
      <c r="I134" s="3">
        <f t="shared" si="18"/>
        <v>345.29999999999995</v>
      </c>
      <c r="J134" s="3">
        <v>682</v>
      </c>
      <c r="K134" s="3">
        <v>800</v>
      </c>
      <c r="L134" s="3">
        <v>16.100000000000001</v>
      </c>
      <c r="M134" s="3">
        <v>14.7</v>
      </c>
      <c r="N134" s="3">
        <v>200.44776189199996</v>
      </c>
      <c r="O134" s="4">
        <v>265.95481120000005</v>
      </c>
      <c r="P134" s="3">
        <v>251.95481120000005</v>
      </c>
      <c r="Q134" s="3">
        <v>-51.507049308000092</v>
      </c>
      <c r="R134" s="3">
        <f t="shared" si="19"/>
        <v>14</v>
      </c>
      <c r="S134" s="3">
        <v>141</v>
      </c>
      <c r="T134" s="3">
        <f t="shared" si="20"/>
        <v>95.954811200000051</v>
      </c>
      <c r="U134" s="3">
        <v>156</v>
      </c>
      <c r="V134" s="7">
        <f t="shared" si="17"/>
        <v>0.58656581280150932</v>
      </c>
      <c r="W134" s="1">
        <f>VLOOKUP(B134,SiteMetadata!$B$3:$P$37,3,FALSE)</f>
        <v>44.150002000000001</v>
      </c>
      <c r="X134" s="1" t="str">
        <f>VLOOKUP(B134,SiteMetadata!$B$3:$P$37,10,FALSE)</f>
        <v>UpperEastForkLMR</v>
      </c>
      <c r="Y134" s="1">
        <f>VLOOKUP(B134,SiteMetadata!$B$3:$P$37,5,FALSE)</f>
        <v>195.15426600000001</v>
      </c>
      <c r="Z134" s="1">
        <v>4</v>
      </c>
    </row>
    <row r="135" spans="1:26" x14ac:dyDescent="0.3">
      <c r="A135" s="2">
        <v>45068</v>
      </c>
      <c r="B135" s="1" t="s">
        <v>135</v>
      </c>
      <c r="C135" s="1">
        <v>0</v>
      </c>
      <c r="D135" s="3">
        <v>779.58126007999977</v>
      </c>
      <c r="E135" s="1" t="s">
        <v>135</v>
      </c>
      <c r="F135" s="3">
        <v>779.58126007999977</v>
      </c>
      <c r="G135" s="3">
        <v>690.668048</v>
      </c>
      <c r="H135" s="3">
        <v>88.913212079999767</v>
      </c>
      <c r="I135" s="3">
        <f t="shared" si="18"/>
        <v>579.68126007999979</v>
      </c>
      <c r="J135" s="3">
        <v>567</v>
      </c>
      <c r="K135" s="3">
        <v>164</v>
      </c>
      <c r="L135" s="3">
        <v>39.200000000000003</v>
      </c>
      <c r="M135" s="3">
        <v>35.9</v>
      </c>
      <c r="N135" s="3">
        <v>103</v>
      </c>
      <c r="O135" s="4">
        <v>139</v>
      </c>
      <c r="P135" s="3">
        <v>126</v>
      </c>
      <c r="Q135" s="3">
        <v>-23</v>
      </c>
      <c r="R135" s="3">
        <f t="shared" si="19"/>
        <v>13</v>
      </c>
      <c r="S135" s="3">
        <v>72.900000000000006</v>
      </c>
      <c r="T135" s="3">
        <f t="shared" si="20"/>
        <v>53.099999999999994</v>
      </c>
      <c r="U135" s="4">
        <v>72.900000000000006</v>
      </c>
      <c r="V135" s="7">
        <f t="shared" si="17"/>
        <v>0.52446043165467626</v>
      </c>
      <c r="W135" s="1">
        <f>VLOOKUP(B135,SiteMetadata!$B$3:$P$37,3,FALSE)</f>
        <v>44.150002000000001</v>
      </c>
      <c r="X135" s="1" t="str">
        <f>VLOOKUP(B135,SiteMetadata!$B$3:$P$37,10,FALSE)</f>
        <v>UpperEastForkLMR</v>
      </c>
      <c r="Y135" s="1">
        <f>VLOOKUP(B135,SiteMetadata!$B$3:$P$37,5,FALSE)</f>
        <v>195.15426600000001</v>
      </c>
      <c r="Z135" s="1">
        <v>4</v>
      </c>
    </row>
    <row r="136" spans="1:26" x14ac:dyDescent="0.3">
      <c r="A136" s="2">
        <v>45089</v>
      </c>
      <c r="B136" s="1" t="s">
        <v>135</v>
      </c>
      <c r="C136" s="1">
        <v>0</v>
      </c>
      <c r="D136" s="3">
        <v>485</v>
      </c>
      <c r="E136" s="1" t="s">
        <v>135</v>
      </c>
      <c r="F136" s="3">
        <v>485</v>
      </c>
      <c r="G136" s="3">
        <v>363.85019383000008</v>
      </c>
      <c r="H136" s="3">
        <v>121.14980616999992</v>
      </c>
      <c r="I136" s="3">
        <f t="shared" si="18"/>
        <v>475.93</v>
      </c>
      <c r="J136" s="3">
        <v>0.94</v>
      </c>
      <c r="K136" s="3">
        <v>4.62</v>
      </c>
      <c r="L136" s="3">
        <v>6.3</v>
      </c>
      <c r="M136" s="3">
        <v>4.45</v>
      </c>
      <c r="N136" s="3">
        <v>124.87216855359999</v>
      </c>
      <c r="O136" s="3">
        <v>124.87216855359999</v>
      </c>
      <c r="P136" s="3">
        <v>76.5</v>
      </c>
      <c r="Q136" s="3">
        <v>48.372168553599991</v>
      </c>
      <c r="R136" s="3">
        <f t="shared" si="19"/>
        <v>48.372168553599991</v>
      </c>
      <c r="S136" s="3">
        <v>53.4</v>
      </c>
      <c r="T136" s="3">
        <f t="shared" si="20"/>
        <v>8.2999999999999972</v>
      </c>
      <c r="U136" s="3">
        <v>68.2</v>
      </c>
      <c r="V136" s="7">
        <f t="shared" si="17"/>
        <v>0.54615852987870483</v>
      </c>
      <c r="W136" s="1">
        <f>VLOOKUP(B136,SiteMetadata!$B$3:$P$37,3,FALSE)</f>
        <v>44.150002000000001</v>
      </c>
      <c r="X136" s="1" t="str">
        <f>VLOOKUP(B136,SiteMetadata!$B$3:$P$37,10,FALSE)</f>
        <v>UpperEastForkLMR</v>
      </c>
      <c r="Y136" s="1">
        <f>VLOOKUP(B136,SiteMetadata!$B$3:$P$37,5,FALSE)</f>
        <v>195.15426600000001</v>
      </c>
      <c r="Z136" s="1">
        <v>4</v>
      </c>
    </row>
    <row r="137" spans="1:26" x14ac:dyDescent="0.3">
      <c r="A137" s="2">
        <v>44767</v>
      </c>
      <c r="B137" s="1" t="s">
        <v>188</v>
      </c>
      <c r="C137" s="1">
        <v>0</v>
      </c>
      <c r="D137" s="3">
        <v>2920</v>
      </c>
      <c r="E137" s="1" t="s">
        <v>188</v>
      </c>
      <c r="F137" s="3">
        <v>2920</v>
      </c>
      <c r="G137" s="3">
        <v>2729.7526850000004</v>
      </c>
      <c r="H137" s="3">
        <v>190.24731499999962</v>
      </c>
      <c r="I137" s="3">
        <f t="shared" si="18"/>
        <v>868.69999999999982</v>
      </c>
      <c r="J137" s="3">
        <v>2360</v>
      </c>
      <c r="K137" s="3">
        <v>2040</v>
      </c>
      <c r="L137" s="3">
        <v>16.5</v>
      </c>
      <c r="M137" s="3">
        <v>11.3</v>
      </c>
      <c r="N137" s="3">
        <v>637.16321859000016</v>
      </c>
      <c r="O137" s="3">
        <v>637.16321859000016</v>
      </c>
      <c r="P137" s="3">
        <v>532.69723779000014</v>
      </c>
      <c r="Q137" s="3">
        <v>104.46598080000001</v>
      </c>
      <c r="R137" s="3">
        <f t="shared" si="19"/>
        <v>104.46598080000001</v>
      </c>
      <c r="S137" s="3">
        <v>468</v>
      </c>
      <c r="T137" s="3">
        <f t="shared" si="20"/>
        <v>64.697237790000145</v>
      </c>
      <c r="U137" s="4">
        <v>468</v>
      </c>
      <c r="V137" s="7">
        <f t="shared" si="17"/>
        <v>0.73450567506965148</v>
      </c>
      <c r="W137" s="1">
        <f>VLOOKUP(B137,SiteMetadata!$B$3:$P$37,3,FALSE)</f>
        <v>0.77</v>
      </c>
      <c r="X137" s="1" t="str">
        <f>VLOOKUP(B137,SiteMetadata!$B$3:$P$37,10,FALSE)</f>
        <v>LowerEastForkLMR</v>
      </c>
      <c r="Y137" s="1">
        <f>VLOOKUP(B137,SiteMetadata!$B$3:$P$37,5,FALSE)</f>
        <v>500.82303400000001</v>
      </c>
      <c r="Z137" s="1">
        <v>4</v>
      </c>
    </row>
    <row r="138" spans="1:26" s="77" customFormat="1" x14ac:dyDescent="0.3">
      <c r="A138" s="2">
        <v>44788</v>
      </c>
      <c r="B138" s="1" t="s">
        <v>188</v>
      </c>
      <c r="C138" s="1">
        <v>0</v>
      </c>
      <c r="D138" s="3">
        <v>1877.1033395199997</v>
      </c>
      <c r="E138" s="1" t="s">
        <v>188</v>
      </c>
      <c r="F138" s="3">
        <v>1877.1033395199997</v>
      </c>
      <c r="G138" s="3">
        <v>1753.7953706399999</v>
      </c>
      <c r="H138" s="3">
        <v>123.30796887999986</v>
      </c>
      <c r="I138" s="3">
        <f t="shared" si="18"/>
        <v>530.98833951999973</v>
      </c>
      <c r="J138" s="3">
        <v>1280</v>
      </c>
      <c r="K138" s="3">
        <v>1318.65</v>
      </c>
      <c r="L138" s="3">
        <v>36.6</v>
      </c>
      <c r="M138" s="3">
        <v>27.465</v>
      </c>
      <c r="N138" s="3">
        <v>304.59116151000001</v>
      </c>
      <c r="O138" s="3">
        <v>304.59116151000001</v>
      </c>
      <c r="P138" s="3">
        <v>304.59116151000001</v>
      </c>
      <c r="Q138" s="3">
        <v>0</v>
      </c>
      <c r="R138" s="3">
        <f t="shared" si="19"/>
        <v>0</v>
      </c>
      <c r="S138" s="3">
        <v>269</v>
      </c>
      <c r="T138" s="3">
        <f t="shared" si="20"/>
        <v>76.991161510000012</v>
      </c>
      <c r="U138" s="3">
        <v>227.6</v>
      </c>
      <c r="V138" s="7">
        <f t="shared" si="17"/>
        <v>0.7472311372125211</v>
      </c>
      <c r="W138" s="1">
        <f>VLOOKUP(B138,SiteMetadata!$B$3:$P$37,3,FALSE)</f>
        <v>0.77</v>
      </c>
      <c r="X138" s="1" t="str">
        <f>VLOOKUP(B138,SiteMetadata!$B$3:$P$37,10,FALSE)</f>
        <v>LowerEastForkLMR</v>
      </c>
      <c r="Y138" s="1">
        <f>VLOOKUP(B138,SiteMetadata!$B$3:$P$37,5,FALSE)</f>
        <v>500.82303400000001</v>
      </c>
      <c r="Z138" s="1">
        <v>4</v>
      </c>
    </row>
    <row r="139" spans="1:26" s="77" customFormat="1" x14ac:dyDescent="0.3">
      <c r="A139" s="2">
        <v>44830</v>
      </c>
      <c r="B139" s="1" t="s">
        <v>188</v>
      </c>
      <c r="C139" s="1">
        <v>0</v>
      </c>
      <c r="D139" s="3">
        <v>3373.5868749999995</v>
      </c>
      <c r="E139" s="1" t="s">
        <v>188</v>
      </c>
      <c r="F139" s="3">
        <v>3373.5868749999995</v>
      </c>
      <c r="G139" s="3">
        <v>3200</v>
      </c>
      <c r="H139" s="3">
        <v>173.58687499999951</v>
      </c>
      <c r="I139" s="3"/>
      <c r="J139" s="3">
        <v>2410</v>
      </c>
      <c r="K139" s="3">
        <v>3800</v>
      </c>
      <c r="L139" s="3">
        <v>17.100000000000001</v>
      </c>
      <c r="M139" s="3">
        <v>15.8</v>
      </c>
      <c r="N139" s="3">
        <v>788.2003279999999</v>
      </c>
      <c r="O139" s="3">
        <v>788.2003279999999</v>
      </c>
      <c r="P139" s="3">
        <v>768</v>
      </c>
      <c r="Q139" s="3">
        <v>20.200327999999899</v>
      </c>
      <c r="R139" s="3">
        <f t="shared" si="19"/>
        <v>20.200327999999899</v>
      </c>
      <c r="S139" s="3">
        <v>793</v>
      </c>
      <c r="T139" s="3" t="str">
        <f t="shared" si="20"/>
        <v/>
      </c>
      <c r="U139" s="4">
        <v>793</v>
      </c>
      <c r="V139" s="7">
        <f t="shared" si="17"/>
        <v>1.0060894062454642</v>
      </c>
      <c r="W139" s="1">
        <f>VLOOKUP(B139,SiteMetadata!$B$3:$P$37,3,FALSE)</f>
        <v>0.77</v>
      </c>
      <c r="X139" s="1" t="str">
        <f>VLOOKUP(B139,SiteMetadata!$B$3:$P$37,10,FALSE)</f>
        <v>LowerEastForkLMR</v>
      </c>
      <c r="Y139" s="1">
        <f>VLOOKUP(B139,SiteMetadata!$B$3:$P$37,5,FALSE)</f>
        <v>500.82303400000001</v>
      </c>
      <c r="Z139" s="1">
        <v>4</v>
      </c>
    </row>
    <row r="140" spans="1:26" x14ac:dyDescent="0.3">
      <c r="A140" s="2">
        <v>44893</v>
      </c>
      <c r="B140" s="1" t="s">
        <v>188</v>
      </c>
      <c r="C140" s="1">
        <v>0</v>
      </c>
      <c r="D140" s="3">
        <v>2604.9080000000004</v>
      </c>
      <c r="E140" s="1" t="s">
        <v>188</v>
      </c>
      <c r="F140" s="4">
        <v>2761.05573</v>
      </c>
      <c r="G140" s="3">
        <v>2736.05573</v>
      </c>
      <c r="H140" s="3">
        <v>-131.14772999999968</v>
      </c>
      <c r="I140" s="3">
        <f>F140-(K140+M140)</f>
        <v>530.95573000000013</v>
      </c>
      <c r="J140" s="3">
        <v>2380</v>
      </c>
      <c r="K140" s="3">
        <v>2220</v>
      </c>
      <c r="L140" s="3">
        <v>7.35</v>
      </c>
      <c r="M140" s="3">
        <v>10.1</v>
      </c>
      <c r="N140" s="3">
        <v>505.46757695999997</v>
      </c>
      <c r="O140" s="3">
        <v>505.46757695999997</v>
      </c>
      <c r="P140" s="3">
        <v>424.43282399999998</v>
      </c>
      <c r="Q140" s="3">
        <v>81.034752959999992</v>
      </c>
      <c r="R140" s="3">
        <f t="shared" si="19"/>
        <v>81.034752959999992</v>
      </c>
      <c r="S140" s="3">
        <v>389</v>
      </c>
      <c r="T140" s="3">
        <f t="shared" si="20"/>
        <v>88.432823999999982</v>
      </c>
      <c r="U140" s="3">
        <v>336</v>
      </c>
      <c r="V140" s="7">
        <f t="shared" si="17"/>
        <v>0.66473106350516575</v>
      </c>
      <c r="W140" s="1">
        <f>VLOOKUP(B140,SiteMetadata!$B$3:$P$37,3,FALSE)</f>
        <v>0.77</v>
      </c>
      <c r="X140" s="1" t="str">
        <f>VLOOKUP(B140,SiteMetadata!$B$3:$P$37,10,FALSE)</f>
        <v>LowerEastForkLMR</v>
      </c>
      <c r="Y140" s="1">
        <f>VLOOKUP(B140,SiteMetadata!$B$3:$P$37,5,FALSE)</f>
        <v>500.82303400000001</v>
      </c>
      <c r="Z140" s="1">
        <v>4</v>
      </c>
    </row>
    <row r="141" spans="1:26" x14ac:dyDescent="0.3">
      <c r="A141" s="2">
        <v>44943</v>
      </c>
      <c r="B141" s="1" t="s">
        <v>188</v>
      </c>
      <c r="C141" s="1">
        <v>0</v>
      </c>
      <c r="D141" s="3">
        <v>1290.1922119999999</v>
      </c>
      <c r="E141" s="1" t="s">
        <v>188</v>
      </c>
      <c r="F141" s="3">
        <v>1290.1922119999999</v>
      </c>
      <c r="G141" s="3">
        <v>1228.5507319999997</v>
      </c>
      <c r="H141" s="3">
        <v>61.641480000000229</v>
      </c>
      <c r="I141" s="3">
        <f>F141-(K141+M141)</f>
        <v>343.0922119999999</v>
      </c>
      <c r="J141" s="3">
        <v>924</v>
      </c>
      <c r="K141" s="3">
        <v>920</v>
      </c>
      <c r="L141" s="3">
        <v>21.6</v>
      </c>
      <c r="M141" s="3">
        <v>27.1</v>
      </c>
      <c r="N141" s="3">
        <v>229.91561280000008</v>
      </c>
      <c r="O141" s="3">
        <v>229.91561280000008</v>
      </c>
      <c r="P141" s="3">
        <v>195.61051680000003</v>
      </c>
      <c r="Q141" s="3">
        <v>34.305096000000049</v>
      </c>
      <c r="R141" s="3">
        <f t="shared" si="19"/>
        <v>34.305096000000049</v>
      </c>
      <c r="S141" s="3">
        <v>120</v>
      </c>
      <c r="T141" s="3">
        <f t="shared" si="20"/>
        <v>85.610516800000028</v>
      </c>
      <c r="U141" s="3">
        <v>110</v>
      </c>
      <c r="V141" s="7">
        <f t="shared" si="17"/>
        <v>0.47843640829945394</v>
      </c>
      <c r="W141" s="1">
        <f>VLOOKUP(B141,SiteMetadata!$B$3:$P$37,3,FALSE)</f>
        <v>0.77</v>
      </c>
      <c r="X141" s="1" t="str">
        <f>VLOOKUP(B141,SiteMetadata!$B$3:$P$37,10,FALSE)</f>
        <v>LowerEastForkLMR</v>
      </c>
      <c r="Y141" s="1">
        <f>VLOOKUP(B141,SiteMetadata!$B$3:$P$37,5,FALSE)</f>
        <v>500.82303400000001</v>
      </c>
      <c r="Z141" s="1">
        <v>4</v>
      </c>
    </row>
    <row r="142" spans="1:26" x14ac:dyDescent="0.3">
      <c r="A142" s="2">
        <v>44963</v>
      </c>
      <c r="B142" s="1" t="s">
        <v>188</v>
      </c>
      <c r="C142" s="1">
        <v>0</v>
      </c>
      <c r="D142" s="3">
        <v>2194.4848499999998</v>
      </c>
      <c r="E142" s="1" t="s">
        <v>188</v>
      </c>
      <c r="F142" s="3">
        <v>2194.4848499999998</v>
      </c>
      <c r="G142" s="3">
        <v>2194.4848499999998</v>
      </c>
      <c r="H142" s="3">
        <v>0</v>
      </c>
      <c r="I142" s="3"/>
      <c r="J142" s="3">
        <v>2410</v>
      </c>
      <c r="K142" s="3">
        <v>2950</v>
      </c>
      <c r="L142" s="3">
        <v>43.7</v>
      </c>
      <c r="M142" s="3">
        <v>48.4</v>
      </c>
      <c r="N142" s="3">
        <v>376.15838983999998</v>
      </c>
      <c r="O142" s="3">
        <v>376.15838983999998</v>
      </c>
      <c r="P142" s="3">
        <v>354.86961925999998</v>
      </c>
      <c r="Q142" s="3">
        <v>21.288770580000005</v>
      </c>
      <c r="R142" s="3">
        <f t="shared" si="19"/>
        <v>21.288770580000005</v>
      </c>
      <c r="S142" s="3">
        <v>290</v>
      </c>
      <c r="T142" s="3">
        <f t="shared" si="20"/>
        <v>17.869619259999979</v>
      </c>
      <c r="U142" s="3">
        <v>337</v>
      </c>
      <c r="V142" s="7">
        <f t="shared" si="17"/>
        <v>0.89589919858850919</v>
      </c>
      <c r="W142" s="1">
        <f>VLOOKUP(B142,SiteMetadata!$B$3:$P$37,3,FALSE)</f>
        <v>0.77</v>
      </c>
      <c r="X142" s="1" t="str">
        <f>VLOOKUP(B142,SiteMetadata!$B$3:$P$37,10,FALSE)</f>
        <v>LowerEastForkLMR</v>
      </c>
      <c r="Y142" s="1">
        <f>VLOOKUP(B142,SiteMetadata!$B$3:$P$37,5,FALSE)</f>
        <v>500.82303400000001</v>
      </c>
      <c r="Z142" s="1">
        <v>4</v>
      </c>
    </row>
    <row r="143" spans="1:26" x14ac:dyDescent="0.3">
      <c r="A143" s="2">
        <v>44984</v>
      </c>
      <c r="B143" s="1" t="s">
        <v>188</v>
      </c>
      <c r="C143" s="1">
        <v>0</v>
      </c>
      <c r="D143" s="3">
        <v>1584.97260648</v>
      </c>
      <c r="E143" s="1" t="s">
        <v>188</v>
      </c>
      <c r="F143" s="3">
        <v>1584.97260648</v>
      </c>
      <c r="G143" s="3">
        <v>1561.3498067199998</v>
      </c>
      <c r="H143" s="3">
        <v>23.622799760000134</v>
      </c>
      <c r="I143" s="3"/>
      <c r="J143" s="3">
        <v>2100</v>
      </c>
      <c r="K143" s="3">
        <v>1620</v>
      </c>
      <c r="L143" s="3">
        <v>52</v>
      </c>
      <c r="M143" s="3">
        <v>47.2</v>
      </c>
      <c r="N143" s="3">
        <v>304.43389072000002</v>
      </c>
      <c r="O143" s="3">
        <v>304.43389072000002</v>
      </c>
      <c r="P143" s="3">
        <v>299.56793544000004</v>
      </c>
      <c r="Q143" s="3">
        <v>4.8659552799999801</v>
      </c>
      <c r="R143" s="3">
        <f t="shared" si="19"/>
        <v>4.8659552799999801</v>
      </c>
      <c r="S143" s="3">
        <v>234</v>
      </c>
      <c r="T143" s="3">
        <f t="shared" si="20"/>
        <v>89.567935440000042</v>
      </c>
      <c r="U143" s="3">
        <v>210</v>
      </c>
      <c r="V143" s="7">
        <f t="shared" si="17"/>
        <v>0.68980493434334933</v>
      </c>
      <c r="W143" s="1">
        <f>VLOOKUP(B143,SiteMetadata!$B$3:$P$37,3,FALSE)</f>
        <v>0.77</v>
      </c>
      <c r="X143" s="1" t="str">
        <f>VLOOKUP(B143,SiteMetadata!$B$3:$P$37,10,FALSE)</f>
        <v>LowerEastForkLMR</v>
      </c>
      <c r="Y143" s="1">
        <f>VLOOKUP(B143,SiteMetadata!$B$3:$P$37,5,FALSE)</f>
        <v>500.82303400000001</v>
      </c>
      <c r="Z143" s="1">
        <v>4</v>
      </c>
    </row>
    <row r="144" spans="1:26" x14ac:dyDescent="0.3">
      <c r="A144" s="2">
        <v>45005</v>
      </c>
      <c r="B144" s="1" t="s">
        <v>188</v>
      </c>
      <c r="C144" s="1">
        <v>0</v>
      </c>
      <c r="D144" s="3">
        <v>1830</v>
      </c>
      <c r="E144" s="1" t="s">
        <v>188</v>
      </c>
      <c r="F144" s="3">
        <v>1830</v>
      </c>
      <c r="G144" s="3">
        <v>1750</v>
      </c>
      <c r="H144" s="3">
        <v>80</v>
      </c>
      <c r="I144" s="3">
        <f>F144-(K144+M144)</f>
        <v>349.79999999999995</v>
      </c>
      <c r="J144" s="3">
        <v>1790</v>
      </c>
      <c r="K144" s="3">
        <v>1430</v>
      </c>
      <c r="L144" s="3">
        <v>92.4</v>
      </c>
      <c r="M144" s="3">
        <v>50.2</v>
      </c>
      <c r="N144" s="3">
        <v>275.33285119999999</v>
      </c>
      <c r="O144" s="3">
        <v>275.33285119999999</v>
      </c>
      <c r="P144" s="3">
        <v>243.67751679999998</v>
      </c>
      <c r="Q144" s="3">
        <v>31.655334400000015</v>
      </c>
      <c r="R144" s="3">
        <f t="shared" si="19"/>
        <v>31.655334400000015</v>
      </c>
      <c r="S144" s="3">
        <v>219</v>
      </c>
      <c r="T144" s="3">
        <f t="shared" si="20"/>
        <v>96.677516799999978</v>
      </c>
      <c r="U144" s="3">
        <v>147</v>
      </c>
      <c r="V144" s="7">
        <f t="shared" si="17"/>
        <v>0.53389923999014621</v>
      </c>
      <c r="W144" s="1">
        <f>VLOOKUP(B144,SiteMetadata!$B$3:$P$37,3,FALSE)</f>
        <v>0.77</v>
      </c>
      <c r="X144" s="1" t="str">
        <f>VLOOKUP(B144,SiteMetadata!$B$3:$P$37,10,FALSE)</f>
        <v>LowerEastForkLMR</v>
      </c>
      <c r="Y144" s="1">
        <f>VLOOKUP(B144,SiteMetadata!$B$3:$P$37,5,FALSE)</f>
        <v>500.82303400000001</v>
      </c>
      <c r="Z144" s="1">
        <v>4</v>
      </c>
    </row>
    <row r="145" spans="1:26" x14ac:dyDescent="0.3">
      <c r="A145" s="2">
        <v>45026</v>
      </c>
      <c r="B145" s="1" t="s">
        <v>188</v>
      </c>
      <c r="C145" s="1">
        <v>0</v>
      </c>
      <c r="D145" s="3"/>
      <c r="E145" s="1" t="s">
        <v>188</v>
      </c>
      <c r="F145" s="3"/>
      <c r="G145" s="3">
        <v>1410</v>
      </c>
      <c r="H145" s="3"/>
      <c r="I145" s="3"/>
      <c r="J145" s="3">
        <v>1080</v>
      </c>
      <c r="K145" s="3">
        <v>977</v>
      </c>
      <c r="L145" s="3">
        <v>18.8</v>
      </c>
      <c r="M145" s="3">
        <v>23.6</v>
      </c>
      <c r="N145" s="3">
        <v>187.40907092800001</v>
      </c>
      <c r="O145" s="3">
        <v>187.40907092800001</v>
      </c>
      <c r="P145" s="3">
        <v>142.879048528</v>
      </c>
      <c r="Q145" s="3">
        <v>44.530022400000007</v>
      </c>
      <c r="R145" s="3">
        <f t="shared" si="19"/>
        <v>44.530022400000007</v>
      </c>
      <c r="S145" s="3">
        <v>102</v>
      </c>
      <c r="T145" s="3">
        <f t="shared" si="20"/>
        <v>59.379048527999998</v>
      </c>
      <c r="U145" s="3">
        <v>83.5</v>
      </c>
      <c r="V145" s="7">
        <f t="shared" si="17"/>
        <v>0.44554940476749683</v>
      </c>
      <c r="W145" s="1">
        <f>VLOOKUP(B145,SiteMetadata!$B$3:$P$37,3,FALSE)</f>
        <v>0.77</v>
      </c>
      <c r="X145" s="1" t="str">
        <f>VLOOKUP(B145,SiteMetadata!$B$3:$P$37,10,FALSE)</f>
        <v>LowerEastForkLMR</v>
      </c>
      <c r="Y145" s="1">
        <f>VLOOKUP(B145,SiteMetadata!$B$3:$P$37,5,FALSE)</f>
        <v>500.82303400000001</v>
      </c>
      <c r="Z145" s="1">
        <v>4</v>
      </c>
    </row>
    <row r="146" spans="1:26" x14ac:dyDescent="0.3">
      <c r="A146" s="2">
        <v>45047</v>
      </c>
      <c r="B146" s="1" t="s">
        <v>188</v>
      </c>
      <c r="C146" s="1">
        <v>0</v>
      </c>
      <c r="D146" s="3">
        <v>1670</v>
      </c>
      <c r="E146" s="1" t="s">
        <v>188</v>
      </c>
      <c r="F146" s="3">
        <v>1670</v>
      </c>
      <c r="G146" s="3">
        <v>1400</v>
      </c>
      <c r="H146" s="3">
        <v>270</v>
      </c>
      <c r="I146" s="3">
        <f>F146-(K146+M146)</f>
        <v>49.700000000000045</v>
      </c>
      <c r="J146" s="3">
        <v>1180</v>
      </c>
      <c r="K146" s="3">
        <v>1610</v>
      </c>
      <c r="L146" s="3">
        <v>9.67</v>
      </c>
      <c r="M146" s="3">
        <v>10.3</v>
      </c>
      <c r="N146" s="3">
        <v>275.93138720000002</v>
      </c>
      <c r="O146" s="3">
        <v>275.93138720000002</v>
      </c>
      <c r="P146" s="3">
        <v>273.34787</v>
      </c>
      <c r="Q146" s="3">
        <v>2.5835172000000171</v>
      </c>
      <c r="R146" s="3">
        <f t="shared" si="19"/>
        <v>2.5835172000000171</v>
      </c>
      <c r="S146" s="3">
        <v>188</v>
      </c>
      <c r="T146" s="3">
        <f t="shared" si="20"/>
        <v>71.34787</v>
      </c>
      <c r="U146" s="3">
        <v>202</v>
      </c>
      <c r="V146" s="7">
        <f t="shared" si="17"/>
        <v>0.73206604746848458</v>
      </c>
      <c r="W146" s="1">
        <f>VLOOKUP(B146,SiteMetadata!$B$3:$P$37,3,FALSE)</f>
        <v>0.77</v>
      </c>
      <c r="X146" s="1" t="str">
        <f>VLOOKUP(B146,SiteMetadata!$B$3:$P$37,10,FALSE)</f>
        <v>LowerEastForkLMR</v>
      </c>
      <c r="Y146" s="1">
        <f>VLOOKUP(B146,SiteMetadata!$B$3:$P$37,5,FALSE)</f>
        <v>500.82303400000001</v>
      </c>
      <c r="Z146" s="1">
        <v>4</v>
      </c>
    </row>
    <row r="147" spans="1:26" x14ac:dyDescent="0.3">
      <c r="A147" s="2">
        <v>45068</v>
      </c>
      <c r="B147" s="1" t="s">
        <v>188</v>
      </c>
      <c r="C147" s="1">
        <v>0</v>
      </c>
      <c r="D147" s="3">
        <v>2933.3351109999994</v>
      </c>
      <c r="E147" s="1" t="s">
        <v>188</v>
      </c>
      <c r="F147" s="3">
        <v>2933.3351109999994</v>
      </c>
      <c r="G147" s="3">
        <v>2714.8785189999999</v>
      </c>
      <c r="H147" s="3">
        <v>218.45659199999955</v>
      </c>
      <c r="I147" s="3"/>
      <c r="J147" s="3">
        <v>1410</v>
      </c>
      <c r="K147" s="3">
        <v>3070</v>
      </c>
      <c r="L147" s="3">
        <v>14.2</v>
      </c>
      <c r="M147" s="3">
        <v>13.6</v>
      </c>
      <c r="N147" s="3">
        <v>450.51211039999998</v>
      </c>
      <c r="O147" s="3">
        <v>450.51211039999998</v>
      </c>
      <c r="P147" s="3">
        <v>370.11792159999999</v>
      </c>
      <c r="Q147" s="3">
        <v>80.394188799999995</v>
      </c>
      <c r="R147" s="3">
        <f t="shared" si="19"/>
        <v>80.394188799999995</v>
      </c>
      <c r="S147" s="3">
        <v>432</v>
      </c>
      <c r="T147" s="3" t="str">
        <f t="shared" si="20"/>
        <v/>
      </c>
      <c r="U147" s="3">
        <v>429</v>
      </c>
      <c r="V147" s="7">
        <f t="shared" si="17"/>
        <v>0.95224965122269445</v>
      </c>
      <c r="W147" s="1">
        <f>VLOOKUP(B147,SiteMetadata!$B$3:$P$37,3,FALSE)</f>
        <v>0.77</v>
      </c>
      <c r="X147" s="1" t="str">
        <f>VLOOKUP(B147,SiteMetadata!$B$3:$P$37,10,FALSE)</f>
        <v>LowerEastForkLMR</v>
      </c>
      <c r="Y147" s="1">
        <f>VLOOKUP(B147,SiteMetadata!$B$3:$P$37,5,FALSE)</f>
        <v>500.82303400000001</v>
      </c>
      <c r="Z147" s="1">
        <v>4</v>
      </c>
    </row>
    <row r="148" spans="1:26" x14ac:dyDescent="0.3">
      <c r="A148" s="2">
        <v>45089</v>
      </c>
      <c r="B148" s="1" t="s">
        <v>188</v>
      </c>
      <c r="C148" s="1">
        <v>0</v>
      </c>
      <c r="D148" s="3">
        <v>1610</v>
      </c>
      <c r="E148" s="1" t="s">
        <v>188</v>
      </c>
      <c r="F148" s="3">
        <v>1610</v>
      </c>
      <c r="G148" s="3">
        <v>1280</v>
      </c>
      <c r="H148" s="3">
        <v>330</v>
      </c>
      <c r="I148" s="3">
        <f t="shared" ref="I148:I154" si="21">F148-(K148+M148)</f>
        <v>281.69000000000005</v>
      </c>
      <c r="J148" s="3">
        <v>1360</v>
      </c>
      <c r="K148" s="3">
        <v>1320</v>
      </c>
      <c r="L148" s="3">
        <v>37.4</v>
      </c>
      <c r="M148" s="3">
        <v>8.31</v>
      </c>
      <c r="N148" s="3">
        <v>267.51881100000003</v>
      </c>
      <c r="O148" s="3">
        <v>267.51881100000003</v>
      </c>
      <c r="P148" s="3">
        <v>140.6117090976</v>
      </c>
      <c r="Q148" s="3">
        <v>126.90710190240003</v>
      </c>
      <c r="R148" s="3">
        <f t="shared" si="19"/>
        <v>126.90710190240003</v>
      </c>
      <c r="S148" s="3">
        <v>154</v>
      </c>
      <c r="T148" s="3" t="str">
        <f t="shared" si="20"/>
        <v/>
      </c>
      <c r="U148" s="3">
        <v>156</v>
      </c>
      <c r="V148" s="7">
        <f t="shared" si="17"/>
        <v>0.5831365630583637</v>
      </c>
      <c r="W148" s="1">
        <f>VLOOKUP(B148,SiteMetadata!$B$3:$P$37,3,FALSE)</f>
        <v>0.77</v>
      </c>
      <c r="X148" s="1" t="str">
        <f>VLOOKUP(B148,SiteMetadata!$B$3:$P$37,10,FALSE)</f>
        <v>LowerEastForkLMR</v>
      </c>
      <c r="Y148" s="1">
        <f>VLOOKUP(B148,SiteMetadata!$B$3:$P$37,5,FALSE)</f>
        <v>500.82303400000001</v>
      </c>
      <c r="Z148" s="1">
        <v>4</v>
      </c>
    </row>
    <row r="149" spans="1:26" x14ac:dyDescent="0.3">
      <c r="A149" s="2">
        <v>44774</v>
      </c>
      <c r="B149" s="1" t="s">
        <v>119</v>
      </c>
      <c r="C149" s="1">
        <v>0</v>
      </c>
      <c r="D149" s="3">
        <v>890.26913739999986</v>
      </c>
      <c r="E149" s="1" t="s">
        <v>119</v>
      </c>
      <c r="F149" s="3">
        <v>890.26913739999986</v>
      </c>
      <c r="G149" s="3">
        <v>768.0579616</v>
      </c>
      <c r="H149" s="3">
        <v>122.21117579999986</v>
      </c>
      <c r="I149" s="3">
        <f t="shared" si="21"/>
        <v>584.66913739999984</v>
      </c>
      <c r="J149" s="3">
        <v>234</v>
      </c>
      <c r="K149" s="3">
        <v>283</v>
      </c>
      <c r="L149" s="3">
        <v>20.7</v>
      </c>
      <c r="M149" s="3">
        <v>22.6</v>
      </c>
      <c r="N149" s="3">
        <v>238.80463232</v>
      </c>
      <c r="O149" s="4">
        <v>254.93645199999997</v>
      </c>
      <c r="P149" s="3">
        <v>241.93645199999997</v>
      </c>
      <c r="Q149" s="3">
        <v>-3.1318196799999782</v>
      </c>
      <c r="R149" s="3">
        <f t="shared" si="19"/>
        <v>13</v>
      </c>
      <c r="S149" s="3">
        <v>105</v>
      </c>
      <c r="T149" s="3">
        <f t="shared" si="20"/>
        <v>125.93645199999997</v>
      </c>
      <c r="U149" s="3">
        <v>116</v>
      </c>
      <c r="V149" s="7">
        <f t="shared" si="17"/>
        <v>0.45501535417932315</v>
      </c>
      <c r="W149" s="1">
        <f>VLOOKUP(B149,SiteMetadata!$B$3:$P$37,3,FALSE)</f>
        <v>66</v>
      </c>
      <c r="X149" s="1" t="str">
        <f>VLOOKUP(B149,SiteMetadata!$B$3:$P$37,10,FALSE)</f>
        <v>UpperEastForkLMR</v>
      </c>
      <c r="Y149" s="1">
        <f>VLOOKUP(B149,SiteMetadata!$B$3:$P$37,5,FALSE)</f>
        <v>131.63719399999999</v>
      </c>
      <c r="Z149" s="1">
        <v>3</v>
      </c>
    </row>
    <row r="150" spans="1:26" x14ac:dyDescent="0.3">
      <c r="A150" s="2">
        <v>44795</v>
      </c>
      <c r="B150" s="1" t="s">
        <v>119</v>
      </c>
      <c r="C150" s="1">
        <v>0</v>
      </c>
      <c r="D150" s="3"/>
      <c r="E150" s="1" t="s">
        <v>119</v>
      </c>
      <c r="F150" s="4">
        <v>1052.56563136</v>
      </c>
      <c r="G150" s="3">
        <v>1035.56563136</v>
      </c>
      <c r="H150" s="3">
        <v>-1035.56563136</v>
      </c>
      <c r="I150" s="3">
        <f t="shared" si="21"/>
        <v>587.26563136000004</v>
      </c>
      <c r="J150" s="3">
        <v>558</v>
      </c>
      <c r="K150" s="3">
        <v>445</v>
      </c>
      <c r="L150" s="3">
        <v>30.8</v>
      </c>
      <c r="M150" s="3">
        <v>20.3</v>
      </c>
      <c r="N150" s="3">
        <v>450.76888750000001</v>
      </c>
      <c r="O150" s="3">
        <v>450.76888750000001</v>
      </c>
      <c r="P150" s="3">
        <v>295.70314062</v>
      </c>
      <c r="Q150" s="3">
        <v>155.06574688000001</v>
      </c>
      <c r="R150" s="3">
        <f t="shared" si="19"/>
        <v>155.06574688000001</v>
      </c>
      <c r="S150" s="3">
        <v>283</v>
      </c>
      <c r="T150" s="3">
        <f t="shared" si="20"/>
        <v>38.703140619999999</v>
      </c>
      <c r="U150" s="3">
        <v>257</v>
      </c>
      <c r="V150" s="7">
        <f t="shared" si="17"/>
        <v>0.57013695294132294</v>
      </c>
      <c r="W150" s="1">
        <f>VLOOKUP(B150,SiteMetadata!$B$3:$P$37,3,FALSE)</f>
        <v>66</v>
      </c>
      <c r="X150" s="1" t="str">
        <f>VLOOKUP(B150,SiteMetadata!$B$3:$P$37,10,FALSE)</f>
        <v>UpperEastForkLMR</v>
      </c>
      <c r="Y150" s="1">
        <f>VLOOKUP(B150,SiteMetadata!$B$3:$P$37,5,FALSE)</f>
        <v>131.63719399999999</v>
      </c>
      <c r="Z150" s="1">
        <v>4</v>
      </c>
    </row>
    <row r="151" spans="1:26" x14ac:dyDescent="0.3">
      <c r="A151" s="2">
        <v>44837</v>
      </c>
      <c r="B151" s="1" t="s">
        <v>119</v>
      </c>
      <c r="C151" s="1">
        <v>0</v>
      </c>
      <c r="D151" s="3">
        <v>275.22201799999999</v>
      </c>
      <c r="E151" s="1" t="s">
        <v>119</v>
      </c>
      <c r="F151" s="3">
        <v>275.22201799999999</v>
      </c>
      <c r="G151" s="3">
        <v>222.29327050000001</v>
      </c>
      <c r="H151" s="3">
        <v>52.928747499999986</v>
      </c>
      <c r="I151" s="3">
        <f t="shared" si="21"/>
        <v>227.592018</v>
      </c>
      <c r="J151" s="3">
        <v>41.6</v>
      </c>
      <c r="K151" s="3">
        <v>44.8</v>
      </c>
      <c r="L151" s="3">
        <v>2.0099999999999998</v>
      </c>
      <c r="M151" s="3">
        <v>2.83</v>
      </c>
      <c r="N151" s="3">
        <v>58.5</v>
      </c>
      <c r="O151" s="4">
        <v>73.900000000000006</v>
      </c>
      <c r="P151" s="3">
        <v>58.9</v>
      </c>
      <c r="Q151" s="3">
        <v>-0.39999999999999858</v>
      </c>
      <c r="R151" s="3">
        <f t="shared" si="19"/>
        <v>15.000000000000007</v>
      </c>
      <c r="S151" s="3">
        <v>31.5</v>
      </c>
      <c r="T151" s="3">
        <f t="shared" si="20"/>
        <v>33.099999999999994</v>
      </c>
      <c r="U151" s="3">
        <v>25.8</v>
      </c>
      <c r="V151" s="7">
        <f t="shared" si="17"/>
        <v>0.34912043301759133</v>
      </c>
      <c r="W151" s="1">
        <f>VLOOKUP(B151,SiteMetadata!$B$3:$P$37,3,FALSE)</f>
        <v>66</v>
      </c>
      <c r="X151" s="1" t="str">
        <f>VLOOKUP(B151,SiteMetadata!$B$3:$P$37,10,FALSE)</f>
        <v>UpperEastForkLMR</v>
      </c>
      <c r="Y151" s="1">
        <f>VLOOKUP(B151,SiteMetadata!$B$3:$P$37,5,FALSE)</f>
        <v>131.63719399999999</v>
      </c>
      <c r="Z151" s="1">
        <v>4</v>
      </c>
    </row>
    <row r="152" spans="1:26" x14ac:dyDescent="0.3">
      <c r="A152" s="2">
        <v>44858</v>
      </c>
      <c r="B152" s="1" t="s">
        <v>119</v>
      </c>
      <c r="C152" s="1">
        <v>0</v>
      </c>
      <c r="D152" s="3">
        <v>416</v>
      </c>
      <c r="E152" s="1" t="s">
        <v>119</v>
      </c>
      <c r="F152" s="3">
        <v>416</v>
      </c>
      <c r="G152" s="3">
        <v>321</v>
      </c>
      <c r="H152" s="3">
        <v>95</v>
      </c>
      <c r="I152" s="3">
        <f t="shared" si="21"/>
        <v>396.25</v>
      </c>
      <c r="J152" s="3">
        <v>4.46</v>
      </c>
      <c r="K152" s="3">
        <v>9.75</v>
      </c>
      <c r="L152" s="3">
        <v>1.53</v>
      </c>
      <c r="M152" s="3">
        <v>10</v>
      </c>
      <c r="N152" s="3">
        <v>278.00148544000001</v>
      </c>
      <c r="O152" s="3">
        <v>278.00148544000001</v>
      </c>
      <c r="P152" s="3">
        <v>232.96669023999999</v>
      </c>
      <c r="Q152" s="3">
        <v>45.034795200000019</v>
      </c>
      <c r="R152" s="3">
        <f t="shared" si="19"/>
        <v>45.034795200000019</v>
      </c>
      <c r="S152" s="3">
        <v>101</v>
      </c>
      <c r="T152" s="3">
        <f t="shared" si="20"/>
        <v>123.96669023999999</v>
      </c>
      <c r="U152" s="3">
        <v>109</v>
      </c>
      <c r="V152" s="7">
        <f t="shared" si="17"/>
        <v>0.3920842359078871</v>
      </c>
      <c r="W152" s="1">
        <f>VLOOKUP(B152,SiteMetadata!$B$3:$P$37,3,FALSE)</f>
        <v>66</v>
      </c>
      <c r="X152" s="1" t="str">
        <f>VLOOKUP(B152,SiteMetadata!$B$3:$P$37,10,FALSE)</f>
        <v>UpperEastForkLMR</v>
      </c>
      <c r="Y152" s="1">
        <f>VLOOKUP(B152,SiteMetadata!$B$3:$P$37,5,FALSE)</f>
        <v>131.63719399999999</v>
      </c>
      <c r="Z152" s="1">
        <v>4</v>
      </c>
    </row>
    <row r="153" spans="1:26" x14ac:dyDescent="0.3">
      <c r="A153" s="72">
        <v>44886</v>
      </c>
      <c r="B153" s="73" t="s">
        <v>119</v>
      </c>
      <c r="C153" s="73">
        <v>0</v>
      </c>
      <c r="D153" s="74">
        <v>398</v>
      </c>
      <c r="E153" s="73" t="s">
        <v>119</v>
      </c>
      <c r="F153" s="74">
        <v>398</v>
      </c>
      <c r="G153" s="74">
        <v>376.19219063999998</v>
      </c>
      <c r="H153" s="74">
        <v>21.807809360000022</v>
      </c>
      <c r="I153" s="74">
        <f t="shared" si="21"/>
        <v>273.33</v>
      </c>
      <c r="J153" s="74">
        <v>111</v>
      </c>
      <c r="K153" s="74">
        <v>123</v>
      </c>
      <c r="L153" s="74">
        <v>1.91</v>
      </c>
      <c r="M153" s="74">
        <v>1.67</v>
      </c>
      <c r="N153" s="74">
        <v>171.92019112999998</v>
      </c>
      <c r="O153" s="75">
        <v>222.26857299999995</v>
      </c>
      <c r="P153" s="74">
        <v>208.26857299999995</v>
      </c>
      <c r="Q153" s="74">
        <v>-36.348381869999969</v>
      </c>
      <c r="R153" s="74">
        <f t="shared" si="19"/>
        <v>14</v>
      </c>
      <c r="S153" s="74">
        <v>115</v>
      </c>
      <c r="T153" s="74">
        <f t="shared" si="20"/>
        <v>97.268572999999947</v>
      </c>
      <c r="U153" s="74">
        <v>111</v>
      </c>
      <c r="V153" s="76">
        <f t="shared" ref="V153:V184" si="22">U153/O153</f>
        <v>0.49939583676546134</v>
      </c>
      <c r="W153" s="73">
        <f>VLOOKUP(B153,SiteMetadata!$B$3:$P$37,3,FALSE)</f>
        <v>66</v>
      </c>
      <c r="X153" s="73" t="str">
        <f>VLOOKUP(B153,SiteMetadata!$B$3:$P$37,10,FALSE)</f>
        <v>UpperEastForkLMR</v>
      </c>
      <c r="Y153" s="73">
        <f>VLOOKUP(B153,SiteMetadata!$B$3:$P$37,5,FALSE)</f>
        <v>131.63719399999999</v>
      </c>
      <c r="Z153" s="73">
        <v>3</v>
      </c>
    </row>
    <row r="154" spans="1:26" s="77" customFormat="1" x14ac:dyDescent="0.3">
      <c r="A154" s="72">
        <v>45265</v>
      </c>
      <c r="B154" s="73" t="s">
        <v>119</v>
      </c>
      <c r="C154" s="73">
        <v>0</v>
      </c>
      <c r="D154" s="74">
        <v>1313.5315817000003</v>
      </c>
      <c r="E154" s="73" t="s">
        <v>119</v>
      </c>
      <c r="F154" s="75">
        <v>1362.3626433000002</v>
      </c>
      <c r="G154" s="74">
        <v>1340.3626433000002</v>
      </c>
      <c r="H154" s="74">
        <v>-26.831061599999884</v>
      </c>
      <c r="I154" s="74">
        <f t="shared" si="21"/>
        <v>651.23264330000018</v>
      </c>
      <c r="J154" s="74">
        <v>693</v>
      </c>
      <c r="K154" s="74">
        <v>707</v>
      </c>
      <c r="L154" s="74">
        <v>3.27</v>
      </c>
      <c r="M154" s="74">
        <v>4.13</v>
      </c>
      <c r="N154" s="74">
        <v>212.26295135999999</v>
      </c>
      <c r="O154" s="75">
        <v>243.25225183999999</v>
      </c>
      <c r="P154" s="74">
        <v>229.25225183999999</v>
      </c>
      <c r="Q154" s="74">
        <v>-16.989300479999997</v>
      </c>
      <c r="R154" s="74">
        <f t="shared" si="19"/>
        <v>14</v>
      </c>
      <c r="S154" s="74">
        <v>99.3</v>
      </c>
      <c r="T154" s="74">
        <f t="shared" si="20"/>
        <v>131.15225183999999</v>
      </c>
      <c r="U154" s="74">
        <v>98.1</v>
      </c>
      <c r="V154" s="76">
        <f t="shared" si="22"/>
        <v>0.40328506419963428</v>
      </c>
      <c r="W154" s="73">
        <f>VLOOKUP(B154,SiteMetadata!$B$3:$P$37,3,FALSE)</f>
        <v>66</v>
      </c>
      <c r="X154" s="73" t="str">
        <f>VLOOKUP(B154,SiteMetadata!$B$3:$P$37,10,FALSE)</f>
        <v>UpperEastForkLMR</v>
      </c>
      <c r="Y154" s="73">
        <f>VLOOKUP(B154,SiteMetadata!$B$3:$P$37,5,FALSE)</f>
        <v>131.63719399999999</v>
      </c>
      <c r="Z154" s="73">
        <v>4</v>
      </c>
    </row>
    <row r="155" spans="1:26" x14ac:dyDescent="0.3">
      <c r="A155" s="2">
        <v>44949</v>
      </c>
      <c r="B155" s="1" t="s">
        <v>119</v>
      </c>
      <c r="C155" s="1">
        <v>0</v>
      </c>
      <c r="D155" s="3">
        <v>1837.6543609999997</v>
      </c>
      <c r="E155" s="1" t="s">
        <v>119</v>
      </c>
      <c r="F155" s="4">
        <v>1934.6150250000001</v>
      </c>
      <c r="G155" s="3">
        <v>1910.6150250000001</v>
      </c>
      <c r="H155" s="3">
        <v>-72.960664000000406</v>
      </c>
      <c r="I155" s="3"/>
      <c r="J155" s="3">
        <v>1450</v>
      </c>
      <c r="K155" s="3">
        <v>2130</v>
      </c>
      <c r="L155" s="3">
        <v>13.4</v>
      </c>
      <c r="M155" s="3">
        <v>26.2</v>
      </c>
      <c r="N155" s="3">
        <v>189.46482372</v>
      </c>
      <c r="O155" s="3">
        <v>189.46482372</v>
      </c>
      <c r="P155" s="3">
        <v>182.20315951999999</v>
      </c>
      <c r="Q155" s="3">
        <v>7.2616642000000127</v>
      </c>
      <c r="R155" s="3">
        <f t="shared" si="19"/>
        <v>7.2616642000000127</v>
      </c>
      <c r="S155" s="3">
        <v>57.9</v>
      </c>
      <c r="T155" s="3">
        <f t="shared" si="20"/>
        <v>111.70315951999999</v>
      </c>
      <c r="U155" s="3">
        <v>70.5</v>
      </c>
      <c r="V155" s="7">
        <f t="shared" si="22"/>
        <v>0.37210073414043449</v>
      </c>
      <c r="W155" s="1">
        <f>VLOOKUP(B155,SiteMetadata!$B$3:$P$37,3,FALSE)</f>
        <v>66</v>
      </c>
      <c r="X155" s="1" t="str">
        <f>VLOOKUP(B155,SiteMetadata!$B$3:$P$37,10,FALSE)</f>
        <v>UpperEastForkLMR</v>
      </c>
      <c r="Y155" s="1">
        <f>VLOOKUP(B155,SiteMetadata!$B$3:$P$37,5,FALSE)</f>
        <v>131.63719399999999</v>
      </c>
      <c r="Z155" s="1">
        <v>4</v>
      </c>
    </row>
    <row r="156" spans="1:26" x14ac:dyDescent="0.3">
      <c r="A156" s="2">
        <v>44970</v>
      </c>
      <c r="B156" s="1" t="s">
        <v>119</v>
      </c>
      <c r="C156" s="1">
        <v>0</v>
      </c>
      <c r="D156" s="3">
        <v>633</v>
      </c>
      <c r="E156" s="1" t="s">
        <v>119</v>
      </c>
      <c r="F156" s="3">
        <v>633</v>
      </c>
      <c r="G156" s="3">
        <v>589</v>
      </c>
      <c r="H156" s="3">
        <v>44</v>
      </c>
      <c r="I156" s="3"/>
      <c r="J156" s="3">
        <v>801</v>
      </c>
      <c r="K156" s="3">
        <v>764</v>
      </c>
      <c r="L156" s="3">
        <v>1.1299999999999999</v>
      </c>
      <c r="M156" s="3">
        <v>0.80700000000000005</v>
      </c>
      <c r="N156" s="3">
        <v>107.60408335999999</v>
      </c>
      <c r="O156" s="4">
        <v>120.35502500000003</v>
      </c>
      <c r="P156" s="3">
        <v>108.35502500000003</v>
      </c>
      <c r="Q156" s="3">
        <v>-0.75094164000003616</v>
      </c>
      <c r="R156" s="3">
        <f t="shared" si="19"/>
        <v>12</v>
      </c>
      <c r="S156" s="3">
        <v>15</v>
      </c>
      <c r="T156" s="3">
        <f t="shared" si="20"/>
        <v>95.655025000000023</v>
      </c>
      <c r="U156" s="3">
        <v>12.7</v>
      </c>
      <c r="V156" s="7">
        <f t="shared" si="22"/>
        <v>0.10552114463023041</v>
      </c>
      <c r="W156" s="1">
        <f>VLOOKUP(B156,SiteMetadata!$B$3:$P$37,3,FALSE)</f>
        <v>66</v>
      </c>
      <c r="X156" s="1" t="str">
        <f>VLOOKUP(B156,SiteMetadata!$B$3:$P$37,10,FALSE)</f>
        <v>UpperEastForkLMR</v>
      </c>
      <c r="Y156" s="1">
        <f>VLOOKUP(B156,SiteMetadata!$B$3:$P$37,5,FALSE)</f>
        <v>131.63719399999999</v>
      </c>
      <c r="Z156" s="1">
        <v>4</v>
      </c>
    </row>
    <row r="157" spans="1:26" x14ac:dyDescent="0.3">
      <c r="A157" s="2">
        <v>44991</v>
      </c>
      <c r="B157" s="1" t="s">
        <v>119</v>
      </c>
      <c r="C157" s="1">
        <v>0</v>
      </c>
      <c r="D157" s="3">
        <v>2020</v>
      </c>
      <c r="E157" s="1" t="s">
        <v>119</v>
      </c>
      <c r="F157" s="3">
        <v>2020</v>
      </c>
      <c r="G157" s="3">
        <v>1910</v>
      </c>
      <c r="H157" s="3">
        <v>110</v>
      </c>
      <c r="I157" s="3">
        <f t="shared" ref="I157:I164" si="23">F157-(K157+M157)</f>
        <v>623.59999999999991</v>
      </c>
      <c r="J157" s="3">
        <v>1680</v>
      </c>
      <c r="K157" s="3">
        <v>1380</v>
      </c>
      <c r="L157" s="3">
        <v>13.8</v>
      </c>
      <c r="M157" s="3">
        <v>16.399999999999999</v>
      </c>
      <c r="N157" s="3">
        <v>161.05445637000003</v>
      </c>
      <c r="O157" s="3">
        <v>161.05445637000003</v>
      </c>
      <c r="P157" s="3">
        <v>139.93286832000001</v>
      </c>
      <c r="Q157" s="3">
        <v>21.121588050000014</v>
      </c>
      <c r="R157" s="3">
        <f t="shared" si="19"/>
        <v>21.121588050000014</v>
      </c>
      <c r="S157" s="3">
        <v>75.599999999999994</v>
      </c>
      <c r="T157" s="3">
        <f t="shared" si="20"/>
        <v>73.632868320000014</v>
      </c>
      <c r="U157" s="3">
        <v>66.3</v>
      </c>
      <c r="V157" s="7">
        <f t="shared" si="22"/>
        <v>0.41166200237070777</v>
      </c>
      <c r="W157" s="1">
        <f>VLOOKUP(B157,SiteMetadata!$B$3:$P$37,3,FALSE)</f>
        <v>66</v>
      </c>
      <c r="X157" s="1" t="str">
        <f>VLOOKUP(B157,SiteMetadata!$B$3:$P$37,10,FALSE)</f>
        <v>UpperEastForkLMR</v>
      </c>
      <c r="Y157" s="1">
        <f>VLOOKUP(B157,SiteMetadata!$B$3:$P$37,5,FALSE)</f>
        <v>131.63719399999999</v>
      </c>
      <c r="Z157" s="1">
        <v>4</v>
      </c>
    </row>
    <row r="158" spans="1:26" x14ac:dyDescent="0.3">
      <c r="A158" s="2">
        <v>45012</v>
      </c>
      <c r="B158" s="1" t="s">
        <v>119</v>
      </c>
      <c r="C158" s="1">
        <v>0</v>
      </c>
      <c r="D158" s="3">
        <v>1900</v>
      </c>
      <c r="E158" s="1" t="s">
        <v>119</v>
      </c>
      <c r="F158" s="3">
        <v>1900</v>
      </c>
      <c r="G158" s="3">
        <v>1540</v>
      </c>
      <c r="H158" s="3">
        <v>360</v>
      </c>
      <c r="I158" s="3">
        <f t="shared" si="23"/>
        <v>146</v>
      </c>
      <c r="J158" s="3">
        <v>1540</v>
      </c>
      <c r="K158" s="3">
        <v>1730</v>
      </c>
      <c r="L158" s="3">
        <v>43.1</v>
      </c>
      <c r="M158" s="3">
        <v>24</v>
      </c>
      <c r="N158" s="3">
        <v>160.56771984800002</v>
      </c>
      <c r="O158" s="3">
        <v>160.56771984800002</v>
      </c>
      <c r="P158" s="3">
        <v>91.573793671999979</v>
      </c>
      <c r="Q158" s="3">
        <v>68.993926176000045</v>
      </c>
      <c r="R158" s="3">
        <f t="shared" si="19"/>
        <v>68.993926176000045</v>
      </c>
      <c r="S158" s="3">
        <v>83.1</v>
      </c>
      <c r="T158" s="3">
        <f t="shared" si="20"/>
        <v>35.573793671999979</v>
      </c>
      <c r="U158" s="3">
        <v>56</v>
      </c>
      <c r="V158" s="7">
        <f t="shared" si="22"/>
        <v>0.34876250377729651</v>
      </c>
      <c r="W158" s="1">
        <f>VLOOKUP(B158,SiteMetadata!$B$3:$P$37,3,FALSE)</f>
        <v>66</v>
      </c>
      <c r="X158" s="1" t="str">
        <f>VLOOKUP(B158,SiteMetadata!$B$3:$P$37,10,FALSE)</f>
        <v>UpperEastForkLMR</v>
      </c>
      <c r="Y158" s="1">
        <f>VLOOKUP(B158,SiteMetadata!$B$3:$P$37,5,FALSE)</f>
        <v>131.63719399999999</v>
      </c>
      <c r="Z158" s="1">
        <v>4</v>
      </c>
    </row>
    <row r="159" spans="1:26" x14ac:dyDescent="0.3">
      <c r="A159" s="2">
        <v>45033</v>
      </c>
      <c r="B159" s="1" t="s">
        <v>119</v>
      </c>
      <c r="C159" s="1">
        <v>0</v>
      </c>
      <c r="D159" s="3">
        <v>669</v>
      </c>
      <c r="E159" s="1" t="s">
        <v>119</v>
      </c>
      <c r="F159" s="3">
        <v>669</v>
      </c>
      <c r="G159" s="3">
        <v>611</v>
      </c>
      <c r="H159" s="3">
        <v>58</v>
      </c>
      <c r="I159" s="3">
        <f t="shared" si="23"/>
        <v>300.3</v>
      </c>
      <c r="J159" s="3">
        <v>251</v>
      </c>
      <c r="K159" s="3">
        <v>356</v>
      </c>
      <c r="L159" s="3">
        <v>12</v>
      </c>
      <c r="M159" s="3">
        <v>12.7</v>
      </c>
      <c r="N159" s="3">
        <v>81.794866641999988</v>
      </c>
      <c r="O159" s="3">
        <v>81.794866641999988</v>
      </c>
      <c r="P159" s="3">
        <v>77.994612450000005</v>
      </c>
      <c r="Q159" s="3">
        <v>3.8002541919999828</v>
      </c>
      <c r="R159" s="3">
        <f t="shared" si="19"/>
        <v>3.8002541919999828</v>
      </c>
      <c r="S159" s="3">
        <v>17.5</v>
      </c>
      <c r="T159" s="3">
        <f t="shared" si="20"/>
        <v>65.294612450000002</v>
      </c>
      <c r="U159" s="3">
        <v>12.7</v>
      </c>
      <c r="V159" s="7">
        <f t="shared" si="22"/>
        <v>0.15526646746164888</v>
      </c>
      <c r="W159" s="1">
        <f>VLOOKUP(B159,SiteMetadata!$B$3:$P$37,3,FALSE)</f>
        <v>66</v>
      </c>
      <c r="X159" s="1" t="str">
        <f>VLOOKUP(B159,SiteMetadata!$B$3:$P$37,10,FALSE)</f>
        <v>UpperEastForkLMR</v>
      </c>
      <c r="Y159" s="1">
        <f>VLOOKUP(B159,SiteMetadata!$B$3:$P$37,5,FALSE)</f>
        <v>131.63719399999999</v>
      </c>
      <c r="Z159" s="1">
        <v>4</v>
      </c>
    </row>
    <row r="160" spans="1:26" x14ac:dyDescent="0.3">
      <c r="A160" s="2">
        <v>45054</v>
      </c>
      <c r="B160" s="1" t="s">
        <v>119</v>
      </c>
      <c r="C160" s="1">
        <v>0</v>
      </c>
      <c r="D160" s="3">
        <v>2002.7235636099999</v>
      </c>
      <c r="E160" s="1" t="s">
        <v>119</v>
      </c>
      <c r="F160" s="3">
        <v>2002.7235636099999</v>
      </c>
      <c r="G160" s="3">
        <v>1634.6895033599999</v>
      </c>
      <c r="H160" s="3">
        <v>368.03406025000004</v>
      </c>
      <c r="I160" s="3">
        <f t="shared" si="23"/>
        <v>259.52356360999988</v>
      </c>
      <c r="J160" s="3">
        <v>1620</v>
      </c>
      <c r="K160" s="3">
        <v>1660</v>
      </c>
      <c r="L160" s="3">
        <v>88.1</v>
      </c>
      <c r="M160" s="3">
        <v>83.2</v>
      </c>
      <c r="N160" s="3">
        <v>447</v>
      </c>
      <c r="O160" s="3">
        <v>447</v>
      </c>
      <c r="P160" s="3">
        <v>445.16205000000002</v>
      </c>
      <c r="Q160" s="3">
        <v>1.837949999999978</v>
      </c>
      <c r="R160" s="3">
        <f t="shared" si="19"/>
        <v>1.837949999999978</v>
      </c>
      <c r="S160" s="3">
        <v>381</v>
      </c>
      <c r="T160" s="3">
        <f t="shared" si="20"/>
        <v>90.162050000000022</v>
      </c>
      <c r="U160" s="3">
        <v>355</v>
      </c>
      <c r="V160" s="7">
        <f t="shared" si="22"/>
        <v>0.7941834451901566</v>
      </c>
      <c r="W160" s="1">
        <f>VLOOKUP(B160,SiteMetadata!$B$3:$P$37,3,FALSE)</f>
        <v>66</v>
      </c>
      <c r="X160" s="1" t="str">
        <f>VLOOKUP(B160,SiteMetadata!$B$3:$P$37,10,FALSE)</f>
        <v>UpperEastForkLMR</v>
      </c>
      <c r="Y160" s="1">
        <f>VLOOKUP(B160,SiteMetadata!$B$3:$P$37,5,FALSE)</f>
        <v>131.63719399999999</v>
      </c>
      <c r="Z160" s="1">
        <v>4</v>
      </c>
    </row>
    <row r="161" spans="1:26" x14ac:dyDescent="0.3">
      <c r="A161" s="2">
        <v>45076</v>
      </c>
      <c r="B161" s="1" t="s">
        <v>119</v>
      </c>
      <c r="C161" s="1">
        <v>0</v>
      </c>
      <c r="D161" s="3">
        <v>520</v>
      </c>
      <c r="E161" s="1" t="s">
        <v>119</v>
      </c>
      <c r="F161" s="3">
        <v>520</v>
      </c>
      <c r="G161" s="3">
        <v>469.59311356000006</v>
      </c>
      <c r="H161" s="3">
        <v>50.406886439999937</v>
      </c>
      <c r="I161" s="3">
        <f t="shared" si="23"/>
        <v>411.8</v>
      </c>
      <c r="J161" s="3">
        <v>64.8</v>
      </c>
      <c r="K161" s="3">
        <v>68.7</v>
      </c>
      <c r="L161" s="3">
        <v>33.9</v>
      </c>
      <c r="M161" s="3">
        <v>39.5</v>
      </c>
      <c r="N161" s="3">
        <v>118.36768996000001</v>
      </c>
      <c r="O161" s="3">
        <v>118.36768996000001</v>
      </c>
      <c r="P161" s="3">
        <v>95.444299210000011</v>
      </c>
      <c r="Q161" s="3">
        <v>22.923390749999996</v>
      </c>
      <c r="R161" s="3">
        <f t="shared" si="19"/>
        <v>22.923390749999996</v>
      </c>
      <c r="S161" s="3">
        <v>71.900000000000006</v>
      </c>
      <c r="T161" s="3">
        <f t="shared" si="20"/>
        <v>23.444299210000011</v>
      </c>
      <c r="U161" s="3">
        <v>72</v>
      </c>
      <c r="V161" s="7">
        <f t="shared" si="22"/>
        <v>0.60827409932838061</v>
      </c>
      <c r="W161" s="1">
        <f>VLOOKUP(B161,SiteMetadata!$B$3:$P$37,3,FALSE)</f>
        <v>66</v>
      </c>
      <c r="X161" s="1" t="str">
        <f>VLOOKUP(B161,SiteMetadata!$B$3:$P$37,10,FALSE)</f>
        <v>UpperEastForkLMR</v>
      </c>
      <c r="Y161" s="1">
        <f>VLOOKUP(B161,SiteMetadata!$B$3:$P$37,5,FALSE)</f>
        <v>131.63719399999999</v>
      </c>
      <c r="Z161" s="1">
        <v>4</v>
      </c>
    </row>
    <row r="162" spans="1:26" x14ac:dyDescent="0.3">
      <c r="A162" s="2">
        <v>45089</v>
      </c>
      <c r="B162" s="1" t="s">
        <v>119</v>
      </c>
      <c r="C162" s="1">
        <v>0</v>
      </c>
      <c r="D162" s="3">
        <v>10200</v>
      </c>
      <c r="E162" s="1" t="s">
        <v>119</v>
      </c>
      <c r="F162" s="3">
        <v>10200</v>
      </c>
      <c r="G162" s="3">
        <v>8530</v>
      </c>
      <c r="H162" s="3">
        <v>1670</v>
      </c>
      <c r="I162" s="3">
        <f t="shared" si="23"/>
        <v>1490</v>
      </c>
      <c r="J162" s="3">
        <v>6410</v>
      </c>
      <c r="K162" s="3">
        <v>6180</v>
      </c>
      <c r="L162" s="3">
        <v>2890</v>
      </c>
      <c r="M162" s="3">
        <v>2530</v>
      </c>
      <c r="N162" s="3">
        <v>1058.4030006400001</v>
      </c>
      <c r="O162" s="3">
        <v>1058.4030006400001</v>
      </c>
      <c r="P162" s="3">
        <v>831.30561695999995</v>
      </c>
      <c r="Q162" s="3">
        <v>227.09738368000012</v>
      </c>
      <c r="R162" s="3">
        <f t="shared" si="19"/>
        <v>227.09738368000012</v>
      </c>
      <c r="S162" s="3">
        <v>936</v>
      </c>
      <c r="T162" s="3">
        <f t="shared" si="20"/>
        <v>258.30561695999995</v>
      </c>
      <c r="U162" s="3">
        <v>573</v>
      </c>
      <c r="V162" s="7">
        <f t="shared" si="22"/>
        <v>0.54138168509869655</v>
      </c>
      <c r="W162" s="1">
        <f>VLOOKUP(B162,SiteMetadata!$B$3:$P$37,3,FALSE)</f>
        <v>66</v>
      </c>
      <c r="X162" s="1" t="str">
        <f>VLOOKUP(B162,SiteMetadata!$B$3:$P$37,10,FALSE)</f>
        <v>UpperEastForkLMR</v>
      </c>
      <c r="Y162" s="1">
        <f>VLOOKUP(B162,SiteMetadata!$B$3:$P$37,5,FALSE)</f>
        <v>131.63719399999999</v>
      </c>
      <c r="Z162" s="1">
        <v>4</v>
      </c>
    </row>
    <row r="163" spans="1:26" x14ac:dyDescent="0.3">
      <c r="A163" s="2">
        <v>45097</v>
      </c>
      <c r="B163" s="1" t="s">
        <v>119</v>
      </c>
      <c r="C163" s="1">
        <v>0</v>
      </c>
      <c r="D163" s="3">
        <v>3490</v>
      </c>
      <c r="E163" s="1" t="s">
        <v>119</v>
      </c>
      <c r="F163" s="3">
        <v>3490</v>
      </c>
      <c r="G163" s="3">
        <v>3300</v>
      </c>
      <c r="H163" s="3">
        <v>190</v>
      </c>
      <c r="I163" s="3">
        <f t="shared" si="23"/>
        <v>314.40000000000009</v>
      </c>
      <c r="J163" s="3">
        <v>4390</v>
      </c>
      <c r="K163" s="3">
        <v>3130</v>
      </c>
      <c r="L163" s="3">
        <v>61.4</v>
      </c>
      <c r="M163" s="3">
        <v>45.6</v>
      </c>
      <c r="N163" s="3">
        <v>136.11782391359998</v>
      </c>
      <c r="O163" s="3">
        <v>136.11782391359998</v>
      </c>
      <c r="P163" s="3">
        <v>105</v>
      </c>
      <c r="Q163" s="3">
        <v>31.117823913599977</v>
      </c>
      <c r="R163" s="3">
        <f t="shared" si="19"/>
        <v>31.117823913599977</v>
      </c>
      <c r="S163" s="3">
        <v>117</v>
      </c>
      <c r="T163" s="3">
        <f t="shared" ref="T163:T179" si="24">IF(P163-U163&lt;0,"", P163-U163)</f>
        <v>1</v>
      </c>
      <c r="U163" s="3">
        <v>104</v>
      </c>
      <c r="V163" s="7">
        <f t="shared" si="22"/>
        <v>0.76404395111409817</v>
      </c>
      <c r="W163" s="1">
        <f>VLOOKUP(B163,SiteMetadata!$B$3:$P$37,3,FALSE)</f>
        <v>66</v>
      </c>
      <c r="X163" s="1" t="str">
        <f>VLOOKUP(B163,SiteMetadata!$B$3:$P$37,10,FALSE)</f>
        <v>UpperEastForkLMR</v>
      </c>
      <c r="Y163" s="1">
        <f>VLOOKUP(B163,SiteMetadata!$B$3:$P$37,5,FALSE)</f>
        <v>131.63719399999999</v>
      </c>
      <c r="Z163" s="1">
        <v>4</v>
      </c>
    </row>
    <row r="164" spans="1:26" x14ac:dyDescent="0.3">
      <c r="A164" s="2">
        <v>44760</v>
      </c>
      <c r="B164" s="1" t="s">
        <v>181</v>
      </c>
      <c r="C164" s="1">
        <v>0</v>
      </c>
      <c r="D164" s="3">
        <v>2749.2222520000005</v>
      </c>
      <c r="E164" s="1" t="s">
        <v>181</v>
      </c>
      <c r="F164" s="3">
        <v>2749.2222520000005</v>
      </c>
      <c r="G164" s="3">
        <v>1594.4023369200002</v>
      </c>
      <c r="H164" s="3">
        <v>1154.8199150800003</v>
      </c>
      <c r="I164" s="3">
        <f t="shared" si="23"/>
        <v>799.92225200000053</v>
      </c>
      <c r="J164" s="3">
        <v>1710</v>
      </c>
      <c r="K164" s="3">
        <v>1930</v>
      </c>
      <c r="L164" s="3">
        <v>22.4</v>
      </c>
      <c r="M164" s="3">
        <v>19.3</v>
      </c>
      <c r="N164" s="3">
        <v>318.46120000000008</v>
      </c>
      <c r="O164" s="3">
        <v>318.46120000000008</v>
      </c>
      <c r="P164" s="3">
        <v>179.08807400000001</v>
      </c>
      <c r="Q164" s="3">
        <v>139.37312600000007</v>
      </c>
      <c r="R164" s="3">
        <f t="shared" si="19"/>
        <v>139.37312600000007</v>
      </c>
      <c r="S164" s="3">
        <v>167</v>
      </c>
      <c r="T164" s="3">
        <f t="shared" si="24"/>
        <v>24.088074000000006</v>
      </c>
      <c r="U164" s="3">
        <v>155</v>
      </c>
      <c r="V164" s="7">
        <f t="shared" si="22"/>
        <v>0.48671549312757711</v>
      </c>
      <c r="W164" s="1">
        <f>VLOOKUP(B164,SiteMetadata!$B$3:$P$37,3,FALSE)</f>
        <v>4.3</v>
      </c>
      <c r="X164" s="1" t="str">
        <f>VLOOKUP(B164,SiteMetadata!$B$3:$P$37,10,FALSE)</f>
        <v>LowerEastForkLMR</v>
      </c>
      <c r="Y164" s="1">
        <f>VLOOKUP(B164,SiteMetadata!$B$3:$P$37,5,FALSE)</f>
        <v>493.24199399999998</v>
      </c>
      <c r="Z164" s="1">
        <v>4</v>
      </c>
    </row>
    <row r="165" spans="1:26" x14ac:dyDescent="0.3">
      <c r="A165" s="2">
        <v>44761</v>
      </c>
      <c r="B165" s="1" t="s">
        <v>181</v>
      </c>
      <c r="C165" s="1">
        <v>0</v>
      </c>
      <c r="D165" s="3">
        <v>1657.0484804800001</v>
      </c>
      <c r="E165" s="1" t="s">
        <v>181</v>
      </c>
      <c r="F165" s="3">
        <v>1657.0484804800001</v>
      </c>
      <c r="G165" s="3">
        <v>1401.3925225199998</v>
      </c>
      <c r="H165" s="3">
        <v>255.65595796000025</v>
      </c>
      <c r="I165" s="3"/>
      <c r="J165" s="3">
        <v>1530</v>
      </c>
      <c r="K165" s="3">
        <v>1890</v>
      </c>
      <c r="L165" s="3">
        <v>51.5</v>
      </c>
      <c r="M165" s="3">
        <v>54.7</v>
      </c>
      <c r="N165" s="3">
        <v>260.86543554000002</v>
      </c>
      <c r="O165" s="3">
        <v>260.86543554000002</v>
      </c>
      <c r="P165" s="3">
        <v>191.16247026000002</v>
      </c>
      <c r="Q165" s="3">
        <v>69.702965280000001</v>
      </c>
      <c r="R165" s="3">
        <f t="shared" si="19"/>
        <v>69.702965280000001</v>
      </c>
      <c r="S165" s="3">
        <v>223</v>
      </c>
      <c r="T165" s="3" t="str">
        <f t="shared" si="24"/>
        <v/>
      </c>
      <c r="U165" s="3">
        <v>234</v>
      </c>
      <c r="V165" s="7">
        <f t="shared" si="22"/>
        <v>0.89701420012050392</v>
      </c>
      <c r="W165" s="1">
        <f>VLOOKUP(B165,SiteMetadata!$B$3:$P$37,3,FALSE)</f>
        <v>4.3</v>
      </c>
      <c r="X165" s="1" t="str">
        <f>VLOOKUP(B165,SiteMetadata!$B$3:$P$37,10,FALSE)</f>
        <v>LowerEastForkLMR</v>
      </c>
      <c r="Y165" s="1">
        <f>VLOOKUP(B165,SiteMetadata!$B$3:$P$37,5,FALSE)</f>
        <v>493.24199399999998</v>
      </c>
      <c r="Z165" s="1"/>
    </row>
    <row r="166" spans="1:26" x14ac:dyDescent="0.3">
      <c r="A166" s="2">
        <v>44767</v>
      </c>
      <c r="B166" s="1" t="s">
        <v>181</v>
      </c>
      <c r="C166" s="1">
        <v>0</v>
      </c>
      <c r="D166" s="3">
        <v>2070</v>
      </c>
      <c r="E166" s="1" t="s">
        <v>181</v>
      </c>
      <c r="F166" s="3">
        <v>2070</v>
      </c>
      <c r="G166" s="3">
        <v>1920</v>
      </c>
      <c r="H166" s="3">
        <v>150</v>
      </c>
      <c r="I166" s="3">
        <f>F166-(K166+M166)</f>
        <v>448.90000000000009</v>
      </c>
      <c r="J166" s="3">
        <v>1620</v>
      </c>
      <c r="K166" s="3">
        <v>1600</v>
      </c>
      <c r="L166" s="3">
        <v>23.7</v>
      </c>
      <c r="M166" s="3">
        <v>21.1</v>
      </c>
      <c r="N166" s="3">
        <v>294.99512270999998</v>
      </c>
      <c r="O166" s="4">
        <v>352.43808623999996</v>
      </c>
      <c r="P166" s="3">
        <v>342.43808623999996</v>
      </c>
      <c r="Q166" s="3">
        <v>-47.442963529999986</v>
      </c>
      <c r="R166" s="3">
        <f t="shared" si="19"/>
        <v>10</v>
      </c>
      <c r="S166" s="3">
        <v>193</v>
      </c>
      <c r="T166" s="3">
        <f t="shared" si="24"/>
        <v>135.43808623999996</v>
      </c>
      <c r="U166" s="3">
        <v>207</v>
      </c>
      <c r="V166" s="7">
        <f t="shared" si="22"/>
        <v>0.58733720355931995</v>
      </c>
      <c r="W166" s="1">
        <f>VLOOKUP(B166,SiteMetadata!$B$3:$P$37,3,FALSE)</f>
        <v>4.3</v>
      </c>
      <c r="X166" s="1" t="str">
        <f>VLOOKUP(B166,SiteMetadata!$B$3:$P$37,10,FALSE)</f>
        <v>LowerEastForkLMR</v>
      </c>
      <c r="Y166" s="1">
        <f>VLOOKUP(B166,SiteMetadata!$B$3:$P$37,5,FALSE)</f>
        <v>493.24199399999998</v>
      </c>
      <c r="Z166" s="1">
        <v>4</v>
      </c>
    </row>
    <row r="167" spans="1:26" x14ac:dyDescent="0.3">
      <c r="A167" s="2">
        <v>44774</v>
      </c>
      <c r="B167" s="1" t="s">
        <v>181</v>
      </c>
      <c r="C167" s="1">
        <v>0</v>
      </c>
      <c r="D167" s="3">
        <v>2187.6105975999994</v>
      </c>
      <c r="E167" s="1" t="s">
        <v>181</v>
      </c>
      <c r="F167" s="4">
        <v>2280.9802787499998</v>
      </c>
      <c r="G167" s="3">
        <v>2256.9802787499998</v>
      </c>
      <c r="H167" s="3">
        <v>-69.369681150000361</v>
      </c>
      <c r="I167" s="3">
        <f>F167-(K167+M167)</f>
        <v>825.78027874999975</v>
      </c>
      <c r="J167" s="3">
        <v>1460</v>
      </c>
      <c r="K167" s="3">
        <v>1430</v>
      </c>
      <c r="L167" s="3">
        <v>21.4</v>
      </c>
      <c r="M167" s="3">
        <v>25.2</v>
      </c>
      <c r="N167" s="3">
        <v>263.15589212999993</v>
      </c>
      <c r="O167" s="3">
        <v>263.15589212999993</v>
      </c>
      <c r="P167" s="3">
        <v>233.33127596999998</v>
      </c>
      <c r="Q167" s="3">
        <v>29.824616159999948</v>
      </c>
      <c r="R167" s="3">
        <f t="shared" si="19"/>
        <v>29.824616159999948</v>
      </c>
      <c r="S167" s="3">
        <v>230</v>
      </c>
      <c r="T167" s="3">
        <f t="shared" si="24"/>
        <v>5.3312759699999788</v>
      </c>
      <c r="U167" s="3">
        <v>228</v>
      </c>
      <c r="V167" s="7">
        <f t="shared" si="22"/>
        <v>0.86640659327273284</v>
      </c>
      <c r="W167" s="1">
        <f>VLOOKUP(B167,SiteMetadata!$B$3:$P$37,3,FALSE)</f>
        <v>4.3</v>
      </c>
      <c r="X167" s="1" t="str">
        <f>VLOOKUP(B167,SiteMetadata!$B$3:$P$37,10,FALSE)</f>
        <v>LowerEastForkLMR</v>
      </c>
      <c r="Y167" s="1">
        <f>VLOOKUP(B167,SiteMetadata!$B$3:$P$37,5,FALSE)</f>
        <v>493.24199399999998</v>
      </c>
      <c r="Z167" s="1">
        <v>4</v>
      </c>
    </row>
    <row r="168" spans="1:26" x14ac:dyDescent="0.3">
      <c r="A168" s="2">
        <v>44781</v>
      </c>
      <c r="B168" s="1" t="s">
        <v>181</v>
      </c>
      <c r="C168" s="1">
        <v>0</v>
      </c>
      <c r="D168" s="3">
        <v>2530</v>
      </c>
      <c r="E168" s="1" t="s">
        <v>181</v>
      </c>
      <c r="F168" s="3">
        <v>2530</v>
      </c>
      <c r="G168" s="3">
        <v>2050</v>
      </c>
      <c r="H168" s="3">
        <v>480</v>
      </c>
      <c r="I168" s="3">
        <f>F168-(K168+M168)</f>
        <v>625</v>
      </c>
      <c r="J168" s="3">
        <v>272</v>
      </c>
      <c r="K168" s="3">
        <v>295</v>
      </c>
      <c r="L168" s="3">
        <v>1460</v>
      </c>
      <c r="M168" s="3">
        <v>1610</v>
      </c>
      <c r="N168" s="3">
        <v>639.03251999999986</v>
      </c>
      <c r="O168" s="3">
        <v>639.03251999999986</v>
      </c>
      <c r="P168" s="3">
        <v>589.43494079999994</v>
      </c>
      <c r="Q168" s="3">
        <v>49.597579199999927</v>
      </c>
      <c r="R168" s="3">
        <f t="shared" si="19"/>
        <v>49.597579199999927</v>
      </c>
      <c r="S168" s="3">
        <v>268</v>
      </c>
      <c r="T168" s="3">
        <f t="shared" si="24"/>
        <v>295.43494079999994</v>
      </c>
      <c r="U168" s="3">
        <v>294</v>
      </c>
      <c r="V168" s="7">
        <f t="shared" si="22"/>
        <v>0.46007048279796475</v>
      </c>
      <c r="W168" s="1">
        <f>VLOOKUP(B168,SiteMetadata!$B$3:$P$37,3,FALSE)</f>
        <v>4.3</v>
      </c>
      <c r="X168" s="1" t="str">
        <f>VLOOKUP(B168,SiteMetadata!$B$3:$P$37,10,FALSE)</f>
        <v>LowerEastForkLMR</v>
      </c>
      <c r="Y168" s="1">
        <f>VLOOKUP(B168,SiteMetadata!$B$3:$P$37,5,FALSE)</f>
        <v>493.24199399999998</v>
      </c>
      <c r="Z168" s="1">
        <v>4</v>
      </c>
    </row>
    <row r="169" spans="1:26" x14ac:dyDescent="0.3">
      <c r="A169" s="2">
        <v>44782</v>
      </c>
      <c r="B169" s="1" t="s">
        <v>181</v>
      </c>
      <c r="C169" s="1">
        <v>0</v>
      </c>
      <c r="D169" s="3">
        <v>1850</v>
      </c>
      <c r="E169" s="1" t="s">
        <v>181</v>
      </c>
      <c r="F169" s="3">
        <v>1850</v>
      </c>
      <c r="G169" s="3">
        <v>1710</v>
      </c>
      <c r="H169" s="3">
        <v>140</v>
      </c>
      <c r="I169" s="3">
        <f>F169-(K169+M169)</f>
        <v>711</v>
      </c>
      <c r="J169" s="3">
        <v>131</v>
      </c>
      <c r="K169" s="3">
        <v>129</v>
      </c>
      <c r="L169" s="3">
        <v>1020</v>
      </c>
      <c r="M169" s="3">
        <v>1010</v>
      </c>
      <c r="N169" s="3">
        <v>532.83094080000001</v>
      </c>
      <c r="O169" s="3">
        <v>532.83094080000001</v>
      </c>
      <c r="P169" s="3">
        <v>446.79127590000002</v>
      </c>
      <c r="Q169" s="3">
        <v>86.039664899999991</v>
      </c>
      <c r="R169" s="3">
        <f t="shared" si="19"/>
        <v>86.039664899999991</v>
      </c>
      <c r="S169" s="3">
        <v>357</v>
      </c>
      <c r="T169" s="3">
        <f t="shared" si="24"/>
        <v>93.791275900000016</v>
      </c>
      <c r="U169" s="3">
        <v>353</v>
      </c>
      <c r="V169" s="7">
        <f t="shared" si="22"/>
        <v>0.66249906484409626</v>
      </c>
      <c r="W169" s="1">
        <f>VLOOKUP(B169,SiteMetadata!$B$3:$P$37,3,FALSE)</f>
        <v>4.3</v>
      </c>
      <c r="X169" s="1" t="str">
        <f>VLOOKUP(B169,SiteMetadata!$B$3:$P$37,10,FALSE)</f>
        <v>LowerEastForkLMR</v>
      </c>
      <c r="Y169" s="1">
        <f>VLOOKUP(B169,SiteMetadata!$B$3:$P$37,5,FALSE)</f>
        <v>493.24199399999998</v>
      </c>
      <c r="Z169" s="1"/>
    </row>
    <row r="170" spans="1:26" x14ac:dyDescent="0.3">
      <c r="A170" s="2">
        <v>44788</v>
      </c>
      <c r="B170" s="1" t="s">
        <v>181</v>
      </c>
      <c r="C170" s="1">
        <v>0</v>
      </c>
      <c r="D170" s="3">
        <v>1290</v>
      </c>
      <c r="E170" s="1" t="s">
        <v>181</v>
      </c>
      <c r="F170" s="3">
        <v>1290</v>
      </c>
      <c r="G170" s="3">
        <v>1190</v>
      </c>
      <c r="H170" s="3">
        <v>100</v>
      </c>
      <c r="I170" s="3"/>
      <c r="J170" s="3">
        <v>988</v>
      </c>
      <c r="K170" s="3">
        <v>1510</v>
      </c>
      <c r="L170" s="3">
        <v>17.5</v>
      </c>
      <c r="M170" s="3">
        <v>20.9</v>
      </c>
      <c r="N170" s="3">
        <v>251.49455100000003</v>
      </c>
      <c r="O170" s="3">
        <v>251.49455100000003</v>
      </c>
      <c r="P170" s="3">
        <v>187.16141024000004</v>
      </c>
      <c r="Q170" s="3">
        <v>64.333140759999992</v>
      </c>
      <c r="R170" s="3">
        <f t="shared" si="19"/>
        <v>64.333140759999992</v>
      </c>
      <c r="S170" s="3">
        <v>147</v>
      </c>
      <c r="T170" s="3">
        <f t="shared" si="24"/>
        <v>41.161410240000038</v>
      </c>
      <c r="U170" s="4">
        <v>146</v>
      </c>
      <c r="V170" s="7">
        <f t="shared" si="22"/>
        <v>0.58052947636229302</v>
      </c>
      <c r="W170" s="1">
        <f>VLOOKUP(B170,SiteMetadata!$B$3:$P$37,3,FALSE)</f>
        <v>4.3</v>
      </c>
      <c r="X170" s="1" t="str">
        <f>VLOOKUP(B170,SiteMetadata!$B$3:$P$37,10,FALSE)</f>
        <v>LowerEastForkLMR</v>
      </c>
      <c r="Y170" s="1">
        <f>VLOOKUP(B170,SiteMetadata!$B$3:$P$37,5,FALSE)</f>
        <v>493.24199399999998</v>
      </c>
      <c r="Z170" s="1">
        <v>4</v>
      </c>
    </row>
    <row r="171" spans="1:26" x14ac:dyDescent="0.3">
      <c r="A171" s="2">
        <v>44795</v>
      </c>
      <c r="B171" s="1" t="s">
        <v>181</v>
      </c>
      <c r="C171" s="1">
        <v>0</v>
      </c>
      <c r="D171" s="3">
        <v>1255.32306275</v>
      </c>
      <c r="E171" s="1" t="s">
        <v>181</v>
      </c>
      <c r="F171" s="3">
        <v>1255.32306275</v>
      </c>
      <c r="G171" s="3">
        <v>792.98969099999999</v>
      </c>
      <c r="H171" s="3">
        <v>462.33337174999997</v>
      </c>
      <c r="I171" s="3">
        <f>F171-(K171+M171)</f>
        <v>1006.1230627499999</v>
      </c>
      <c r="J171" s="3">
        <v>291</v>
      </c>
      <c r="K171" s="3">
        <v>187</v>
      </c>
      <c r="L171" s="3">
        <v>88</v>
      </c>
      <c r="M171" s="3">
        <v>62.2</v>
      </c>
      <c r="N171" s="3">
        <v>422.48027712000004</v>
      </c>
      <c r="O171" s="3">
        <v>422.48027712000004</v>
      </c>
      <c r="P171" s="3">
        <v>265.61867038000003</v>
      </c>
      <c r="Q171" s="3">
        <v>156.86160674000001</v>
      </c>
      <c r="R171" s="3">
        <f t="shared" si="19"/>
        <v>156.86160674000001</v>
      </c>
      <c r="S171" s="3">
        <v>196</v>
      </c>
      <c r="T171" s="3">
        <f t="shared" si="24"/>
        <v>98.618670380000026</v>
      </c>
      <c r="U171" s="3">
        <v>167</v>
      </c>
      <c r="V171" s="7">
        <f t="shared" si="22"/>
        <v>0.39528472462293385</v>
      </c>
      <c r="W171" s="1">
        <f>VLOOKUP(B171,SiteMetadata!$B$3:$P$37,3,FALSE)</f>
        <v>4.3</v>
      </c>
      <c r="X171" s="1" t="str">
        <f>VLOOKUP(B171,SiteMetadata!$B$3:$P$37,10,FALSE)</f>
        <v>LowerEastForkLMR</v>
      </c>
      <c r="Y171" s="1">
        <f>VLOOKUP(B171,SiteMetadata!$B$3:$P$37,5,FALSE)</f>
        <v>493.24199399999998</v>
      </c>
      <c r="Z171" s="1">
        <v>4</v>
      </c>
    </row>
    <row r="172" spans="1:26" x14ac:dyDescent="0.3">
      <c r="A172" s="2">
        <v>44802</v>
      </c>
      <c r="B172" s="1" t="s">
        <v>181</v>
      </c>
      <c r="C172" s="1">
        <v>0</v>
      </c>
      <c r="D172" s="3">
        <v>2380</v>
      </c>
      <c r="E172" s="1" t="s">
        <v>181</v>
      </c>
      <c r="F172" s="3">
        <v>2380</v>
      </c>
      <c r="G172" s="3">
        <v>2310</v>
      </c>
      <c r="H172" s="3">
        <v>70</v>
      </c>
      <c r="I172" s="3"/>
      <c r="J172" s="3">
        <v>1890</v>
      </c>
      <c r="K172" s="3">
        <v>3330</v>
      </c>
      <c r="L172" s="3">
        <v>11.2</v>
      </c>
      <c r="M172" s="3">
        <v>14.2</v>
      </c>
      <c r="N172" s="3">
        <v>289.38487874999993</v>
      </c>
      <c r="O172" s="4">
        <v>374.53930314999997</v>
      </c>
      <c r="P172" s="3">
        <v>361.53930314999997</v>
      </c>
      <c r="Q172" s="3">
        <v>-72.154424400000039</v>
      </c>
      <c r="R172" s="3">
        <f t="shared" si="19"/>
        <v>13</v>
      </c>
      <c r="S172" s="3">
        <v>297</v>
      </c>
      <c r="T172" s="3">
        <f t="shared" si="24"/>
        <v>25.539303149999967</v>
      </c>
      <c r="U172" s="3">
        <v>336</v>
      </c>
      <c r="V172" s="7">
        <f t="shared" si="22"/>
        <v>0.8971021123127223</v>
      </c>
      <c r="W172" s="1">
        <f>VLOOKUP(B172,SiteMetadata!$B$3:$P$37,3,FALSE)</f>
        <v>4.3</v>
      </c>
      <c r="X172" s="1" t="str">
        <f>VLOOKUP(B172,SiteMetadata!$B$3:$P$37,10,FALSE)</f>
        <v>LowerEastForkLMR</v>
      </c>
      <c r="Y172" s="1">
        <f>VLOOKUP(B172,SiteMetadata!$B$3:$P$37,5,FALSE)</f>
        <v>493.24199399999998</v>
      </c>
      <c r="Z172" s="1">
        <v>4</v>
      </c>
    </row>
    <row r="173" spans="1:26" s="77" customFormat="1" x14ac:dyDescent="0.3">
      <c r="A173" s="2">
        <v>44803</v>
      </c>
      <c r="B173" s="1" t="s">
        <v>181</v>
      </c>
      <c r="C173" s="1">
        <v>0</v>
      </c>
      <c r="D173" s="3">
        <v>2590</v>
      </c>
      <c r="E173" s="1" t="s">
        <v>181</v>
      </c>
      <c r="F173" s="3">
        <v>2590</v>
      </c>
      <c r="G173" s="3">
        <v>2030</v>
      </c>
      <c r="H173" s="3">
        <v>560</v>
      </c>
      <c r="I173" s="3">
        <f>F173-(K173+M173)</f>
        <v>842.41000000000008</v>
      </c>
      <c r="J173" s="3">
        <v>1830</v>
      </c>
      <c r="K173" s="3">
        <v>1740</v>
      </c>
      <c r="L173" s="3">
        <v>37</v>
      </c>
      <c r="M173" s="3">
        <v>7.59</v>
      </c>
      <c r="N173" s="3">
        <v>558</v>
      </c>
      <c r="O173" s="3">
        <v>558</v>
      </c>
      <c r="P173" s="3">
        <v>244.17969374999998</v>
      </c>
      <c r="Q173" s="3">
        <v>313.82030625000004</v>
      </c>
      <c r="R173" s="3">
        <f t="shared" si="19"/>
        <v>313.82030625000004</v>
      </c>
      <c r="S173" s="3">
        <v>275</v>
      </c>
      <c r="T173" s="3">
        <f t="shared" si="24"/>
        <v>16.179693749999984</v>
      </c>
      <c r="U173" s="3">
        <v>228</v>
      </c>
      <c r="V173" s="7">
        <f t="shared" si="22"/>
        <v>0.40860215053763443</v>
      </c>
      <c r="W173" s="1">
        <f>VLOOKUP(B173,SiteMetadata!$B$3:$P$37,3,FALSE)</f>
        <v>4.3</v>
      </c>
      <c r="X173" s="1" t="str">
        <f>VLOOKUP(B173,SiteMetadata!$B$3:$P$37,10,FALSE)</f>
        <v>LowerEastForkLMR</v>
      </c>
      <c r="Y173" s="1">
        <f>VLOOKUP(B173,SiteMetadata!$B$3:$P$37,5,FALSE)</f>
        <v>493.24199399999998</v>
      </c>
      <c r="Z173" s="1"/>
    </row>
    <row r="174" spans="1:26" s="77" customFormat="1" x14ac:dyDescent="0.3">
      <c r="A174" s="2">
        <v>44817</v>
      </c>
      <c r="B174" s="1" t="s">
        <v>181</v>
      </c>
      <c r="C174" s="1">
        <v>0</v>
      </c>
      <c r="D174" s="3">
        <v>2170</v>
      </c>
      <c r="E174" s="1" t="s">
        <v>181</v>
      </c>
      <c r="F174" s="3">
        <v>2170</v>
      </c>
      <c r="G174" s="3">
        <v>2020</v>
      </c>
      <c r="H174" s="3">
        <v>150</v>
      </c>
      <c r="I174" s="3">
        <f>F174-(K174+M174)</f>
        <v>370.47</v>
      </c>
      <c r="J174" s="3">
        <v>1880</v>
      </c>
      <c r="K174" s="3">
        <v>1790</v>
      </c>
      <c r="L174" s="3">
        <v>5.69</v>
      </c>
      <c r="M174" s="3">
        <v>9.5299999999999994</v>
      </c>
      <c r="N174" s="3">
        <v>305.81875400000001</v>
      </c>
      <c r="O174" s="3">
        <v>305.81875400000001</v>
      </c>
      <c r="P174" s="3">
        <v>283.74735850000002</v>
      </c>
      <c r="Q174" s="3">
        <v>22.071395499999994</v>
      </c>
      <c r="R174" s="3">
        <f t="shared" si="19"/>
        <v>22.071395499999994</v>
      </c>
      <c r="S174" s="3">
        <v>259</v>
      </c>
      <c r="T174" s="3">
        <f t="shared" si="24"/>
        <v>27.747358500000018</v>
      </c>
      <c r="U174" s="3">
        <v>256</v>
      </c>
      <c r="V174" s="7">
        <f t="shared" si="22"/>
        <v>0.83709712583552021</v>
      </c>
      <c r="W174" s="1">
        <f>VLOOKUP(B174,SiteMetadata!$B$3:$P$37,3,FALSE)</f>
        <v>4.3</v>
      </c>
      <c r="X174" s="1" t="str">
        <f>VLOOKUP(B174,SiteMetadata!$B$3:$P$37,10,FALSE)</f>
        <v>LowerEastForkLMR</v>
      </c>
      <c r="Y174" s="1">
        <f>VLOOKUP(B174,SiteMetadata!$B$3:$P$37,5,FALSE)</f>
        <v>493.24199399999998</v>
      </c>
      <c r="Z174" s="1"/>
    </row>
    <row r="175" spans="1:26" x14ac:dyDescent="0.3">
      <c r="A175" s="2">
        <v>44823</v>
      </c>
      <c r="B175" s="1" t="s">
        <v>181</v>
      </c>
      <c r="C175" s="1">
        <v>0</v>
      </c>
      <c r="D175" s="3">
        <v>2400</v>
      </c>
      <c r="E175" s="1" t="s">
        <v>181</v>
      </c>
      <c r="F175" s="3">
        <v>2400</v>
      </c>
      <c r="G175" s="3">
        <v>2296.0058379999996</v>
      </c>
      <c r="H175" s="3">
        <v>103.99416200000041</v>
      </c>
      <c r="I175" s="3">
        <f>F175-(K175+M175)</f>
        <v>379.90000000000009</v>
      </c>
      <c r="J175" s="3">
        <v>1540</v>
      </c>
      <c r="K175" s="3">
        <v>2010</v>
      </c>
      <c r="L175" s="3">
        <v>151</v>
      </c>
      <c r="M175" s="3">
        <v>10.1</v>
      </c>
      <c r="N175" s="3">
        <v>370.36304335999995</v>
      </c>
      <c r="O175" s="3">
        <v>370.36304335999995</v>
      </c>
      <c r="P175" s="3">
        <v>334.73804024999998</v>
      </c>
      <c r="Q175" s="3">
        <v>35.625003109999966</v>
      </c>
      <c r="R175" s="3">
        <f t="shared" si="19"/>
        <v>35.625003109999966</v>
      </c>
      <c r="S175" s="3">
        <v>320</v>
      </c>
      <c r="T175" s="3">
        <f t="shared" si="24"/>
        <v>24.738040249999983</v>
      </c>
      <c r="U175" s="3">
        <v>310</v>
      </c>
      <c r="V175" s="7">
        <f t="shared" si="22"/>
        <v>0.83701655863831448</v>
      </c>
      <c r="W175" s="1">
        <f>VLOOKUP(B175,SiteMetadata!$B$3:$P$37,3,FALSE)</f>
        <v>4.3</v>
      </c>
      <c r="X175" s="1" t="str">
        <f>VLOOKUP(B175,SiteMetadata!$B$3:$P$37,10,FALSE)</f>
        <v>LowerEastForkLMR</v>
      </c>
      <c r="Y175" s="1">
        <f>VLOOKUP(B175,SiteMetadata!$B$3:$P$37,5,FALSE)</f>
        <v>493.24199399999998</v>
      </c>
      <c r="Z175" s="1">
        <v>4</v>
      </c>
    </row>
    <row r="176" spans="1:26" x14ac:dyDescent="0.3">
      <c r="A176" s="2">
        <v>44824</v>
      </c>
      <c r="B176" s="1" t="s">
        <v>181</v>
      </c>
      <c r="C176" s="1">
        <v>0</v>
      </c>
      <c r="D176" s="3">
        <v>2380</v>
      </c>
      <c r="E176" s="1" t="s">
        <v>181</v>
      </c>
      <c r="F176" s="4">
        <v>2410.7251819999997</v>
      </c>
      <c r="G176" s="3">
        <v>2391.7251819999997</v>
      </c>
      <c r="H176" s="3">
        <v>-11.725181999999677</v>
      </c>
      <c r="I176" s="3"/>
      <c r="J176" s="3">
        <v>2200</v>
      </c>
      <c r="K176" s="3">
        <v>3250</v>
      </c>
      <c r="L176" s="3">
        <v>10.7</v>
      </c>
      <c r="M176" s="3">
        <v>8.52</v>
      </c>
      <c r="N176" s="3">
        <v>500.56605476000004</v>
      </c>
      <c r="O176" s="3">
        <v>500.56605476000004</v>
      </c>
      <c r="P176" s="3">
        <v>354.36899023999996</v>
      </c>
      <c r="Q176" s="3">
        <v>146.19706452000008</v>
      </c>
      <c r="R176" s="3">
        <f t="shared" si="19"/>
        <v>146.19706452000008</v>
      </c>
      <c r="S176" s="3">
        <v>337</v>
      </c>
      <c r="T176" s="3">
        <f t="shared" si="24"/>
        <v>17.36899023999996</v>
      </c>
      <c r="U176" s="4">
        <v>337</v>
      </c>
      <c r="V176" s="7">
        <f t="shared" si="22"/>
        <v>0.67323782105356111</v>
      </c>
      <c r="W176" s="1">
        <f>VLOOKUP(B176,SiteMetadata!$B$3:$P$37,3,FALSE)</f>
        <v>4.3</v>
      </c>
      <c r="X176" s="1" t="str">
        <f>VLOOKUP(B176,SiteMetadata!$B$3:$P$37,10,FALSE)</f>
        <v>LowerEastForkLMR</v>
      </c>
      <c r="Y176" s="1">
        <f>VLOOKUP(B176,SiteMetadata!$B$3:$P$37,5,FALSE)</f>
        <v>493.24199399999998</v>
      </c>
      <c r="Z176" s="1"/>
    </row>
    <row r="177" spans="1:26" x14ac:dyDescent="0.3">
      <c r="A177" s="2">
        <v>44830</v>
      </c>
      <c r="B177" s="1" t="s">
        <v>181</v>
      </c>
      <c r="C177" s="1">
        <v>0</v>
      </c>
      <c r="D177" s="3">
        <v>2900</v>
      </c>
      <c r="E177" s="1" t="s">
        <v>181</v>
      </c>
      <c r="F177" s="3">
        <v>2900</v>
      </c>
      <c r="G177" s="3">
        <v>2834.6646879999998</v>
      </c>
      <c r="H177" s="3">
        <v>65.335312000000158</v>
      </c>
      <c r="I177" s="3"/>
      <c r="J177" s="3">
        <v>3000</v>
      </c>
      <c r="K177" s="3">
        <v>3080</v>
      </c>
      <c r="L177" s="3">
        <v>3.75</v>
      </c>
      <c r="M177" s="3">
        <v>16.5</v>
      </c>
      <c r="N177" s="3">
        <v>457.61005391999998</v>
      </c>
      <c r="O177" s="3">
        <v>457.61005391999998</v>
      </c>
      <c r="P177" s="3">
        <v>420.38240832000002</v>
      </c>
      <c r="Q177" s="3">
        <v>37.22764559999996</v>
      </c>
      <c r="R177" s="3">
        <f t="shared" si="19"/>
        <v>37.22764559999996</v>
      </c>
      <c r="S177" s="3">
        <v>485</v>
      </c>
      <c r="T177" s="3" t="str">
        <f t="shared" si="24"/>
        <v/>
      </c>
      <c r="U177" s="4">
        <v>485</v>
      </c>
      <c r="V177" s="7">
        <f t="shared" si="22"/>
        <v>1.0598543363402333</v>
      </c>
      <c r="W177" s="1">
        <f>VLOOKUP(B177,SiteMetadata!$B$3:$P$37,3,FALSE)</f>
        <v>4.3</v>
      </c>
      <c r="X177" s="1" t="str">
        <f>VLOOKUP(B177,SiteMetadata!$B$3:$P$37,10,FALSE)</f>
        <v>LowerEastForkLMR</v>
      </c>
      <c r="Y177" s="1">
        <f>VLOOKUP(B177,SiteMetadata!$B$3:$P$37,5,FALSE)</f>
        <v>493.24199399999998</v>
      </c>
      <c r="Z177" s="1">
        <v>4</v>
      </c>
    </row>
    <row r="178" spans="1:26" x14ac:dyDescent="0.3">
      <c r="A178" s="2">
        <v>44837</v>
      </c>
      <c r="B178" s="1" t="s">
        <v>181</v>
      </c>
      <c r="C178" s="1">
        <v>0</v>
      </c>
      <c r="D178" s="3">
        <v>2420</v>
      </c>
      <c r="E178" s="1" t="s">
        <v>181</v>
      </c>
      <c r="F178" s="3">
        <v>2420</v>
      </c>
      <c r="G178" s="3">
        <v>2250</v>
      </c>
      <c r="H178" s="3">
        <v>170</v>
      </c>
      <c r="I178" s="3">
        <f>F178-(K178+M178)</f>
        <v>283.59999999999991</v>
      </c>
      <c r="J178" s="3">
        <v>2130</v>
      </c>
      <c r="K178" s="3">
        <v>2120</v>
      </c>
      <c r="L178" s="3">
        <v>15.9</v>
      </c>
      <c r="M178" s="3">
        <v>16.399999999999999</v>
      </c>
      <c r="N178" s="3">
        <v>510.66093927999998</v>
      </c>
      <c r="O178" s="3">
        <v>510.66093927999998</v>
      </c>
      <c r="P178" s="3">
        <v>464.83731072</v>
      </c>
      <c r="Q178" s="3">
        <v>45.823628559999975</v>
      </c>
      <c r="R178" s="3">
        <f t="shared" si="19"/>
        <v>45.823628559999975</v>
      </c>
      <c r="S178" s="3">
        <v>433</v>
      </c>
      <c r="T178" s="3">
        <f t="shared" si="24"/>
        <v>43.837310720000005</v>
      </c>
      <c r="U178" s="3">
        <v>421</v>
      </c>
      <c r="V178" s="7">
        <f t="shared" si="22"/>
        <v>0.82442177894707136</v>
      </c>
      <c r="W178" s="1">
        <f>VLOOKUP(B178,SiteMetadata!$B$3:$P$37,3,FALSE)</f>
        <v>4.3</v>
      </c>
      <c r="X178" s="1" t="str">
        <f>VLOOKUP(B178,SiteMetadata!$B$3:$P$37,10,FALSE)</f>
        <v>LowerEastForkLMR</v>
      </c>
      <c r="Y178" s="1">
        <f>VLOOKUP(B178,SiteMetadata!$B$3:$P$37,5,FALSE)</f>
        <v>493.24199399999998</v>
      </c>
      <c r="Z178" s="1">
        <v>4</v>
      </c>
    </row>
    <row r="179" spans="1:26" x14ac:dyDescent="0.3">
      <c r="A179" s="2">
        <v>44845</v>
      </c>
      <c r="B179" s="1" t="s">
        <v>181</v>
      </c>
      <c r="C179" s="1">
        <v>0</v>
      </c>
      <c r="D179" s="3">
        <v>2749.2206980000005</v>
      </c>
      <c r="E179" s="1" t="s">
        <v>181</v>
      </c>
      <c r="F179" s="3">
        <v>2749.2206980000005</v>
      </c>
      <c r="G179" s="3">
        <v>2749.2206980000005</v>
      </c>
      <c r="H179" s="3">
        <v>0</v>
      </c>
      <c r="I179" s="3"/>
      <c r="J179" s="3">
        <v>3540</v>
      </c>
      <c r="K179" s="3">
        <v>3410</v>
      </c>
      <c r="L179" s="3">
        <v>13.8</v>
      </c>
      <c r="M179" s="3">
        <v>17.600000000000001</v>
      </c>
      <c r="N179" s="3">
        <v>439.86797849999999</v>
      </c>
      <c r="O179" s="3">
        <v>439.86797849999999</v>
      </c>
      <c r="P179" s="3">
        <v>370.98249400000003</v>
      </c>
      <c r="Q179" s="3">
        <v>68.885484499999961</v>
      </c>
      <c r="R179" s="3">
        <f t="shared" si="19"/>
        <v>68.885484499999961</v>
      </c>
      <c r="S179" s="3">
        <v>630</v>
      </c>
      <c r="T179" s="3" t="str">
        <f t="shared" si="24"/>
        <v/>
      </c>
      <c r="U179" s="3">
        <v>557</v>
      </c>
      <c r="V179" s="7">
        <f t="shared" si="22"/>
        <v>1.266289039496427</v>
      </c>
      <c r="W179" s="1">
        <f>VLOOKUP(B179,SiteMetadata!$B$3:$P$37,3,FALSE)</f>
        <v>4.3</v>
      </c>
      <c r="X179" s="1" t="str">
        <f>VLOOKUP(B179,SiteMetadata!$B$3:$P$37,10,FALSE)</f>
        <v>LowerEastForkLMR</v>
      </c>
      <c r="Y179" s="1">
        <f>VLOOKUP(B179,SiteMetadata!$B$3:$P$37,5,FALSE)</f>
        <v>493.24199399999998</v>
      </c>
      <c r="Z179" s="1">
        <v>4</v>
      </c>
    </row>
    <row r="180" spans="1:26" x14ac:dyDescent="0.3">
      <c r="A180" s="2">
        <v>44852</v>
      </c>
      <c r="B180" s="1" t="s">
        <v>181</v>
      </c>
      <c r="C180" s="1">
        <v>0</v>
      </c>
      <c r="D180" s="3">
        <v>2634.98542</v>
      </c>
      <c r="E180" s="1" t="s">
        <v>181</v>
      </c>
      <c r="F180" s="3">
        <v>2634.98542</v>
      </c>
      <c r="G180" s="3">
        <v>2453.048522</v>
      </c>
      <c r="H180" s="3">
        <v>181.93689799999993</v>
      </c>
      <c r="I180" s="3"/>
      <c r="J180" s="3">
        <v>2630</v>
      </c>
      <c r="K180" s="3">
        <v>2680</v>
      </c>
      <c r="L180" s="3">
        <v>153.5</v>
      </c>
      <c r="M180" s="3">
        <v>155</v>
      </c>
      <c r="N180" s="3">
        <v>428.35721611999992</v>
      </c>
      <c r="O180" s="4">
        <v>504.53399308000002</v>
      </c>
      <c r="P180" s="3">
        <v>490.53399308000002</v>
      </c>
      <c r="Q180" s="3">
        <v>-62.176776960000097</v>
      </c>
      <c r="R180" s="3">
        <f t="shared" si="19"/>
        <v>14</v>
      </c>
      <c r="S180" s="3">
        <v>490</v>
      </c>
      <c r="T180" s="3"/>
      <c r="U180" s="3">
        <v>490</v>
      </c>
      <c r="V180" s="7">
        <f t="shared" si="22"/>
        <v>0.97119323320263284</v>
      </c>
      <c r="W180" s="1">
        <f>VLOOKUP(B180,SiteMetadata!$B$3:$P$37,3,FALSE)</f>
        <v>4.3</v>
      </c>
      <c r="X180" s="1" t="str">
        <f>VLOOKUP(B180,SiteMetadata!$B$3:$P$37,10,FALSE)</f>
        <v>LowerEastForkLMR</v>
      </c>
      <c r="Y180" s="1">
        <f>VLOOKUP(B180,SiteMetadata!$B$3:$P$37,5,FALSE)</f>
        <v>493.24199399999998</v>
      </c>
      <c r="Z180" s="1"/>
    </row>
    <row r="181" spans="1:26" x14ac:dyDescent="0.3">
      <c r="A181" s="2">
        <v>44858</v>
      </c>
      <c r="B181" s="1" t="s">
        <v>181</v>
      </c>
      <c r="C181" s="1">
        <v>0</v>
      </c>
      <c r="D181" s="3">
        <v>2820</v>
      </c>
      <c r="E181" s="1" t="s">
        <v>181</v>
      </c>
      <c r="F181" s="3">
        <v>2820</v>
      </c>
      <c r="G181" s="3">
        <v>2660</v>
      </c>
      <c r="H181" s="3">
        <v>160</v>
      </c>
      <c r="I181" s="3">
        <f t="shared" ref="I181:I192" si="25">F181-(K181+M181)</f>
        <v>226.63999999999987</v>
      </c>
      <c r="J181" s="3">
        <v>2900</v>
      </c>
      <c r="K181" s="3">
        <v>2590</v>
      </c>
      <c r="L181" s="3">
        <v>2.21</v>
      </c>
      <c r="M181" s="3">
        <v>3.36</v>
      </c>
      <c r="N181" s="3">
        <v>470.14541564000001</v>
      </c>
      <c r="O181" s="3">
        <v>470.14541564000001</v>
      </c>
      <c r="P181" s="3">
        <v>401.84861504000008</v>
      </c>
      <c r="Q181" s="3">
        <v>68.296800599999926</v>
      </c>
      <c r="R181" s="3">
        <f t="shared" si="19"/>
        <v>68.296800599999926</v>
      </c>
      <c r="S181" s="3">
        <v>414</v>
      </c>
      <c r="T181" s="3">
        <f t="shared" ref="T181:T212" si="26">IF(P181-U181&lt;0,"", P181-U181)</f>
        <v>6.8486150400000838</v>
      </c>
      <c r="U181" s="3">
        <v>395</v>
      </c>
      <c r="V181" s="7">
        <f t="shared" si="22"/>
        <v>0.84016558890039161</v>
      </c>
      <c r="W181" s="1">
        <f>VLOOKUP(B181,SiteMetadata!$B$3:$P$37,3,FALSE)</f>
        <v>4.3</v>
      </c>
      <c r="X181" s="1" t="str">
        <f>VLOOKUP(B181,SiteMetadata!$B$3:$P$37,10,FALSE)</f>
        <v>LowerEastForkLMR</v>
      </c>
      <c r="Y181" s="1">
        <f>VLOOKUP(B181,SiteMetadata!$B$3:$P$37,5,FALSE)</f>
        <v>493.24199399999998</v>
      </c>
      <c r="Z181" s="1">
        <v>4</v>
      </c>
    </row>
    <row r="182" spans="1:26" x14ac:dyDescent="0.3">
      <c r="A182" s="2">
        <v>44865</v>
      </c>
      <c r="B182" s="1" t="s">
        <v>181</v>
      </c>
      <c r="C182" s="1">
        <v>0</v>
      </c>
      <c r="D182" s="3">
        <v>2348.991</v>
      </c>
      <c r="E182" s="1" t="s">
        <v>181</v>
      </c>
      <c r="F182" s="3">
        <v>2348.991</v>
      </c>
      <c r="G182" s="3">
        <v>1858.78044</v>
      </c>
      <c r="H182" s="3">
        <v>490.21055999999999</v>
      </c>
      <c r="I182" s="3">
        <f t="shared" si="25"/>
        <v>494.48099999999999</v>
      </c>
      <c r="J182" s="3">
        <v>2330</v>
      </c>
      <c r="K182" s="3">
        <v>1850</v>
      </c>
      <c r="L182" s="3">
        <v>1.96</v>
      </c>
      <c r="M182" s="3">
        <v>4.51</v>
      </c>
      <c r="N182" s="3">
        <v>367.40323095999997</v>
      </c>
      <c r="O182" s="3">
        <v>367.40323095999997</v>
      </c>
      <c r="P182" s="3">
        <v>339.99146325999999</v>
      </c>
      <c r="Q182" s="3">
        <v>27.411767699999984</v>
      </c>
      <c r="R182" s="3">
        <f t="shared" si="19"/>
        <v>27.411767699999984</v>
      </c>
      <c r="S182" s="3">
        <v>369</v>
      </c>
      <c r="T182" s="3">
        <f t="shared" si="26"/>
        <v>1.9914632599999891</v>
      </c>
      <c r="U182" s="3">
        <v>338</v>
      </c>
      <c r="V182" s="7">
        <f t="shared" si="22"/>
        <v>0.91997013503890179</v>
      </c>
      <c r="W182" s="1">
        <f>VLOOKUP(B182,SiteMetadata!$B$3:$P$37,3,FALSE)</f>
        <v>4.3</v>
      </c>
      <c r="X182" s="1" t="str">
        <f>VLOOKUP(B182,SiteMetadata!$B$3:$P$37,10,FALSE)</f>
        <v>LowerEastForkLMR</v>
      </c>
      <c r="Y182" s="1">
        <f>VLOOKUP(B182,SiteMetadata!$B$3:$P$37,5,FALSE)</f>
        <v>493.24199399999998</v>
      </c>
      <c r="Z182" s="1">
        <v>4</v>
      </c>
    </row>
    <row r="183" spans="1:26" x14ac:dyDescent="0.3">
      <c r="A183" s="2">
        <v>44866</v>
      </c>
      <c r="B183" s="1" t="s">
        <v>181</v>
      </c>
      <c r="C183" s="1">
        <v>0</v>
      </c>
      <c r="D183" s="3">
        <v>2657.2984179999999</v>
      </c>
      <c r="E183" s="1" t="s">
        <v>181</v>
      </c>
      <c r="F183" s="4">
        <v>2712.5983220000003</v>
      </c>
      <c r="G183" s="3">
        <v>2695.5983220000003</v>
      </c>
      <c r="H183" s="3">
        <v>-38.299904000000424</v>
      </c>
      <c r="I183" s="3">
        <f t="shared" si="25"/>
        <v>590.06832200000008</v>
      </c>
      <c r="J183" s="3">
        <v>2180</v>
      </c>
      <c r="K183" s="3">
        <v>2120</v>
      </c>
      <c r="L183" s="3">
        <v>3.81</v>
      </c>
      <c r="M183" s="3">
        <v>2.5299999999999998</v>
      </c>
      <c r="N183" s="3">
        <v>425.70040149999988</v>
      </c>
      <c r="O183" s="4">
        <v>454.50051205999995</v>
      </c>
      <c r="P183" s="3">
        <v>444.50051205999995</v>
      </c>
      <c r="Q183" s="3">
        <v>-18.800110560000064</v>
      </c>
      <c r="R183" s="3">
        <f t="shared" si="19"/>
        <v>10</v>
      </c>
      <c r="S183" s="3">
        <v>342</v>
      </c>
      <c r="T183" s="3">
        <f t="shared" si="26"/>
        <v>107.50051205999995</v>
      </c>
      <c r="U183" s="3">
        <v>337</v>
      </c>
      <c r="V183" s="7">
        <f t="shared" si="22"/>
        <v>0.74147331203779066</v>
      </c>
      <c r="W183" s="1">
        <f>VLOOKUP(B183,SiteMetadata!$B$3:$P$37,3,FALSE)</f>
        <v>4.3</v>
      </c>
      <c r="X183" s="1" t="str">
        <f>VLOOKUP(B183,SiteMetadata!$B$3:$P$37,10,FALSE)</f>
        <v>LowerEastForkLMR</v>
      </c>
      <c r="Y183" s="1">
        <f>VLOOKUP(B183,SiteMetadata!$B$3:$P$37,5,FALSE)</f>
        <v>493.24199399999998</v>
      </c>
      <c r="Z183" s="1"/>
    </row>
    <row r="184" spans="1:26" x14ac:dyDescent="0.3">
      <c r="A184" s="2">
        <v>44879</v>
      </c>
      <c r="B184" s="1" t="s">
        <v>181</v>
      </c>
      <c r="C184" s="1">
        <v>0</v>
      </c>
      <c r="D184" s="3">
        <v>1398.09148</v>
      </c>
      <c r="E184" s="1" t="s">
        <v>181</v>
      </c>
      <c r="F184" s="3">
        <v>1398.09148</v>
      </c>
      <c r="G184" s="3">
        <v>1387.608455</v>
      </c>
      <c r="H184" s="3">
        <v>10.483024999999998</v>
      </c>
      <c r="I184" s="3">
        <f t="shared" si="25"/>
        <v>260.35148000000004</v>
      </c>
      <c r="J184" s="3">
        <v>1120</v>
      </c>
      <c r="K184" s="3">
        <v>1130</v>
      </c>
      <c r="L184" s="3">
        <v>6.1</v>
      </c>
      <c r="M184" s="3">
        <v>7.74</v>
      </c>
      <c r="N184" s="3">
        <v>283.92799592999995</v>
      </c>
      <c r="O184" s="4">
        <v>306.55543327999999</v>
      </c>
      <c r="P184" s="3">
        <v>292.55543327999999</v>
      </c>
      <c r="Q184" s="3">
        <v>-8.6274373500000365</v>
      </c>
      <c r="R184" s="3">
        <f t="shared" si="19"/>
        <v>14</v>
      </c>
      <c r="S184" s="3">
        <v>215</v>
      </c>
      <c r="T184" s="3">
        <f t="shared" si="26"/>
        <v>91.555433279999988</v>
      </c>
      <c r="U184" s="3">
        <v>201</v>
      </c>
      <c r="V184" s="7">
        <f t="shared" si="22"/>
        <v>0.65567260658013415</v>
      </c>
      <c r="W184" s="1">
        <f>VLOOKUP(B184,SiteMetadata!$B$3:$P$37,3,FALSE)</f>
        <v>4.3</v>
      </c>
      <c r="X184" s="1" t="str">
        <f>VLOOKUP(B184,SiteMetadata!$B$3:$P$37,10,FALSE)</f>
        <v>LowerEastForkLMR</v>
      </c>
      <c r="Y184" s="1">
        <f>VLOOKUP(B184,SiteMetadata!$B$3:$P$37,5,FALSE)</f>
        <v>493.24199399999998</v>
      </c>
      <c r="Z184" s="1">
        <v>4</v>
      </c>
    </row>
    <row r="185" spans="1:26" x14ac:dyDescent="0.3">
      <c r="A185" s="2">
        <v>44886</v>
      </c>
      <c r="B185" s="1" t="s">
        <v>181</v>
      </c>
      <c r="C185" s="1">
        <v>0</v>
      </c>
      <c r="D185" s="3">
        <v>2680</v>
      </c>
      <c r="E185" s="1" t="s">
        <v>181</v>
      </c>
      <c r="F185" s="3">
        <v>2680</v>
      </c>
      <c r="G185" s="3">
        <v>2590</v>
      </c>
      <c r="H185" s="3">
        <v>90</v>
      </c>
      <c r="I185" s="3">
        <f t="shared" si="25"/>
        <v>184.51999999999998</v>
      </c>
      <c r="J185" s="3">
        <v>2600</v>
      </c>
      <c r="K185" s="3">
        <v>2490</v>
      </c>
      <c r="L185" s="3">
        <v>1.67</v>
      </c>
      <c r="M185" s="3">
        <v>5.48</v>
      </c>
      <c r="N185" s="3">
        <v>364.56244035000003</v>
      </c>
      <c r="O185" s="4">
        <v>379.29130240000012</v>
      </c>
      <c r="P185" s="3">
        <v>365.29130240000012</v>
      </c>
      <c r="Q185" s="3">
        <v>-0.72886205000008886</v>
      </c>
      <c r="R185" s="3">
        <f t="shared" si="19"/>
        <v>14</v>
      </c>
      <c r="S185" s="3">
        <v>305</v>
      </c>
      <c r="T185" s="3">
        <f t="shared" si="26"/>
        <v>73.29130240000012</v>
      </c>
      <c r="U185" s="3">
        <v>292</v>
      </c>
      <c r="V185" s="7">
        <f t="shared" ref="V185:V208" si="27">U185/O185</f>
        <v>0.76985683075869005</v>
      </c>
      <c r="W185" s="1">
        <f>VLOOKUP(B185,SiteMetadata!$B$3:$P$37,3,FALSE)</f>
        <v>4.3</v>
      </c>
      <c r="X185" s="1" t="str">
        <f>VLOOKUP(B185,SiteMetadata!$B$3:$P$37,10,FALSE)</f>
        <v>LowerEastForkLMR</v>
      </c>
      <c r="Y185" s="1">
        <f>VLOOKUP(B185,SiteMetadata!$B$3:$P$37,5,FALSE)</f>
        <v>493.24199399999998</v>
      </c>
      <c r="Z185" s="1">
        <v>4</v>
      </c>
    </row>
    <row r="186" spans="1:26" x14ac:dyDescent="0.3">
      <c r="A186" s="2">
        <v>44887</v>
      </c>
      <c r="B186" s="1" t="s">
        <v>181</v>
      </c>
      <c r="C186" s="1">
        <v>0</v>
      </c>
      <c r="D186" s="3">
        <v>2860</v>
      </c>
      <c r="E186" s="1" t="s">
        <v>181</v>
      </c>
      <c r="F186" s="4">
        <v>2897</v>
      </c>
      <c r="G186" s="3">
        <v>2880</v>
      </c>
      <c r="H186" s="3">
        <v>-20</v>
      </c>
      <c r="I186" s="3">
        <f t="shared" si="25"/>
        <v>278.05000000000018</v>
      </c>
      <c r="J186" s="3">
        <v>3620</v>
      </c>
      <c r="K186" s="3">
        <v>2610</v>
      </c>
      <c r="L186" s="3">
        <v>5.47</v>
      </c>
      <c r="M186" s="3">
        <v>8.9499999999999993</v>
      </c>
      <c r="N186" s="3">
        <v>336.95037875000003</v>
      </c>
      <c r="O186" s="4">
        <v>373.64813515000003</v>
      </c>
      <c r="P186" s="3">
        <v>361.64813515000003</v>
      </c>
      <c r="Q186" s="3">
        <v>-24.697756400000003</v>
      </c>
      <c r="R186" s="3">
        <f t="shared" si="19"/>
        <v>12</v>
      </c>
      <c r="S186" s="3">
        <v>285</v>
      </c>
      <c r="T186" s="3">
        <f t="shared" si="26"/>
        <v>78.64813515000003</v>
      </c>
      <c r="U186" s="3">
        <v>283</v>
      </c>
      <c r="V186" s="7">
        <f t="shared" si="27"/>
        <v>0.75739706257704298</v>
      </c>
      <c r="W186" s="1">
        <f>VLOOKUP(B186,SiteMetadata!$B$3:$P$37,3,FALSE)</f>
        <v>4.3</v>
      </c>
      <c r="X186" s="1" t="str">
        <f>VLOOKUP(B186,SiteMetadata!$B$3:$P$37,10,FALSE)</f>
        <v>LowerEastForkLMR</v>
      </c>
      <c r="Y186" s="1">
        <f>VLOOKUP(B186,SiteMetadata!$B$3:$P$37,5,FALSE)</f>
        <v>493.24199399999998</v>
      </c>
      <c r="Z186" s="1">
        <v>4</v>
      </c>
    </row>
    <row r="187" spans="1:26" s="77" customFormat="1" x14ac:dyDescent="0.3">
      <c r="A187" s="2">
        <v>44893</v>
      </c>
      <c r="B187" s="1" t="s">
        <v>181</v>
      </c>
      <c r="C187" s="1">
        <v>0</v>
      </c>
      <c r="D187" s="3">
        <v>2009.5664560000002</v>
      </c>
      <c r="E187" s="1" t="s">
        <v>181</v>
      </c>
      <c r="F187" s="3">
        <v>2009.5664560000002</v>
      </c>
      <c r="G187" s="3">
        <v>1823.9750402500001</v>
      </c>
      <c r="H187" s="3">
        <v>185.59141575000012</v>
      </c>
      <c r="I187" s="3">
        <f t="shared" si="25"/>
        <v>499.67645600000014</v>
      </c>
      <c r="J187" s="3">
        <v>1450</v>
      </c>
      <c r="K187" s="3">
        <v>1500</v>
      </c>
      <c r="L187" s="3">
        <v>4.29</v>
      </c>
      <c r="M187" s="3">
        <v>9.89</v>
      </c>
      <c r="N187" s="3">
        <v>352.04032576000003</v>
      </c>
      <c r="O187" s="3">
        <v>352.04032576000003</v>
      </c>
      <c r="P187" s="3">
        <v>295.49044703999999</v>
      </c>
      <c r="Q187" s="3">
        <v>56.549878720000038</v>
      </c>
      <c r="R187" s="3">
        <f t="shared" si="19"/>
        <v>56.549878720000038</v>
      </c>
      <c r="S187" s="3">
        <v>205</v>
      </c>
      <c r="T187" s="3">
        <f t="shared" si="26"/>
        <v>94.490447039999992</v>
      </c>
      <c r="U187" s="3">
        <v>201</v>
      </c>
      <c r="V187" s="7">
        <f t="shared" si="27"/>
        <v>0.57095731736434574</v>
      </c>
      <c r="W187" s="1">
        <f>VLOOKUP(B187,SiteMetadata!$B$3:$P$37,3,FALSE)</f>
        <v>4.3</v>
      </c>
      <c r="X187" s="1" t="str">
        <f>VLOOKUP(B187,SiteMetadata!$B$3:$P$37,10,FALSE)</f>
        <v>LowerEastForkLMR</v>
      </c>
      <c r="Y187" s="1">
        <f>VLOOKUP(B187,SiteMetadata!$B$3:$P$37,5,FALSE)</f>
        <v>493.24199399999998</v>
      </c>
      <c r="Z187" s="1">
        <v>4</v>
      </c>
    </row>
    <row r="188" spans="1:26" s="77" customFormat="1" x14ac:dyDescent="0.3">
      <c r="A188" s="2">
        <v>44900</v>
      </c>
      <c r="B188" s="1" t="s">
        <v>181</v>
      </c>
      <c r="C188" s="1">
        <v>0</v>
      </c>
      <c r="D188" s="3">
        <v>1564.1292500000002</v>
      </c>
      <c r="E188" s="1" t="s">
        <v>181</v>
      </c>
      <c r="F188" s="3">
        <v>1564.1292500000002</v>
      </c>
      <c r="G188" s="3">
        <v>1447.5681136999999</v>
      </c>
      <c r="H188" s="3">
        <v>116.56113630000027</v>
      </c>
      <c r="I188" s="3">
        <f t="shared" si="25"/>
        <v>494.94925000000012</v>
      </c>
      <c r="J188" s="3">
        <v>1070</v>
      </c>
      <c r="K188" s="3">
        <v>1060</v>
      </c>
      <c r="L188" s="3">
        <v>5.1100000000000003</v>
      </c>
      <c r="M188" s="3">
        <v>9.18</v>
      </c>
      <c r="N188" s="3">
        <v>183.00120543999998</v>
      </c>
      <c r="O188" s="3">
        <v>183.00120543999998</v>
      </c>
      <c r="P188" s="3">
        <v>103.00848384000001</v>
      </c>
      <c r="Q188" s="3">
        <v>79.992721599999967</v>
      </c>
      <c r="R188" s="3">
        <f t="shared" si="19"/>
        <v>79.992721599999967</v>
      </c>
      <c r="S188" s="3">
        <v>94</v>
      </c>
      <c r="T188" s="3">
        <f t="shared" si="26"/>
        <v>17.908483840000017</v>
      </c>
      <c r="U188" s="3">
        <v>85.1</v>
      </c>
      <c r="V188" s="7">
        <f t="shared" si="27"/>
        <v>0.46502425924129476</v>
      </c>
      <c r="W188" s="1">
        <f>VLOOKUP(B188,SiteMetadata!$B$3:$P$37,3,FALSE)</f>
        <v>4.3</v>
      </c>
      <c r="X188" s="1" t="str">
        <f>VLOOKUP(B188,SiteMetadata!$B$3:$P$37,10,FALSE)</f>
        <v>LowerEastForkLMR</v>
      </c>
      <c r="Y188" s="1">
        <f>VLOOKUP(B188,SiteMetadata!$B$3:$P$37,5,FALSE)</f>
        <v>493.24199399999998</v>
      </c>
      <c r="Z188" s="1">
        <v>4</v>
      </c>
    </row>
    <row r="189" spans="1:26" x14ac:dyDescent="0.3">
      <c r="A189" s="2">
        <v>44907</v>
      </c>
      <c r="B189" s="1" t="s">
        <v>181</v>
      </c>
      <c r="C189" s="1">
        <v>0</v>
      </c>
      <c r="D189" s="3">
        <v>1173.4343252000001</v>
      </c>
      <c r="E189" s="1" t="s">
        <v>181</v>
      </c>
      <c r="F189" s="3">
        <v>1173.4343252000001</v>
      </c>
      <c r="G189" s="3">
        <v>1079.2153072999999</v>
      </c>
      <c r="H189" s="3">
        <v>94.219017900000154</v>
      </c>
      <c r="I189" s="3">
        <f t="shared" si="25"/>
        <v>451.4343252000001</v>
      </c>
      <c r="J189" s="3">
        <v>693</v>
      </c>
      <c r="K189" s="3">
        <v>689</v>
      </c>
      <c r="L189" s="3">
        <v>27</v>
      </c>
      <c r="M189" s="3">
        <v>33</v>
      </c>
      <c r="N189" s="3">
        <v>137.52254624</v>
      </c>
      <c r="O189" s="3">
        <v>137.52254624</v>
      </c>
      <c r="P189" s="3">
        <v>123.71124974999999</v>
      </c>
      <c r="Q189" s="3">
        <v>13.811296490000004</v>
      </c>
      <c r="R189" s="3">
        <f t="shared" si="19"/>
        <v>13.811296490000004</v>
      </c>
      <c r="S189" s="3">
        <v>61.3</v>
      </c>
      <c r="T189" s="3">
        <f t="shared" si="26"/>
        <v>70.211249749999993</v>
      </c>
      <c r="U189" s="3">
        <v>53.5</v>
      </c>
      <c r="V189" s="7">
        <f t="shared" si="27"/>
        <v>0.38902711928147032</v>
      </c>
      <c r="W189" s="1">
        <f>VLOOKUP(B189,SiteMetadata!$B$3:$P$37,3,FALSE)</f>
        <v>4.3</v>
      </c>
      <c r="X189" s="1" t="str">
        <f>VLOOKUP(B189,SiteMetadata!$B$3:$P$37,10,FALSE)</f>
        <v>LowerEastForkLMR</v>
      </c>
      <c r="Y189" s="1">
        <f>VLOOKUP(B189,SiteMetadata!$B$3:$P$37,5,FALSE)</f>
        <v>493.24199399999998</v>
      </c>
      <c r="Z189" s="1"/>
    </row>
    <row r="190" spans="1:26" x14ac:dyDescent="0.3">
      <c r="A190" s="2">
        <v>44908</v>
      </c>
      <c r="B190" s="1" t="s">
        <v>181</v>
      </c>
      <c r="C190" s="1">
        <v>0</v>
      </c>
      <c r="D190" s="3">
        <v>1153.2555042500001</v>
      </c>
      <c r="E190" s="1" t="s">
        <v>181</v>
      </c>
      <c r="F190" s="3">
        <v>1153.2555042500001</v>
      </c>
      <c r="G190" s="3">
        <v>1030.12448225</v>
      </c>
      <c r="H190" s="3">
        <v>123.13102200000003</v>
      </c>
      <c r="I190" s="3">
        <f t="shared" si="25"/>
        <v>494.75550425000006</v>
      </c>
      <c r="J190" s="3">
        <v>656</v>
      </c>
      <c r="K190" s="3">
        <v>642</v>
      </c>
      <c r="L190" s="3">
        <v>21.9</v>
      </c>
      <c r="M190" s="3">
        <v>16.5</v>
      </c>
      <c r="N190" s="3">
        <v>114.33000758999999</v>
      </c>
      <c r="O190" s="3">
        <v>114.33000758999999</v>
      </c>
      <c r="P190" s="3">
        <v>89.746316789999995</v>
      </c>
      <c r="Q190" s="3">
        <v>24.583690799999999</v>
      </c>
      <c r="R190" s="3">
        <f t="shared" si="19"/>
        <v>24.583690799999999</v>
      </c>
      <c r="S190" s="3">
        <v>71.5</v>
      </c>
      <c r="T190" s="3">
        <f t="shared" si="26"/>
        <v>29.246316789999995</v>
      </c>
      <c r="U190" s="3">
        <v>60.5</v>
      </c>
      <c r="V190" s="7">
        <f t="shared" si="27"/>
        <v>0.52916991151579096</v>
      </c>
      <c r="W190" s="1">
        <f>VLOOKUP(B190,SiteMetadata!$B$3:$P$37,3,FALSE)</f>
        <v>4.3</v>
      </c>
      <c r="X190" s="1" t="str">
        <f>VLOOKUP(B190,SiteMetadata!$B$3:$P$37,10,FALSE)</f>
        <v>LowerEastForkLMR</v>
      </c>
      <c r="Y190" s="1">
        <f>VLOOKUP(B190,SiteMetadata!$B$3:$P$37,5,FALSE)</f>
        <v>493.24199399999998</v>
      </c>
      <c r="Z190" s="1"/>
    </row>
    <row r="191" spans="1:26" x14ac:dyDescent="0.3">
      <c r="A191" s="2">
        <v>44935</v>
      </c>
      <c r="B191" s="1" t="s">
        <v>181</v>
      </c>
      <c r="C191" s="1">
        <v>0</v>
      </c>
      <c r="D191" s="3">
        <v>1150</v>
      </c>
      <c r="E191" s="1" t="s">
        <v>181</v>
      </c>
      <c r="F191" s="3">
        <v>1150</v>
      </c>
      <c r="G191" s="3">
        <v>1050</v>
      </c>
      <c r="H191" s="3">
        <v>100</v>
      </c>
      <c r="I191" s="3">
        <f t="shared" si="25"/>
        <v>444.21000000000004</v>
      </c>
      <c r="J191" s="3">
        <v>729</v>
      </c>
      <c r="K191" s="3">
        <v>704</v>
      </c>
      <c r="L191" s="3">
        <v>20.3</v>
      </c>
      <c r="M191" s="3">
        <v>1.79</v>
      </c>
      <c r="N191" s="3">
        <v>129.07504982</v>
      </c>
      <c r="O191" s="3">
        <v>129.07504982</v>
      </c>
      <c r="P191" s="3">
        <v>63.514242199999998</v>
      </c>
      <c r="Q191" s="3">
        <v>65.560807620000006</v>
      </c>
      <c r="R191" s="3">
        <f t="shared" si="19"/>
        <v>65.560807620000006</v>
      </c>
      <c r="S191" s="3">
        <v>74.099999999999994</v>
      </c>
      <c r="T191" s="3">
        <f t="shared" si="26"/>
        <v>28.714242200000001</v>
      </c>
      <c r="U191" s="3">
        <v>34.799999999999997</v>
      </c>
      <c r="V191" s="7">
        <f t="shared" si="27"/>
        <v>0.26961058739492955</v>
      </c>
      <c r="W191" s="1">
        <f>VLOOKUP(B191,SiteMetadata!$B$3:$P$37,3,FALSE)</f>
        <v>4.3</v>
      </c>
      <c r="X191" s="1" t="str">
        <f>VLOOKUP(B191,SiteMetadata!$B$3:$P$37,10,FALSE)</f>
        <v>LowerEastForkLMR</v>
      </c>
      <c r="Y191" s="1">
        <f>VLOOKUP(B191,SiteMetadata!$B$3:$P$37,5,FALSE)</f>
        <v>493.24199399999998</v>
      </c>
      <c r="Z191" s="1">
        <v>4</v>
      </c>
    </row>
    <row r="192" spans="1:26" x14ac:dyDescent="0.3">
      <c r="A192" s="2">
        <v>44943</v>
      </c>
      <c r="B192" s="1" t="s">
        <v>181</v>
      </c>
      <c r="C192" s="1">
        <v>0</v>
      </c>
      <c r="D192" s="3">
        <v>1261.4547883199998</v>
      </c>
      <c r="E192" s="1" t="s">
        <v>181</v>
      </c>
      <c r="F192" s="3">
        <v>1261.4547883199998</v>
      </c>
      <c r="G192" s="3">
        <v>1187.3287319999999</v>
      </c>
      <c r="H192" s="3">
        <v>74.126056319999861</v>
      </c>
      <c r="I192" s="3">
        <f t="shared" si="25"/>
        <v>2.2547883199997614</v>
      </c>
      <c r="J192" s="3">
        <v>787</v>
      </c>
      <c r="K192" s="3">
        <v>1210</v>
      </c>
      <c r="L192" s="3">
        <v>26.2</v>
      </c>
      <c r="M192" s="3">
        <v>49.2</v>
      </c>
      <c r="N192" s="3">
        <v>226.48126880000001</v>
      </c>
      <c r="O192" s="3">
        <v>226.48126880000001</v>
      </c>
      <c r="P192" s="3">
        <v>190.59187520000006</v>
      </c>
      <c r="Q192" s="3">
        <v>35.889393599999948</v>
      </c>
      <c r="R192" s="3">
        <f t="shared" si="19"/>
        <v>35.889393599999948</v>
      </c>
      <c r="S192" s="3">
        <v>96.1</v>
      </c>
      <c r="T192" s="3">
        <f t="shared" si="26"/>
        <v>91.291875200000064</v>
      </c>
      <c r="U192" s="3">
        <v>99.3</v>
      </c>
      <c r="V192" s="7">
        <f t="shared" si="27"/>
        <v>0.43844685490387891</v>
      </c>
      <c r="W192" s="1">
        <f>VLOOKUP(B192,SiteMetadata!$B$3:$P$37,3,FALSE)</f>
        <v>4.3</v>
      </c>
      <c r="X192" s="1" t="str">
        <f>VLOOKUP(B192,SiteMetadata!$B$3:$P$37,10,FALSE)</f>
        <v>LowerEastForkLMR</v>
      </c>
      <c r="Y192" s="1">
        <f>VLOOKUP(B192,SiteMetadata!$B$3:$P$37,5,FALSE)</f>
        <v>493.24199399999998</v>
      </c>
      <c r="Z192" s="1">
        <v>4</v>
      </c>
    </row>
    <row r="193" spans="1:26" x14ac:dyDescent="0.3">
      <c r="A193" s="2">
        <v>44949</v>
      </c>
      <c r="B193" s="1" t="s">
        <v>181</v>
      </c>
      <c r="C193" s="1">
        <v>0</v>
      </c>
      <c r="D193" s="3">
        <v>1377.5565968400001</v>
      </c>
      <c r="E193" s="1" t="s">
        <v>181</v>
      </c>
      <c r="F193" s="3">
        <v>1377.5565968400001</v>
      </c>
      <c r="G193" s="3">
        <v>1322.8841452899999</v>
      </c>
      <c r="H193" s="3">
        <v>54.672451550000233</v>
      </c>
      <c r="I193" s="3"/>
      <c r="J193" s="3">
        <v>806</v>
      </c>
      <c r="K193" s="3">
        <v>1360</v>
      </c>
      <c r="L193" s="3">
        <v>19.3</v>
      </c>
      <c r="M193" s="3">
        <v>32.6</v>
      </c>
      <c r="N193" s="3">
        <v>242.34289568</v>
      </c>
      <c r="O193" s="3">
        <v>242.34289568</v>
      </c>
      <c r="P193" s="3">
        <v>145.63363999999999</v>
      </c>
      <c r="Q193" s="3">
        <v>96.709255680000012</v>
      </c>
      <c r="R193" s="3">
        <f t="shared" si="19"/>
        <v>96.709255680000012</v>
      </c>
      <c r="S193" s="3">
        <v>102</v>
      </c>
      <c r="T193" s="3">
        <f t="shared" si="26"/>
        <v>43.633639999999986</v>
      </c>
      <c r="U193" s="4">
        <v>102</v>
      </c>
      <c r="V193" s="7">
        <f t="shared" si="27"/>
        <v>0.42089123229213699</v>
      </c>
      <c r="W193" s="1">
        <f>VLOOKUP(B193,SiteMetadata!$B$3:$P$37,3,FALSE)</f>
        <v>4.3</v>
      </c>
      <c r="X193" s="1" t="str">
        <f>VLOOKUP(B193,SiteMetadata!$B$3:$P$37,10,FALSE)</f>
        <v>LowerEastForkLMR</v>
      </c>
      <c r="Y193" s="1">
        <f>VLOOKUP(B193,SiteMetadata!$B$3:$P$37,5,FALSE)</f>
        <v>493.24199399999998</v>
      </c>
      <c r="Z193" s="1">
        <v>4</v>
      </c>
    </row>
    <row r="194" spans="1:26" x14ac:dyDescent="0.3">
      <c r="A194" s="2">
        <v>44956</v>
      </c>
      <c r="B194" s="1" t="s">
        <v>181</v>
      </c>
      <c r="C194" s="1">
        <v>0</v>
      </c>
      <c r="D194" s="3">
        <v>1624.1070099599999</v>
      </c>
      <c r="E194" s="1" t="s">
        <v>181</v>
      </c>
      <c r="F194" s="3">
        <v>1624.1070099599999</v>
      </c>
      <c r="G194" s="3">
        <v>1405.76391369</v>
      </c>
      <c r="H194" s="3">
        <v>218.34309626999993</v>
      </c>
      <c r="I194" s="3">
        <f>F194-(K194+M194)</f>
        <v>427.60700995999991</v>
      </c>
      <c r="J194" s="3">
        <v>908</v>
      </c>
      <c r="K194" s="3">
        <v>1170</v>
      </c>
      <c r="L194" s="3">
        <v>21.6</v>
      </c>
      <c r="M194" s="3">
        <v>26.5</v>
      </c>
      <c r="N194" s="3"/>
      <c r="O194" s="4">
        <v>214.46623199999996</v>
      </c>
      <c r="P194" s="3">
        <v>202.46623199999996</v>
      </c>
      <c r="Q194" s="3">
        <v>-202.46623199999996</v>
      </c>
      <c r="R194" s="3">
        <f t="shared" si="19"/>
        <v>12</v>
      </c>
      <c r="S194" s="3">
        <v>105</v>
      </c>
      <c r="T194" s="3">
        <f t="shared" si="26"/>
        <v>72.466231999999962</v>
      </c>
      <c r="U194" s="3">
        <v>130</v>
      </c>
      <c r="V194" s="7">
        <f t="shared" si="27"/>
        <v>0.60615603112754846</v>
      </c>
      <c r="W194" s="1">
        <f>VLOOKUP(B194,SiteMetadata!$B$3:$P$37,3,FALSE)</f>
        <v>4.3</v>
      </c>
      <c r="X194" s="1" t="str">
        <f>VLOOKUP(B194,SiteMetadata!$B$3:$P$37,10,FALSE)</f>
        <v>LowerEastForkLMR</v>
      </c>
      <c r="Y194" s="1">
        <f>VLOOKUP(B194,SiteMetadata!$B$3:$P$37,5,FALSE)</f>
        <v>493.24199399999998</v>
      </c>
      <c r="Z194" s="1">
        <v>4</v>
      </c>
    </row>
    <row r="195" spans="1:26" x14ac:dyDescent="0.3">
      <c r="A195" s="2">
        <v>44963</v>
      </c>
      <c r="B195" s="1" t="s">
        <v>181</v>
      </c>
      <c r="C195" s="1">
        <v>0</v>
      </c>
      <c r="D195" s="3">
        <v>1333.81588745</v>
      </c>
      <c r="E195" s="1" t="s">
        <v>181</v>
      </c>
      <c r="F195" s="4">
        <v>1478.2039062499998</v>
      </c>
      <c r="G195" s="3">
        <v>1460.2039062499998</v>
      </c>
      <c r="H195" s="3">
        <v>-126.38801879999983</v>
      </c>
      <c r="I195" s="3"/>
      <c r="J195" s="3">
        <v>1750</v>
      </c>
      <c r="K195" s="3">
        <v>1530</v>
      </c>
      <c r="L195" s="3">
        <v>73.5</v>
      </c>
      <c r="M195" s="3">
        <v>94.8</v>
      </c>
      <c r="N195" s="3">
        <v>183.74012799999997</v>
      </c>
      <c r="O195" s="4">
        <v>235.19580112</v>
      </c>
      <c r="P195" s="3">
        <v>220.19580112</v>
      </c>
      <c r="Q195" s="3">
        <v>-36.455673120000029</v>
      </c>
      <c r="R195" s="3">
        <f t="shared" ref="R195:R208" si="28">O195-P195</f>
        <v>15</v>
      </c>
      <c r="S195" s="3">
        <v>168</v>
      </c>
      <c r="T195" s="3">
        <f t="shared" si="26"/>
        <v>43.195801119999999</v>
      </c>
      <c r="U195" s="3">
        <v>177</v>
      </c>
      <c r="V195" s="7">
        <f t="shared" si="27"/>
        <v>0.75256445547551365</v>
      </c>
      <c r="W195" s="1">
        <f>VLOOKUP(B195,SiteMetadata!$B$3:$P$37,3,FALSE)</f>
        <v>4.3</v>
      </c>
      <c r="X195" s="1" t="str">
        <f>VLOOKUP(B195,SiteMetadata!$B$3:$P$37,10,FALSE)</f>
        <v>LowerEastForkLMR</v>
      </c>
      <c r="Y195" s="1">
        <f>VLOOKUP(B195,SiteMetadata!$B$3:$P$37,5,FALSE)</f>
        <v>493.24199399999998</v>
      </c>
      <c r="Z195" s="1">
        <v>4</v>
      </c>
    </row>
    <row r="196" spans="1:26" x14ac:dyDescent="0.3">
      <c r="A196" s="2">
        <v>44965</v>
      </c>
      <c r="B196" s="1" t="s">
        <v>181</v>
      </c>
      <c r="C196" s="1">
        <v>0</v>
      </c>
      <c r="D196" s="3">
        <v>1293.1291062999999</v>
      </c>
      <c r="E196" s="1" t="s">
        <v>181</v>
      </c>
      <c r="F196" s="3">
        <v>1293.1291062999999</v>
      </c>
      <c r="G196" s="3">
        <v>1250</v>
      </c>
      <c r="H196" s="3">
        <v>43.129106299999876</v>
      </c>
      <c r="I196" s="3"/>
      <c r="J196" s="3">
        <v>1410</v>
      </c>
      <c r="K196" s="3">
        <v>1610</v>
      </c>
      <c r="L196" s="3">
        <v>90.2</v>
      </c>
      <c r="M196" s="3">
        <v>157</v>
      </c>
      <c r="N196" s="3">
        <v>181.55903750000002</v>
      </c>
      <c r="O196" s="4">
        <v>280.24073303999995</v>
      </c>
      <c r="P196" s="3">
        <v>267.24073303999995</v>
      </c>
      <c r="Q196" s="3">
        <v>-85.681695539999936</v>
      </c>
      <c r="R196" s="3">
        <f t="shared" si="28"/>
        <v>13</v>
      </c>
      <c r="S196" s="3">
        <v>158</v>
      </c>
      <c r="T196" s="3">
        <f t="shared" si="26"/>
        <v>109.24073303999995</v>
      </c>
      <c r="U196" s="4">
        <v>158</v>
      </c>
      <c r="V196" s="7">
        <f t="shared" si="27"/>
        <v>0.56380098027165804</v>
      </c>
      <c r="W196" s="1">
        <f>VLOOKUP(B196,SiteMetadata!$B$3:$P$37,3,FALSE)</f>
        <v>4.3</v>
      </c>
      <c r="X196" s="1" t="str">
        <f>VLOOKUP(B196,SiteMetadata!$B$3:$P$37,10,FALSE)</f>
        <v>LowerEastForkLMR</v>
      </c>
      <c r="Y196" s="1">
        <f>VLOOKUP(B196,SiteMetadata!$B$3:$P$37,5,FALSE)</f>
        <v>493.24199399999998</v>
      </c>
      <c r="Z196" s="1"/>
    </row>
    <row r="197" spans="1:26" x14ac:dyDescent="0.3">
      <c r="A197" s="2">
        <v>44970</v>
      </c>
      <c r="B197" s="1" t="s">
        <v>181</v>
      </c>
      <c r="C197" s="1">
        <v>0</v>
      </c>
      <c r="D197" s="3">
        <v>1225.3729175000001</v>
      </c>
      <c r="E197" s="1" t="s">
        <v>181</v>
      </c>
      <c r="F197" s="4">
        <v>1283.0352574999999</v>
      </c>
      <c r="G197" s="3">
        <v>1261.0352574999999</v>
      </c>
      <c r="H197" s="3">
        <v>-35.662339999999858</v>
      </c>
      <c r="I197" s="3"/>
      <c r="J197" s="3">
        <v>1510</v>
      </c>
      <c r="K197" s="3">
        <v>1660</v>
      </c>
      <c r="L197" s="3">
        <v>55.9</v>
      </c>
      <c r="M197" s="3">
        <v>75.3</v>
      </c>
      <c r="N197" s="3">
        <v>260.89280864</v>
      </c>
      <c r="O197" s="3">
        <v>260.89280864</v>
      </c>
      <c r="P197" s="3">
        <v>246.03396086000006</v>
      </c>
      <c r="Q197" s="3">
        <v>14.858847779999934</v>
      </c>
      <c r="R197" s="3">
        <f t="shared" si="28"/>
        <v>14.858847779999934</v>
      </c>
      <c r="S197" s="3">
        <v>172</v>
      </c>
      <c r="T197" s="3">
        <f t="shared" si="26"/>
        <v>72.033960860000064</v>
      </c>
      <c r="U197" s="3">
        <v>174</v>
      </c>
      <c r="V197" s="7">
        <f t="shared" si="27"/>
        <v>0.66694057573698251</v>
      </c>
      <c r="W197" s="1">
        <f>VLOOKUP(B197,SiteMetadata!$B$3:$P$37,3,FALSE)</f>
        <v>4.3</v>
      </c>
      <c r="X197" s="1" t="str">
        <f>VLOOKUP(B197,SiteMetadata!$B$3:$P$37,10,FALSE)</f>
        <v>LowerEastForkLMR</v>
      </c>
      <c r="Y197" s="1">
        <f>VLOOKUP(B197,SiteMetadata!$B$3:$P$37,5,FALSE)</f>
        <v>493.24199399999998</v>
      </c>
      <c r="Z197" s="1">
        <v>4</v>
      </c>
    </row>
    <row r="198" spans="1:26" x14ac:dyDescent="0.3">
      <c r="A198" s="2">
        <v>44978</v>
      </c>
      <c r="B198" s="1" t="s">
        <v>181</v>
      </c>
      <c r="C198" s="1">
        <v>0</v>
      </c>
      <c r="D198" s="3">
        <v>1600</v>
      </c>
      <c r="E198" s="1" t="s">
        <v>181</v>
      </c>
      <c r="F198" s="3">
        <v>1600</v>
      </c>
      <c r="G198" s="3">
        <v>1260</v>
      </c>
      <c r="H198" s="3">
        <v>340</v>
      </c>
      <c r="I198" s="3">
        <f>F198-(K198+M198)</f>
        <v>819.5</v>
      </c>
      <c r="J198" s="3">
        <v>759</v>
      </c>
      <c r="K198" s="3">
        <v>742</v>
      </c>
      <c r="L198" s="3">
        <v>28.1</v>
      </c>
      <c r="M198" s="3">
        <v>38.5</v>
      </c>
      <c r="N198" s="3">
        <v>161.38821718999998</v>
      </c>
      <c r="O198" s="3">
        <v>161.38821718999998</v>
      </c>
      <c r="P198" s="3">
        <v>157.43662524000001</v>
      </c>
      <c r="Q198" s="3">
        <v>3.9515919499999654</v>
      </c>
      <c r="R198" s="3">
        <f t="shared" si="28"/>
        <v>3.9515919499999654</v>
      </c>
      <c r="S198" s="3">
        <v>87.2</v>
      </c>
      <c r="T198" s="3">
        <f t="shared" si="26"/>
        <v>69.736625240000009</v>
      </c>
      <c r="U198" s="3">
        <v>87.7</v>
      </c>
      <c r="V198" s="7">
        <f t="shared" si="27"/>
        <v>0.54341017905137445</v>
      </c>
      <c r="W198" s="1">
        <f>VLOOKUP(B198,SiteMetadata!$B$3:$P$37,3,FALSE)</f>
        <v>4.3</v>
      </c>
      <c r="X198" s="1" t="str">
        <f>VLOOKUP(B198,SiteMetadata!$B$3:$P$37,10,FALSE)</f>
        <v>LowerEastForkLMR</v>
      </c>
      <c r="Y198" s="1">
        <f>VLOOKUP(B198,SiteMetadata!$B$3:$P$37,5,FALSE)</f>
        <v>493.24199399999998</v>
      </c>
      <c r="Z198" s="1"/>
    </row>
    <row r="199" spans="1:26" s="77" customFormat="1" x14ac:dyDescent="0.3">
      <c r="A199" s="2">
        <v>44979</v>
      </c>
      <c r="B199" s="1" t="s">
        <v>181</v>
      </c>
      <c r="C199" s="1">
        <v>0</v>
      </c>
      <c r="D199" s="3">
        <v>1258.0111596799998</v>
      </c>
      <c r="E199" s="1" t="s">
        <v>181</v>
      </c>
      <c r="F199" s="3">
        <v>1258.0111596799998</v>
      </c>
      <c r="G199" s="3">
        <v>1146.5631604999999</v>
      </c>
      <c r="H199" s="3">
        <v>111.4479991799999</v>
      </c>
      <c r="I199" s="3">
        <f>F199-(K199+M199)</f>
        <v>26.011159679999764</v>
      </c>
      <c r="J199" s="3">
        <v>985</v>
      </c>
      <c r="K199" s="3">
        <v>1210</v>
      </c>
      <c r="L199" s="3">
        <v>23.7</v>
      </c>
      <c r="M199" s="3">
        <v>22</v>
      </c>
      <c r="N199" s="3">
        <v>255.44338349999998</v>
      </c>
      <c r="O199" s="3">
        <v>255.44338349999998</v>
      </c>
      <c r="P199" s="3">
        <v>201.59091744</v>
      </c>
      <c r="Q199" s="3">
        <v>53.852466059999983</v>
      </c>
      <c r="R199" s="3">
        <f t="shared" si="28"/>
        <v>53.852466059999983</v>
      </c>
      <c r="S199" s="3">
        <v>109</v>
      </c>
      <c r="T199" s="3">
        <f t="shared" si="26"/>
        <v>71.590917439999998</v>
      </c>
      <c r="U199" s="3">
        <v>130</v>
      </c>
      <c r="V199" s="7">
        <f t="shared" si="27"/>
        <v>0.50891903410761086</v>
      </c>
      <c r="W199" s="1">
        <f>VLOOKUP(B199,SiteMetadata!$B$3:$P$37,3,FALSE)</f>
        <v>4.3</v>
      </c>
      <c r="X199" s="1" t="str">
        <f>VLOOKUP(B199,SiteMetadata!$B$3:$P$37,10,FALSE)</f>
        <v>LowerEastForkLMR</v>
      </c>
      <c r="Y199" s="1">
        <f>VLOOKUP(B199,SiteMetadata!$B$3:$P$37,5,FALSE)</f>
        <v>493.24199399999998</v>
      </c>
      <c r="Z199" s="1">
        <v>4</v>
      </c>
    </row>
    <row r="200" spans="1:26" s="77" customFormat="1" x14ac:dyDescent="0.3">
      <c r="A200" s="2">
        <v>44984</v>
      </c>
      <c r="B200" s="1" t="s">
        <v>181</v>
      </c>
      <c r="C200" s="1">
        <v>0</v>
      </c>
      <c r="D200" s="3">
        <v>1250.9800259199999</v>
      </c>
      <c r="E200" s="1" t="s">
        <v>181</v>
      </c>
      <c r="F200" s="3">
        <v>1250.9800259199999</v>
      </c>
      <c r="G200" s="3">
        <v>1176.7853072800001</v>
      </c>
      <c r="H200" s="3">
        <v>74.194718639999792</v>
      </c>
      <c r="I200" s="3"/>
      <c r="J200" s="3">
        <v>1030</v>
      </c>
      <c r="K200" s="3">
        <v>1400</v>
      </c>
      <c r="L200" s="3">
        <v>26.2</v>
      </c>
      <c r="M200" s="3">
        <v>60.2</v>
      </c>
      <c r="N200" s="3">
        <v>254.14040446000001</v>
      </c>
      <c r="O200" s="3">
        <v>254.14040446000001</v>
      </c>
      <c r="P200" s="3">
        <v>115.68412008000001</v>
      </c>
      <c r="Q200" s="3">
        <v>138.45628438</v>
      </c>
      <c r="R200" s="3">
        <f t="shared" si="28"/>
        <v>138.45628438</v>
      </c>
      <c r="S200" s="3">
        <v>105</v>
      </c>
      <c r="T200" s="3">
        <f t="shared" si="26"/>
        <v>2.6841200800000138</v>
      </c>
      <c r="U200" s="3">
        <v>113</v>
      </c>
      <c r="V200" s="7">
        <f t="shared" si="27"/>
        <v>0.4446361067225949</v>
      </c>
      <c r="W200" s="1">
        <f>VLOOKUP(B200,SiteMetadata!$B$3:$P$37,3,FALSE)</f>
        <v>4.3</v>
      </c>
      <c r="X200" s="1" t="str">
        <f>VLOOKUP(B200,SiteMetadata!$B$3:$P$37,10,FALSE)</f>
        <v>LowerEastForkLMR</v>
      </c>
      <c r="Y200" s="1">
        <f>VLOOKUP(B200,SiteMetadata!$B$3:$P$37,5,FALSE)</f>
        <v>493.24199399999998</v>
      </c>
      <c r="Z200" s="1">
        <v>4</v>
      </c>
    </row>
    <row r="201" spans="1:26" x14ac:dyDescent="0.3">
      <c r="A201" s="2">
        <v>44991</v>
      </c>
      <c r="B201" s="1" t="s">
        <v>181</v>
      </c>
      <c r="C201" s="1">
        <v>0</v>
      </c>
      <c r="D201" s="3">
        <v>1340</v>
      </c>
      <c r="E201" s="1" t="s">
        <v>181</v>
      </c>
      <c r="F201" s="3">
        <v>1340</v>
      </c>
      <c r="G201" s="3">
        <v>1260</v>
      </c>
      <c r="H201" s="3">
        <v>80</v>
      </c>
      <c r="I201" s="3">
        <f>F201-(K201+M201)</f>
        <v>482</v>
      </c>
      <c r="J201" s="3">
        <v>784</v>
      </c>
      <c r="K201" s="3">
        <v>823</v>
      </c>
      <c r="L201" s="3">
        <v>8.3000000000000007</v>
      </c>
      <c r="M201" s="3">
        <v>35</v>
      </c>
      <c r="N201" s="3">
        <v>253.94921971999997</v>
      </c>
      <c r="O201" s="3">
        <v>253.94921971999997</v>
      </c>
      <c r="P201" s="3">
        <v>163.09066068000001</v>
      </c>
      <c r="Q201" s="3">
        <v>90.85855903999996</v>
      </c>
      <c r="R201" s="3">
        <f t="shared" si="28"/>
        <v>90.85855903999996</v>
      </c>
      <c r="S201" s="3">
        <v>92.1</v>
      </c>
      <c r="T201" s="3">
        <f t="shared" si="26"/>
        <v>65.990660680000019</v>
      </c>
      <c r="U201" s="3">
        <v>97.1</v>
      </c>
      <c r="V201" s="7">
        <f t="shared" si="27"/>
        <v>0.38235990686272153</v>
      </c>
      <c r="W201" s="1">
        <f>VLOOKUP(B201,SiteMetadata!$B$3:$P$37,3,FALSE)</f>
        <v>4.3</v>
      </c>
      <c r="X201" s="1" t="str">
        <f>VLOOKUP(B201,SiteMetadata!$B$3:$P$37,10,FALSE)</f>
        <v>LowerEastForkLMR</v>
      </c>
      <c r="Y201" s="1">
        <f>VLOOKUP(B201,SiteMetadata!$B$3:$P$37,5,FALSE)</f>
        <v>493.24199399999998</v>
      </c>
      <c r="Z201" s="1">
        <v>4</v>
      </c>
    </row>
    <row r="202" spans="1:26" x14ac:dyDescent="0.3">
      <c r="A202" s="2">
        <v>44998</v>
      </c>
      <c r="B202" s="1" t="s">
        <v>181</v>
      </c>
      <c r="C202" s="1">
        <v>0</v>
      </c>
      <c r="D202" s="3">
        <v>1284.8275617300001</v>
      </c>
      <c r="E202" s="1" t="s">
        <v>181</v>
      </c>
      <c r="F202" s="3">
        <v>1284.8275617300001</v>
      </c>
      <c r="G202" s="3">
        <v>1184.1807021300001</v>
      </c>
      <c r="H202" s="3">
        <v>100.64685959999997</v>
      </c>
      <c r="I202" s="3">
        <f>F202-(K202+M202)</f>
        <v>490.62756173000002</v>
      </c>
      <c r="J202" s="3">
        <v>769</v>
      </c>
      <c r="K202" s="3">
        <v>770</v>
      </c>
      <c r="L202" s="3">
        <v>23.4</v>
      </c>
      <c r="M202" s="3">
        <v>24.2</v>
      </c>
      <c r="N202" s="3">
        <v>172.55126432000003</v>
      </c>
      <c r="O202" s="3">
        <v>172.55126432000003</v>
      </c>
      <c r="P202" s="3">
        <v>158.95925575000001</v>
      </c>
      <c r="Q202" s="3">
        <v>13.592008570000019</v>
      </c>
      <c r="R202" s="3">
        <f t="shared" si="28"/>
        <v>13.592008570000019</v>
      </c>
      <c r="S202" s="3">
        <v>110</v>
      </c>
      <c r="T202" s="3">
        <f t="shared" si="26"/>
        <v>74.159255750000014</v>
      </c>
      <c r="U202" s="3">
        <v>84.8</v>
      </c>
      <c r="V202" s="7">
        <f t="shared" si="27"/>
        <v>0.49144815214298621</v>
      </c>
      <c r="W202" s="1">
        <f>VLOOKUP(B202,SiteMetadata!$B$3:$P$37,3,FALSE)</f>
        <v>4.3</v>
      </c>
      <c r="X202" s="1" t="str">
        <f>VLOOKUP(B202,SiteMetadata!$B$3:$P$37,10,FALSE)</f>
        <v>LowerEastForkLMR</v>
      </c>
      <c r="Y202" s="1">
        <f>VLOOKUP(B202,SiteMetadata!$B$3:$P$37,5,FALSE)</f>
        <v>493.24199399999998</v>
      </c>
      <c r="Z202" s="1">
        <v>4</v>
      </c>
    </row>
    <row r="203" spans="1:26" x14ac:dyDescent="0.3">
      <c r="A203" s="2">
        <v>45005</v>
      </c>
      <c r="B203" s="1" t="s">
        <v>181</v>
      </c>
      <c r="C203" s="1">
        <v>0</v>
      </c>
      <c r="D203" s="3">
        <v>1210.2866870000003</v>
      </c>
      <c r="E203" s="1" t="s">
        <v>181</v>
      </c>
      <c r="F203" s="3">
        <v>1210.2866870000003</v>
      </c>
      <c r="G203" s="3">
        <v>1074.6826584700002</v>
      </c>
      <c r="H203" s="3">
        <v>135.60402853000005</v>
      </c>
      <c r="I203" s="3">
        <f>F203-(K203+M203)</f>
        <v>336.88668700000028</v>
      </c>
      <c r="J203" s="3">
        <v>718</v>
      </c>
      <c r="K203" s="3">
        <v>853</v>
      </c>
      <c r="L203" s="3">
        <v>4.8499999999999996</v>
      </c>
      <c r="M203" s="3">
        <v>20.399999999999999</v>
      </c>
      <c r="N203" s="3">
        <v>145.79157364999998</v>
      </c>
      <c r="O203" s="4">
        <v>195.26922080000003</v>
      </c>
      <c r="P203" s="3">
        <v>182.26922080000003</v>
      </c>
      <c r="Q203" s="3">
        <v>-36.477647150000053</v>
      </c>
      <c r="R203" s="3">
        <f t="shared" si="28"/>
        <v>13</v>
      </c>
      <c r="S203" s="3">
        <v>75.3</v>
      </c>
      <c r="T203" s="3">
        <f t="shared" si="26"/>
        <v>133.36922080000002</v>
      </c>
      <c r="U203" s="3">
        <v>48.9</v>
      </c>
      <c r="V203" s="7">
        <f t="shared" si="27"/>
        <v>0.25042349121720875</v>
      </c>
      <c r="W203" s="1">
        <f>VLOOKUP(B203,SiteMetadata!$B$3:$P$37,3,FALSE)</f>
        <v>4.3</v>
      </c>
      <c r="X203" s="1" t="str">
        <f>VLOOKUP(B203,SiteMetadata!$B$3:$P$37,10,FALSE)</f>
        <v>LowerEastForkLMR</v>
      </c>
      <c r="Y203" s="1">
        <f>VLOOKUP(B203,SiteMetadata!$B$3:$P$37,5,FALSE)</f>
        <v>493.24199399999998</v>
      </c>
      <c r="Z203" s="1">
        <v>4</v>
      </c>
    </row>
    <row r="204" spans="1:26" x14ac:dyDescent="0.3">
      <c r="A204" s="2">
        <v>45012</v>
      </c>
      <c r="B204" s="1" t="s">
        <v>181</v>
      </c>
      <c r="C204" s="1">
        <v>0</v>
      </c>
      <c r="D204" s="3">
        <v>1206.9867728700001</v>
      </c>
      <c r="E204" s="1" t="s">
        <v>181</v>
      </c>
      <c r="F204" s="3">
        <v>1206.9867728700001</v>
      </c>
      <c r="G204" s="3">
        <v>1097.87919792</v>
      </c>
      <c r="H204" s="3">
        <v>109.10757495000007</v>
      </c>
      <c r="I204" s="3"/>
      <c r="J204" s="3">
        <v>807</v>
      </c>
      <c r="K204" s="3">
        <v>1350</v>
      </c>
      <c r="L204" s="3"/>
      <c r="M204" s="3">
        <v>10.3</v>
      </c>
      <c r="N204" s="3">
        <v>161.20426880000002</v>
      </c>
      <c r="O204" s="3">
        <v>161.20426880000002</v>
      </c>
      <c r="P204" s="3">
        <v>93.567855488000006</v>
      </c>
      <c r="Q204" s="3">
        <v>67.636413312000016</v>
      </c>
      <c r="R204" s="3">
        <f t="shared" si="28"/>
        <v>67.636413312000016</v>
      </c>
      <c r="S204" s="3"/>
      <c r="T204" s="3">
        <f t="shared" si="26"/>
        <v>43.867855488000004</v>
      </c>
      <c r="U204" s="3">
        <v>49.7</v>
      </c>
      <c r="V204" s="7">
        <f t="shared" si="27"/>
        <v>0.30830449075552019</v>
      </c>
      <c r="W204" s="1">
        <f>VLOOKUP(B204,SiteMetadata!$B$3:$P$37,3,FALSE)</f>
        <v>4.3</v>
      </c>
      <c r="X204" s="1" t="str">
        <f>VLOOKUP(B204,SiteMetadata!$B$3:$P$37,10,FALSE)</f>
        <v>LowerEastForkLMR</v>
      </c>
      <c r="Y204" s="1">
        <f>VLOOKUP(B204,SiteMetadata!$B$3:$P$37,5,FALSE)</f>
        <v>493.24199399999998</v>
      </c>
      <c r="Z204" s="1">
        <v>4</v>
      </c>
    </row>
    <row r="205" spans="1:26" x14ac:dyDescent="0.3">
      <c r="A205" s="2">
        <v>45019</v>
      </c>
      <c r="B205" s="1" t="s">
        <v>181</v>
      </c>
      <c r="C205" s="1">
        <v>0</v>
      </c>
      <c r="D205" s="3">
        <v>1151.8228640000002</v>
      </c>
      <c r="E205" s="1" t="s">
        <v>181</v>
      </c>
      <c r="F205" s="3">
        <v>1151.8228640000002</v>
      </c>
      <c r="G205" s="3">
        <v>1064.3349119999998</v>
      </c>
      <c r="H205" s="3">
        <v>87.487952000000405</v>
      </c>
      <c r="I205" s="3">
        <f>F205-(K205+M205)</f>
        <v>77.122864000000163</v>
      </c>
      <c r="J205" s="3">
        <v>900</v>
      </c>
      <c r="K205" s="3">
        <v>1050</v>
      </c>
      <c r="L205" s="3">
        <v>11.7</v>
      </c>
      <c r="M205" s="3">
        <v>24.7</v>
      </c>
      <c r="N205" s="3">
        <v>230.79780001000003</v>
      </c>
      <c r="O205" s="3">
        <v>230.79780001000003</v>
      </c>
      <c r="P205" s="3">
        <v>130.40930741289998</v>
      </c>
      <c r="Q205" s="3">
        <v>100.38849259710005</v>
      </c>
      <c r="R205" s="3">
        <f t="shared" si="28"/>
        <v>100.38849259710005</v>
      </c>
      <c r="S205" s="3">
        <v>122</v>
      </c>
      <c r="T205" s="3" t="str">
        <f t="shared" si="26"/>
        <v/>
      </c>
      <c r="U205" s="3">
        <v>132</v>
      </c>
      <c r="V205" s="7">
        <f t="shared" si="27"/>
        <v>0.57192919514085794</v>
      </c>
      <c r="W205" s="1">
        <f>VLOOKUP(B205,SiteMetadata!$B$3:$P$37,3,FALSE)</f>
        <v>4.3</v>
      </c>
      <c r="X205" s="1" t="str">
        <f>VLOOKUP(B205,SiteMetadata!$B$3:$P$37,10,FALSE)</f>
        <v>LowerEastForkLMR</v>
      </c>
      <c r="Y205" s="1">
        <f>VLOOKUP(B205,SiteMetadata!$B$3:$P$37,5,FALSE)</f>
        <v>493.24199399999998</v>
      </c>
      <c r="Z205" s="1">
        <v>4</v>
      </c>
    </row>
    <row r="206" spans="1:26" x14ac:dyDescent="0.3">
      <c r="A206" s="2">
        <v>45020</v>
      </c>
      <c r="B206" s="1" t="s">
        <v>181</v>
      </c>
      <c r="C206" s="1">
        <v>0</v>
      </c>
      <c r="D206" s="3">
        <v>1120</v>
      </c>
      <c r="E206" s="1" t="s">
        <v>181</v>
      </c>
      <c r="F206" s="4">
        <v>1185.64237312</v>
      </c>
      <c r="G206" s="3">
        <v>1162.64237312</v>
      </c>
      <c r="H206" s="3">
        <v>-42.642373120000002</v>
      </c>
      <c r="I206" s="3">
        <f>F206-(K206+M206)</f>
        <v>528.24237312000002</v>
      </c>
      <c r="J206" s="3">
        <v>711</v>
      </c>
      <c r="K206" s="3">
        <v>637</v>
      </c>
      <c r="L206" s="3">
        <v>16.7</v>
      </c>
      <c r="M206" s="3">
        <v>20.399999999999999</v>
      </c>
      <c r="N206" s="3">
        <v>194.57844303999997</v>
      </c>
      <c r="O206" s="3">
        <v>194.57844303999997</v>
      </c>
      <c r="P206" s="3">
        <v>145.7633370049</v>
      </c>
      <c r="Q206" s="3">
        <v>48.815106035099973</v>
      </c>
      <c r="R206" s="3">
        <f t="shared" si="28"/>
        <v>48.815106035099973</v>
      </c>
      <c r="S206" s="3">
        <v>108</v>
      </c>
      <c r="T206" s="3">
        <f t="shared" si="26"/>
        <v>58.063337004899992</v>
      </c>
      <c r="U206" s="3">
        <v>87.7</v>
      </c>
      <c r="V206" s="7">
        <f t="shared" si="27"/>
        <v>0.45071796561745175</v>
      </c>
      <c r="W206" s="1">
        <f>VLOOKUP(B206,SiteMetadata!$B$3:$P$37,3,FALSE)</f>
        <v>4.3</v>
      </c>
      <c r="X206" s="1" t="str">
        <f>VLOOKUP(B206,SiteMetadata!$B$3:$P$37,10,FALSE)</f>
        <v>LowerEastForkLMR</v>
      </c>
      <c r="Y206" s="1">
        <f>VLOOKUP(B206,SiteMetadata!$B$3:$P$37,5,FALSE)</f>
        <v>493.24199399999998</v>
      </c>
      <c r="Z206" s="1"/>
    </row>
    <row r="207" spans="1:26" x14ac:dyDescent="0.3">
      <c r="A207" s="2">
        <v>45026</v>
      </c>
      <c r="B207" s="1" t="s">
        <v>181</v>
      </c>
      <c r="C207" s="1">
        <v>0</v>
      </c>
      <c r="D207" s="3">
        <v>1160</v>
      </c>
      <c r="E207" s="1" t="s">
        <v>181</v>
      </c>
      <c r="F207" s="4">
        <v>1359</v>
      </c>
      <c r="G207" s="3">
        <v>1340</v>
      </c>
      <c r="H207" s="3">
        <v>-180</v>
      </c>
      <c r="I207" s="3">
        <f>F207-(K207+M207)</f>
        <v>337.70000000000005</v>
      </c>
      <c r="J207" s="3">
        <v>1050</v>
      </c>
      <c r="K207" s="3">
        <v>987</v>
      </c>
      <c r="L207" s="3">
        <v>22.1</v>
      </c>
      <c r="M207" s="3">
        <v>34.299999999999997</v>
      </c>
      <c r="N207" s="3">
        <v>201.04179249999999</v>
      </c>
      <c r="O207" s="3">
        <v>201.04179249999999</v>
      </c>
      <c r="P207" s="3">
        <v>149.61242318799998</v>
      </c>
      <c r="Q207" s="3">
        <v>51.429369312000006</v>
      </c>
      <c r="R207" s="3">
        <f t="shared" si="28"/>
        <v>51.429369312000006</v>
      </c>
      <c r="S207" s="3">
        <v>91</v>
      </c>
      <c r="T207" s="3">
        <f t="shared" si="26"/>
        <v>72.312423187999983</v>
      </c>
      <c r="U207" s="3">
        <v>77.3</v>
      </c>
      <c r="V207" s="7">
        <f t="shared" si="27"/>
        <v>0.38449716866705713</v>
      </c>
      <c r="W207" s="1">
        <f>VLOOKUP(B207,SiteMetadata!$B$3:$P$37,3,FALSE)</f>
        <v>4.3</v>
      </c>
      <c r="X207" s="1" t="str">
        <f>VLOOKUP(B207,SiteMetadata!$B$3:$P$37,10,FALSE)</f>
        <v>LowerEastForkLMR</v>
      </c>
      <c r="Y207" s="1">
        <f>VLOOKUP(B207,SiteMetadata!$B$3:$P$37,5,FALSE)</f>
        <v>493.24199399999998</v>
      </c>
      <c r="Z207" s="1">
        <v>4</v>
      </c>
    </row>
    <row r="208" spans="1:26" x14ac:dyDescent="0.3">
      <c r="A208" s="2">
        <v>45033</v>
      </c>
      <c r="B208" s="1" t="s">
        <v>181</v>
      </c>
      <c r="C208" s="1">
        <v>0</v>
      </c>
      <c r="D208" s="3"/>
      <c r="E208" s="1" t="s">
        <v>181</v>
      </c>
      <c r="F208" s="3"/>
      <c r="G208" s="3">
        <v>1010</v>
      </c>
      <c r="H208" s="3"/>
      <c r="I208" s="3"/>
      <c r="J208" s="3">
        <v>474</v>
      </c>
      <c r="K208" s="3">
        <v>510</v>
      </c>
      <c r="L208" s="3">
        <v>12.6</v>
      </c>
      <c r="M208" s="3">
        <v>19.399999999999999</v>
      </c>
      <c r="N208" s="3">
        <v>166.07633815620002</v>
      </c>
      <c r="O208" s="3">
        <v>166.07633815620002</v>
      </c>
      <c r="P208" s="3">
        <v>75.547336392000005</v>
      </c>
      <c r="Q208" s="3">
        <v>90.529001764200018</v>
      </c>
      <c r="R208" s="3">
        <f t="shared" si="28"/>
        <v>90.529001764200018</v>
      </c>
      <c r="S208" s="3">
        <v>35.1</v>
      </c>
      <c r="T208" s="3">
        <f t="shared" si="26"/>
        <v>53.547336392000005</v>
      </c>
      <c r="U208" s="3">
        <v>22</v>
      </c>
      <c r="V208" s="7">
        <f t="shared" si="27"/>
        <v>0.13246920208048124</v>
      </c>
      <c r="W208" s="1">
        <f>VLOOKUP(B208,SiteMetadata!$B$3:$P$37,3,FALSE)</f>
        <v>4.3</v>
      </c>
      <c r="X208" s="1" t="str">
        <f>VLOOKUP(B208,SiteMetadata!$B$3:$P$37,10,FALSE)</f>
        <v>LowerEastForkLMR</v>
      </c>
      <c r="Y208" s="1">
        <f>VLOOKUP(B208,SiteMetadata!$B$3:$P$37,5,FALSE)</f>
        <v>493.24199399999998</v>
      </c>
      <c r="Z208" s="1">
        <v>4</v>
      </c>
    </row>
    <row r="209" spans="1:26" x14ac:dyDescent="0.3">
      <c r="A209" s="2">
        <v>45040</v>
      </c>
      <c r="B209" s="1" t="s">
        <v>181</v>
      </c>
      <c r="C209" s="1">
        <v>0</v>
      </c>
      <c r="D209" s="3">
        <v>1300.1400000000001</v>
      </c>
      <c r="E209" s="1" t="s">
        <v>181</v>
      </c>
      <c r="F209" s="4">
        <v>1393.517775</v>
      </c>
      <c r="G209" s="3">
        <v>1370.517775</v>
      </c>
      <c r="H209" s="3">
        <v>-70.377774999999929</v>
      </c>
      <c r="I209" s="3">
        <f t="shared" ref="I209:I220" si="29">F209-(K209+M209)</f>
        <v>596.31777499999998</v>
      </c>
      <c r="J209" s="3">
        <v>757</v>
      </c>
      <c r="K209" s="3">
        <v>760</v>
      </c>
      <c r="L209" s="3">
        <v>78.3</v>
      </c>
      <c r="M209" s="3">
        <v>37.200000000000003</v>
      </c>
      <c r="N209" s="3"/>
      <c r="O209" s="3"/>
      <c r="P209" s="3"/>
      <c r="Q209" s="3"/>
      <c r="R209" s="3"/>
      <c r="S209" s="3">
        <v>145</v>
      </c>
      <c r="T209" s="3" t="str">
        <f t="shared" si="26"/>
        <v/>
      </c>
      <c r="U209" s="3">
        <v>132</v>
      </c>
      <c r="V209" s="7"/>
      <c r="W209" s="1">
        <f>VLOOKUP(B209,SiteMetadata!$B$3:$P$37,3,FALSE)</f>
        <v>4.3</v>
      </c>
      <c r="X209" s="1" t="str">
        <f>VLOOKUP(B209,SiteMetadata!$B$3:$P$37,10,FALSE)</f>
        <v>LowerEastForkLMR</v>
      </c>
      <c r="Y209" s="1">
        <f>VLOOKUP(B209,SiteMetadata!$B$3:$P$37,5,FALSE)</f>
        <v>493.24199399999998</v>
      </c>
      <c r="Z209" s="1">
        <v>4</v>
      </c>
    </row>
    <row r="210" spans="1:26" x14ac:dyDescent="0.3">
      <c r="A210" s="2">
        <v>45041</v>
      </c>
      <c r="B210" s="1" t="s">
        <v>181</v>
      </c>
      <c r="C210" s="1">
        <v>0</v>
      </c>
      <c r="D210" s="3">
        <v>1260</v>
      </c>
      <c r="E210" s="1" t="s">
        <v>181</v>
      </c>
      <c r="F210" s="4">
        <v>1418</v>
      </c>
      <c r="G210" s="3">
        <v>1400</v>
      </c>
      <c r="H210" s="3">
        <v>-140</v>
      </c>
      <c r="I210" s="3">
        <f t="shared" si="29"/>
        <v>671</v>
      </c>
      <c r="J210" s="3">
        <v>611</v>
      </c>
      <c r="K210" s="3">
        <v>689</v>
      </c>
      <c r="L210" s="3">
        <v>55.5</v>
      </c>
      <c r="M210" s="3">
        <v>58</v>
      </c>
      <c r="N210" s="3">
        <v>177.32472800000002</v>
      </c>
      <c r="O210" s="3">
        <v>177.32472800000002</v>
      </c>
      <c r="P210" s="3">
        <v>88.560990791999984</v>
      </c>
      <c r="Q210" s="3">
        <v>88.763737208000038</v>
      </c>
      <c r="R210" s="3">
        <f t="shared" ref="R210:R241" si="30">O210-P210</f>
        <v>88.763737208000038</v>
      </c>
      <c r="S210" s="3">
        <v>74.5</v>
      </c>
      <c r="T210" s="3">
        <f t="shared" si="26"/>
        <v>30.660990791999986</v>
      </c>
      <c r="U210" s="3">
        <v>57.9</v>
      </c>
      <c r="V210" s="7">
        <f t="shared" ref="V210:V241" si="31">U210/O210</f>
        <v>0.32651960419192066</v>
      </c>
      <c r="W210" s="1">
        <f>VLOOKUP(B210,SiteMetadata!$B$3:$P$37,3,FALSE)</f>
        <v>4.3</v>
      </c>
      <c r="X210" s="1" t="str">
        <f>VLOOKUP(B210,SiteMetadata!$B$3:$P$37,10,FALSE)</f>
        <v>LowerEastForkLMR</v>
      </c>
      <c r="Y210" s="1">
        <f>VLOOKUP(B210,SiteMetadata!$B$3:$P$37,5,FALSE)</f>
        <v>493.24199399999998</v>
      </c>
      <c r="Z210" s="1"/>
    </row>
    <row r="211" spans="1:26" x14ac:dyDescent="0.3">
      <c r="A211" s="2">
        <v>45047</v>
      </c>
      <c r="B211" s="1" t="s">
        <v>181</v>
      </c>
      <c r="C211" s="1">
        <v>0</v>
      </c>
      <c r="D211" s="3">
        <v>1060</v>
      </c>
      <c r="E211" s="1" t="s">
        <v>181</v>
      </c>
      <c r="F211" s="3">
        <v>1060</v>
      </c>
      <c r="G211" s="3"/>
      <c r="H211" s="3">
        <v>1060</v>
      </c>
      <c r="I211" s="3">
        <f t="shared" si="29"/>
        <v>310.89999999999998</v>
      </c>
      <c r="J211" s="3">
        <v>656</v>
      </c>
      <c r="K211" s="3">
        <v>733</v>
      </c>
      <c r="L211" s="3">
        <v>8.4</v>
      </c>
      <c r="M211" s="3">
        <v>16.100000000000001</v>
      </c>
      <c r="N211" s="3">
        <v>154.87138452800002</v>
      </c>
      <c r="O211" s="3">
        <v>154.87138452800002</v>
      </c>
      <c r="P211" s="3">
        <v>126.811264232</v>
      </c>
      <c r="Q211" s="3">
        <v>28.060120296000022</v>
      </c>
      <c r="R211" s="3">
        <f t="shared" si="30"/>
        <v>28.060120296000022</v>
      </c>
      <c r="S211" s="3">
        <v>45.6</v>
      </c>
      <c r="T211" s="3">
        <f t="shared" si="26"/>
        <v>89.511264232000002</v>
      </c>
      <c r="U211" s="3">
        <v>37.299999999999997</v>
      </c>
      <c r="V211" s="7">
        <f t="shared" si="31"/>
        <v>0.24084500899684494</v>
      </c>
      <c r="W211" s="1">
        <f>VLOOKUP(B211,SiteMetadata!$B$3:$P$37,3,FALSE)</f>
        <v>4.3</v>
      </c>
      <c r="X211" s="1" t="str">
        <f>VLOOKUP(B211,SiteMetadata!$B$3:$P$37,10,FALSE)</f>
        <v>LowerEastForkLMR</v>
      </c>
      <c r="Y211" s="1">
        <f>VLOOKUP(B211,SiteMetadata!$B$3:$P$37,5,FALSE)</f>
        <v>493.24199399999998</v>
      </c>
      <c r="Z211" s="1">
        <v>4</v>
      </c>
    </row>
    <row r="212" spans="1:26" x14ac:dyDescent="0.3">
      <c r="A212" s="2">
        <v>45054</v>
      </c>
      <c r="B212" s="1" t="s">
        <v>181</v>
      </c>
      <c r="C212" s="1">
        <v>0</v>
      </c>
      <c r="D212" s="3">
        <v>2740</v>
      </c>
      <c r="E212" s="1" t="s">
        <v>181</v>
      </c>
      <c r="F212" s="3">
        <v>2740</v>
      </c>
      <c r="G212" s="3">
        <v>2410</v>
      </c>
      <c r="H212" s="3">
        <v>330</v>
      </c>
      <c r="I212" s="3">
        <f t="shared" si="29"/>
        <v>889</v>
      </c>
      <c r="J212" s="3">
        <v>1790</v>
      </c>
      <c r="K212" s="3">
        <v>1400</v>
      </c>
      <c r="L212" s="3">
        <v>537</v>
      </c>
      <c r="M212" s="3">
        <v>451</v>
      </c>
      <c r="N212" s="3">
        <v>328</v>
      </c>
      <c r="O212" s="3">
        <v>328</v>
      </c>
      <c r="P212" s="3">
        <v>322.70357349999995</v>
      </c>
      <c r="Q212" s="3">
        <v>5.2964265000000523</v>
      </c>
      <c r="R212" s="3">
        <f t="shared" si="30"/>
        <v>5.2964265000000523</v>
      </c>
      <c r="S212" s="3">
        <v>351</v>
      </c>
      <c r="T212" s="3">
        <f t="shared" si="26"/>
        <v>88.703573499999948</v>
      </c>
      <c r="U212" s="3">
        <v>234</v>
      </c>
      <c r="V212" s="7">
        <f t="shared" si="31"/>
        <v>0.71341463414634143</v>
      </c>
      <c r="W212" s="1">
        <f>VLOOKUP(B212,SiteMetadata!$B$3:$P$37,3,FALSE)</f>
        <v>4.3</v>
      </c>
      <c r="X212" s="1" t="str">
        <f>VLOOKUP(B212,SiteMetadata!$B$3:$P$37,10,FALSE)</f>
        <v>LowerEastForkLMR</v>
      </c>
      <c r="Y212" s="1">
        <f>VLOOKUP(B212,SiteMetadata!$B$3:$P$37,5,FALSE)</f>
        <v>493.24199399999998</v>
      </c>
      <c r="Z212" s="1">
        <v>4</v>
      </c>
    </row>
    <row r="213" spans="1:26" x14ac:dyDescent="0.3">
      <c r="A213" s="2">
        <v>45061</v>
      </c>
      <c r="B213" s="1" t="s">
        <v>181</v>
      </c>
      <c r="C213" s="1">
        <v>0</v>
      </c>
      <c r="D213" s="3">
        <v>1420</v>
      </c>
      <c r="E213" s="1" t="s">
        <v>181</v>
      </c>
      <c r="F213" s="3">
        <v>1420</v>
      </c>
      <c r="G213" s="3">
        <v>1380</v>
      </c>
      <c r="H213" s="3">
        <v>40</v>
      </c>
      <c r="I213" s="3">
        <f t="shared" si="29"/>
        <v>487.20000000000005</v>
      </c>
      <c r="J213" s="3">
        <v>847</v>
      </c>
      <c r="K213" s="3">
        <v>910</v>
      </c>
      <c r="L213" s="3">
        <v>29.2</v>
      </c>
      <c r="M213" s="3">
        <v>22.8</v>
      </c>
      <c r="N213" s="3">
        <v>145.99280107999999</v>
      </c>
      <c r="O213" s="3">
        <v>145.99280107999999</v>
      </c>
      <c r="P213" s="3">
        <v>122.73134827999999</v>
      </c>
      <c r="Q213" s="3">
        <v>23.261452800000001</v>
      </c>
      <c r="R213" s="3">
        <f t="shared" si="30"/>
        <v>23.261452800000001</v>
      </c>
      <c r="S213" s="3">
        <v>83.4</v>
      </c>
      <c r="T213" s="3">
        <f t="shared" ref="T213:T244" si="32">IF(P213-U213&lt;0,"", P213-U213)</f>
        <v>56.931348279999995</v>
      </c>
      <c r="U213" s="3">
        <v>65.8</v>
      </c>
      <c r="V213" s="7">
        <f t="shared" si="31"/>
        <v>0.45070715482706186</v>
      </c>
      <c r="W213" s="1">
        <f>VLOOKUP(B213,SiteMetadata!$B$3:$P$37,3,FALSE)</f>
        <v>4.3</v>
      </c>
      <c r="X213" s="1" t="str">
        <f>VLOOKUP(B213,SiteMetadata!$B$3:$P$37,10,FALSE)</f>
        <v>LowerEastForkLMR</v>
      </c>
      <c r="Y213" s="1">
        <f>VLOOKUP(B213,SiteMetadata!$B$3:$P$37,5,FALSE)</f>
        <v>493.24199399999998</v>
      </c>
      <c r="Z213" s="1">
        <v>4</v>
      </c>
    </row>
    <row r="214" spans="1:26" s="77" customFormat="1" x14ac:dyDescent="0.3">
      <c r="A214" s="2">
        <v>45062</v>
      </c>
      <c r="B214" s="1" t="s">
        <v>181</v>
      </c>
      <c r="C214" s="1">
        <v>0</v>
      </c>
      <c r="D214" s="3">
        <v>1470</v>
      </c>
      <c r="E214" s="1" t="s">
        <v>181</v>
      </c>
      <c r="F214" s="4">
        <v>1530</v>
      </c>
      <c r="G214" s="3">
        <v>1510</v>
      </c>
      <c r="H214" s="3">
        <v>-40</v>
      </c>
      <c r="I214" s="3">
        <f t="shared" si="29"/>
        <v>439.90000000000009</v>
      </c>
      <c r="J214" s="3">
        <v>922</v>
      </c>
      <c r="K214" s="3">
        <v>1050</v>
      </c>
      <c r="L214" s="3">
        <v>28.8</v>
      </c>
      <c r="M214" s="3">
        <v>40.1</v>
      </c>
      <c r="N214" s="3">
        <v>163.10589912</v>
      </c>
      <c r="O214" s="3">
        <v>163.10589912</v>
      </c>
      <c r="P214" s="3">
        <v>134.74406511999999</v>
      </c>
      <c r="Q214" s="3">
        <v>28.361834000000016</v>
      </c>
      <c r="R214" s="3">
        <f t="shared" si="30"/>
        <v>28.361834000000016</v>
      </c>
      <c r="S214" s="3">
        <v>112</v>
      </c>
      <c r="T214" s="3">
        <f t="shared" si="32"/>
        <v>26.744065119999988</v>
      </c>
      <c r="U214" s="3">
        <v>108</v>
      </c>
      <c r="V214" s="7">
        <f t="shared" si="31"/>
        <v>0.6621464985796891</v>
      </c>
      <c r="W214" s="1">
        <f>VLOOKUP(B214,SiteMetadata!$B$3:$P$37,3,FALSE)</f>
        <v>4.3</v>
      </c>
      <c r="X214" s="1" t="str">
        <f>VLOOKUP(B214,SiteMetadata!$B$3:$P$37,10,FALSE)</f>
        <v>LowerEastForkLMR</v>
      </c>
      <c r="Y214" s="1">
        <f>VLOOKUP(B214,SiteMetadata!$B$3:$P$37,5,FALSE)</f>
        <v>493.24199399999998</v>
      </c>
      <c r="Z214" s="1"/>
    </row>
    <row r="215" spans="1:26" s="77" customFormat="1" x14ac:dyDescent="0.3">
      <c r="A215" s="2">
        <v>45068</v>
      </c>
      <c r="B215" s="1" t="s">
        <v>181</v>
      </c>
      <c r="C215" s="1">
        <v>0</v>
      </c>
      <c r="D215" s="3">
        <v>1735.3383896800001</v>
      </c>
      <c r="E215" s="1" t="s">
        <v>181</v>
      </c>
      <c r="F215" s="3">
        <v>1735.3383896800001</v>
      </c>
      <c r="G215" s="3">
        <v>1511.0681679999998</v>
      </c>
      <c r="H215" s="3">
        <v>224.2702216800003</v>
      </c>
      <c r="I215" s="3">
        <f t="shared" si="29"/>
        <v>527.13838968000005</v>
      </c>
      <c r="J215" s="3">
        <v>1650</v>
      </c>
      <c r="K215" s="3">
        <v>1190</v>
      </c>
      <c r="L215" s="3">
        <v>15.4</v>
      </c>
      <c r="M215" s="3">
        <v>18.2</v>
      </c>
      <c r="N215" s="3">
        <v>218.5309456</v>
      </c>
      <c r="O215" s="3">
        <v>218.5309456</v>
      </c>
      <c r="P215" s="3">
        <v>136.72325465599999</v>
      </c>
      <c r="Q215" s="3">
        <v>81.807690944000001</v>
      </c>
      <c r="R215" s="3">
        <f t="shared" si="30"/>
        <v>81.807690944000001</v>
      </c>
      <c r="S215" s="3">
        <v>222</v>
      </c>
      <c r="T215" s="3" t="str">
        <f t="shared" si="32"/>
        <v/>
      </c>
      <c r="U215" s="3">
        <v>164</v>
      </c>
      <c r="V215" s="7">
        <f t="shared" si="31"/>
        <v>0.75046579581541883</v>
      </c>
      <c r="W215" s="1">
        <f>VLOOKUP(B215,SiteMetadata!$B$3:$P$37,3,FALSE)</f>
        <v>4.3</v>
      </c>
      <c r="X215" s="1" t="str">
        <f>VLOOKUP(B215,SiteMetadata!$B$3:$P$37,10,FALSE)</f>
        <v>LowerEastForkLMR</v>
      </c>
      <c r="Y215" s="1">
        <f>VLOOKUP(B215,SiteMetadata!$B$3:$P$37,5,FALSE)</f>
        <v>493.24199399999998</v>
      </c>
      <c r="Z215" s="1">
        <v>4</v>
      </c>
    </row>
    <row r="216" spans="1:26" x14ac:dyDescent="0.3">
      <c r="A216" s="2">
        <v>45069</v>
      </c>
      <c r="B216" s="1" t="s">
        <v>181</v>
      </c>
      <c r="C216" s="1">
        <v>0</v>
      </c>
      <c r="D216" s="3">
        <v>1492.9096824799999</v>
      </c>
      <c r="E216" s="1" t="s">
        <v>181</v>
      </c>
      <c r="F216" s="3">
        <v>1492.9096824799999</v>
      </c>
      <c r="G216" s="3">
        <v>1223.7618079999997</v>
      </c>
      <c r="H216" s="3">
        <v>269.14787448000016</v>
      </c>
      <c r="I216" s="3">
        <f t="shared" si="29"/>
        <v>835.70968247999986</v>
      </c>
      <c r="J216" s="3">
        <v>868</v>
      </c>
      <c r="K216" s="3">
        <v>571</v>
      </c>
      <c r="L216" s="3">
        <v>4.2699999999999996</v>
      </c>
      <c r="M216" s="3">
        <v>86.2</v>
      </c>
      <c r="N216" s="3">
        <v>148.17515273599997</v>
      </c>
      <c r="O216" s="3">
        <v>148.17515273599997</v>
      </c>
      <c r="P216" s="3">
        <v>129</v>
      </c>
      <c r="Q216" s="3">
        <v>19.175152735999973</v>
      </c>
      <c r="R216" s="3">
        <f t="shared" si="30"/>
        <v>19.175152735999973</v>
      </c>
      <c r="S216" s="3">
        <v>144</v>
      </c>
      <c r="T216" s="3">
        <f t="shared" si="32"/>
        <v>84.2</v>
      </c>
      <c r="U216" s="3">
        <v>44.8</v>
      </c>
      <c r="V216" s="7">
        <f t="shared" si="31"/>
        <v>0.30234488828109429</v>
      </c>
      <c r="W216" s="1">
        <f>VLOOKUP(B216,SiteMetadata!$B$3:$P$37,3,FALSE)</f>
        <v>4.3</v>
      </c>
      <c r="X216" s="1" t="str">
        <f>VLOOKUP(B216,SiteMetadata!$B$3:$P$37,10,FALSE)</f>
        <v>LowerEastForkLMR</v>
      </c>
      <c r="Y216" s="1">
        <f>VLOOKUP(B216,SiteMetadata!$B$3:$P$37,5,FALSE)</f>
        <v>493.24199399999998</v>
      </c>
      <c r="Z216" s="1"/>
    </row>
    <row r="217" spans="1:26" x14ac:dyDescent="0.3">
      <c r="A217" s="2">
        <v>45076</v>
      </c>
      <c r="B217" s="1" t="s">
        <v>181</v>
      </c>
      <c r="C217" s="1">
        <v>0</v>
      </c>
      <c r="D217" s="3">
        <v>1780</v>
      </c>
      <c r="E217" s="1" t="s">
        <v>181</v>
      </c>
      <c r="F217" s="3">
        <v>1780</v>
      </c>
      <c r="G217" s="3">
        <v>1600</v>
      </c>
      <c r="H217" s="3">
        <v>180</v>
      </c>
      <c r="I217" s="3">
        <f t="shared" si="29"/>
        <v>519.5</v>
      </c>
      <c r="J217" s="3">
        <v>1230</v>
      </c>
      <c r="K217" s="3">
        <v>1210</v>
      </c>
      <c r="L217" s="3">
        <v>44.2</v>
      </c>
      <c r="M217" s="3">
        <v>50.5</v>
      </c>
      <c r="N217" s="3">
        <v>203.11701195199998</v>
      </c>
      <c r="O217" s="3">
        <v>203.11701195199998</v>
      </c>
      <c r="P217" s="3">
        <v>165.79030337999998</v>
      </c>
      <c r="Q217" s="3">
        <v>37.326708572000001</v>
      </c>
      <c r="R217" s="3">
        <f t="shared" si="30"/>
        <v>37.326708572000001</v>
      </c>
      <c r="S217" s="3">
        <v>119</v>
      </c>
      <c r="T217" s="3">
        <f t="shared" si="32"/>
        <v>53.790303379999983</v>
      </c>
      <c r="U217" s="3">
        <v>112</v>
      </c>
      <c r="V217" s="7">
        <f t="shared" si="31"/>
        <v>0.55140629986457024</v>
      </c>
      <c r="W217" s="1">
        <f>VLOOKUP(B217,SiteMetadata!$B$3:$P$37,3,FALSE)</f>
        <v>4.3</v>
      </c>
      <c r="X217" s="1" t="str">
        <f>VLOOKUP(B217,SiteMetadata!$B$3:$P$37,10,FALSE)</f>
        <v>LowerEastForkLMR</v>
      </c>
      <c r="Y217" s="1">
        <f>VLOOKUP(B217,SiteMetadata!$B$3:$P$37,5,FALSE)</f>
        <v>493.24199399999998</v>
      </c>
      <c r="Z217" s="1">
        <v>4</v>
      </c>
    </row>
    <row r="218" spans="1:26" x14ac:dyDescent="0.3">
      <c r="A218" s="2">
        <v>45077</v>
      </c>
      <c r="B218" s="1" t="s">
        <v>181</v>
      </c>
      <c r="C218" s="1">
        <v>0</v>
      </c>
      <c r="D218" s="3">
        <v>1697.7788555500001</v>
      </c>
      <c r="E218" s="1" t="s">
        <v>181</v>
      </c>
      <c r="F218" s="4">
        <v>1843.5934617600001</v>
      </c>
      <c r="G218" s="3">
        <v>1822.5934617600001</v>
      </c>
      <c r="H218" s="3">
        <v>-124.81460620999997</v>
      </c>
      <c r="I218" s="3">
        <f t="shared" si="29"/>
        <v>136.79346176000013</v>
      </c>
      <c r="J218" s="3">
        <v>1590</v>
      </c>
      <c r="K218" s="3">
        <v>1660</v>
      </c>
      <c r="L218" s="3">
        <v>53.9</v>
      </c>
      <c r="M218" s="3">
        <v>46.8</v>
      </c>
      <c r="N218" s="3">
        <v>182.997466656</v>
      </c>
      <c r="O218" s="3">
        <v>182.997466656</v>
      </c>
      <c r="P218" s="3">
        <v>157.6150221</v>
      </c>
      <c r="Q218" s="3">
        <v>25.382444555999996</v>
      </c>
      <c r="R218" s="3">
        <f t="shared" si="30"/>
        <v>25.382444555999996</v>
      </c>
      <c r="S218" s="3">
        <v>128</v>
      </c>
      <c r="T218" s="3">
        <f t="shared" si="32"/>
        <v>29.615022100000004</v>
      </c>
      <c r="U218" s="3">
        <v>128</v>
      </c>
      <c r="V218" s="7">
        <f t="shared" si="31"/>
        <v>0.6994632348687938</v>
      </c>
      <c r="W218" s="1">
        <f>VLOOKUP(B218,SiteMetadata!$B$3:$P$37,3,FALSE)</f>
        <v>4.3</v>
      </c>
      <c r="X218" s="1" t="str">
        <f>VLOOKUP(B218,SiteMetadata!$B$3:$P$37,10,FALSE)</f>
        <v>LowerEastForkLMR</v>
      </c>
      <c r="Y218" s="1">
        <f>VLOOKUP(B218,SiteMetadata!$B$3:$P$37,5,FALSE)</f>
        <v>493.24199399999998</v>
      </c>
      <c r="Z218" s="1"/>
    </row>
    <row r="219" spans="1:26" x14ac:dyDescent="0.3">
      <c r="A219" s="2">
        <v>45082</v>
      </c>
      <c r="B219" s="1" t="s">
        <v>181</v>
      </c>
      <c r="C219" s="1">
        <v>0</v>
      </c>
      <c r="D219" s="3">
        <v>1618.6805312000001</v>
      </c>
      <c r="E219" s="1" t="s">
        <v>181</v>
      </c>
      <c r="F219" s="4">
        <v>1787.70561344</v>
      </c>
      <c r="G219" s="3">
        <v>1767.70561344</v>
      </c>
      <c r="H219" s="3">
        <v>-149.02508223999985</v>
      </c>
      <c r="I219" s="3">
        <f t="shared" si="29"/>
        <v>105.60561344000007</v>
      </c>
      <c r="J219" s="3">
        <v>1680</v>
      </c>
      <c r="K219" s="3">
        <v>1650</v>
      </c>
      <c r="L219" s="3">
        <v>22.1</v>
      </c>
      <c r="M219" s="3">
        <v>32.1</v>
      </c>
      <c r="N219" s="3">
        <v>165.9995304</v>
      </c>
      <c r="O219" s="3">
        <v>165.9995304</v>
      </c>
      <c r="P219" s="3">
        <v>143.30102478400002</v>
      </c>
      <c r="Q219" s="3">
        <v>22.698505615999977</v>
      </c>
      <c r="R219" s="3">
        <f t="shared" si="30"/>
        <v>22.698505615999977</v>
      </c>
      <c r="S219" s="3">
        <v>150</v>
      </c>
      <c r="T219" s="3">
        <f t="shared" si="32"/>
        <v>1.3010247840000204</v>
      </c>
      <c r="U219" s="3">
        <v>142</v>
      </c>
      <c r="V219" s="7">
        <f t="shared" si="31"/>
        <v>0.85542410666964153</v>
      </c>
      <c r="W219" s="1">
        <f>VLOOKUP(B219,SiteMetadata!$B$3:$P$37,3,FALSE)</f>
        <v>4.3</v>
      </c>
      <c r="X219" s="1" t="str">
        <f>VLOOKUP(B219,SiteMetadata!$B$3:$P$37,10,FALSE)</f>
        <v>LowerEastForkLMR</v>
      </c>
      <c r="Y219" s="1">
        <f>VLOOKUP(B219,SiteMetadata!$B$3:$P$37,5,FALSE)</f>
        <v>493.24199399999998</v>
      </c>
      <c r="Z219" s="1"/>
    </row>
    <row r="220" spans="1:26" x14ac:dyDescent="0.3">
      <c r="A220" s="2">
        <v>45083</v>
      </c>
      <c r="B220" s="1" t="s">
        <v>181</v>
      </c>
      <c r="C220" s="1">
        <v>0</v>
      </c>
      <c r="D220" s="3">
        <v>1725.6377262000001</v>
      </c>
      <c r="E220" s="1" t="s">
        <v>181</v>
      </c>
      <c r="F220" s="4">
        <v>1871.3643939900001</v>
      </c>
      <c r="G220" s="3">
        <v>1852.3643939900001</v>
      </c>
      <c r="H220" s="3">
        <v>-126.72666778999996</v>
      </c>
      <c r="I220" s="3">
        <f t="shared" si="29"/>
        <v>556.0643939900001</v>
      </c>
      <c r="J220" s="3">
        <v>1260</v>
      </c>
      <c r="K220" s="3">
        <v>1280</v>
      </c>
      <c r="L220" s="3">
        <v>25.7</v>
      </c>
      <c r="M220" s="3">
        <v>35.299999999999997</v>
      </c>
      <c r="N220" s="3">
        <v>167.42888558400003</v>
      </c>
      <c r="O220" s="3">
        <v>167.42888558400003</v>
      </c>
      <c r="P220" s="3">
        <v>150.607582624</v>
      </c>
      <c r="Q220" s="3">
        <v>16.821302960000025</v>
      </c>
      <c r="R220" s="3">
        <f t="shared" si="30"/>
        <v>16.821302960000025</v>
      </c>
      <c r="S220" s="3">
        <v>125</v>
      </c>
      <c r="T220" s="3">
        <f t="shared" si="32"/>
        <v>29.607582624000003</v>
      </c>
      <c r="U220" s="3">
        <v>121</v>
      </c>
      <c r="V220" s="7">
        <f t="shared" si="31"/>
        <v>0.72269488970165552</v>
      </c>
      <c r="W220" s="1">
        <f>VLOOKUP(B220,SiteMetadata!$B$3:$P$37,3,FALSE)</f>
        <v>4.3</v>
      </c>
      <c r="X220" s="1" t="str">
        <f>VLOOKUP(B220,SiteMetadata!$B$3:$P$37,10,FALSE)</f>
        <v>LowerEastForkLMR</v>
      </c>
      <c r="Y220" s="1">
        <f>VLOOKUP(B220,SiteMetadata!$B$3:$P$37,5,FALSE)</f>
        <v>493.24199399999998</v>
      </c>
      <c r="Z220" s="1"/>
    </row>
    <row r="221" spans="1:26" x14ac:dyDescent="0.3">
      <c r="A221" s="2">
        <v>45089</v>
      </c>
      <c r="B221" s="1" t="s">
        <v>181</v>
      </c>
      <c r="C221" s="1">
        <v>0</v>
      </c>
      <c r="D221" s="3">
        <v>1490</v>
      </c>
      <c r="E221" s="1" t="s">
        <v>181</v>
      </c>
      <c r="F221" s="3">
        <v>1490</v>
      </c>
      <c r="G221" s="3">
        <v>1385</v>
      </c>
      <c r="H221" s="3">
        <v>105</v>
      </c>
      <c r="I221" s="3"/>
      <c r="J221" s="3">
        <v>932</v>
      </c>
      <c r="K221" s="3">
        <v>1445</v>
      </c>
      <c r="L221" s="3">
        <v>29.3</v>
      </c>
      <c r="M221" s="3">
        <v>49.599999999999994</v>
      </c>
      <c r="N221" s="3">
        <v>188.98629771840001</v>
      </c>
      <c r="O221" s="3">
        <v>188.98629771840001</v>
      </c>
      <c r="P221" s="3">
        <v>108.67019087999998</v>
      </c>
      <c r="Q221" s="3">
        <v>80.316106838400032</v>
      </c>
      <c r="R221" s="3">
        <f t="shared" si="30"/>
        <v>80.316106838400032</v>
      </c>
      <c r="S221" s="3">
        <v>109</v>
      </c>
      <c r="T221" s="3" t="str">
        <f t="shared" si="32"/>
        <v/>
      </c>
      <c r="U221" s="3">
        <v>110</v>
      </c>
      <c r="V221" s="7">
        <f t="shared" si="31"/>
        <v>0.58205278016454953</v>
      </c>
      <c r="W221" s="1">
        <f>VLOOKUP(B221,SiteMetadata!$B$3:$P$37,3,FALSE)</f>
        <v>4.3</v>
      </c>
      <c r="X221" s="1" t="str">
        <f>VLOOKUP(B221,SiteMetadata!$B$3:$P$37,10,FALSE)</f>
        <v>LowerEastForkLMR</v>
      </c>
      <c r="Y221" s="1">
        <f>VLOOKUP(B221,SiteMetadata!$B$3:$P$37,5,FALSE)</f>
        <v>493.24199399999998</v>
      </c>
      <c r="Z221" s="1">
        <v>4</v>
      </c>
    </row>
    <row r="222" spans="1:26" x14ac:dyDescent="0.3">
      <c r="A222" s="2">
        <v>45097</v>
      </c>
      <c r="B222" s="1" t="s">
        <v>181</v>
      </c>
      <c r="C222" s="1">
        <v>0</v>
      </c>
      <c r="D222" s="3">
        <v>1580</v>
      </c>
      <c r="E222" s="1" t="s">
        <v>181</v>
      </c>
      <c r="F222" s="3">
        <v>1580</v>
      </c>
      <c r="G222" s="3">
        <v>1490</v>
      </c>
      <c r="H222" s="3">
        <v>90</v>
      </c>
      <c r="I222" s="3">
        <f t="shared" ref="I222:I253" si="33">F222-(K222+M222)</f>
        <v>328.09999999999991</v>
      </c>
      <c r="J222" s="3">
        <v>1240</v>
      </c>
      <c r="K222" s="3">
        <v>1220</v>
      </c>
      <c r="L222" s="3">
        <v>28.1</v>
      </c>
      <c r="M222" s="3">
        <v>31.9</v>
      </c>
      <c r="N222" s="3">
        <v>124.64709599999999</v>
      </c>
      <c r="O222" s="3">
        <v>124.64709599999999</v>
      </c>
      <c r="P222" s="3">
        <v>95.6</v>
      </c>
      <c r="Q222" s="3">
        <v>29.047095999999996</v>
      </c>
      <c r="R222" s="3">
        <f t="shared" si="30"/>
        <v>29.047095999999996</v>
      </c>
      <c r="S222" s="3">
        <v>112</v>
      </c>
      <c r="T222" s="3" t="str">
        <f t="shared" si="32"/>
        <v/>
      </c>
      <c r="U222" s="3">
        <v>99</v>
      </c>
      <c r="V222" s="7">
        <f t="shared" si="31"/>
        <v>0.79424233036283498</v>
      </c>
      <c r="W222" s="1">
        <f>VLOOKUP(B222,SiteMetadata!$B$3:$P$37,3,FALSE)</f>
        <v>4.3</v>
      </c>
      <c r="X222" s="1" t="str">
        <f>VLOOKUP(B222,SiteMetadata!$B$3:$P$37,10,FALSE)</f>
        <v>LowerEastForkLMR</v>
      </c>
      <c r="Y222" s="1">
        <f>VLOOKUP(B222,SiteMetadata!$B$3:$P$37,5,FALSE)</f>
        <v>493.24199399999998</v>
      </c>
      <c r="Z222" s="1">
        <v>4</v>
      </c>
    </row>
    <row r="223" spans="1:26" x14ac:dyDescent="0.3">
      <c r="A223" s="2">
        <v>45103</v>
      </c>
      <c r="B223" s="1" t="s">
        <v>181</v>
      </c>
      <c r="C223" s="1">
        <v>0</v>
      </c>
      <c r="D223" s="3">
        <v>2110</v>
      </c>
      <c r="E223" s="1" t="s">
        <v>181</v>
      </c>
      <c r="F223" s="3">
        <v>2110</v>
      </c>
      <c r="G223" s="3">
        <v>1890</v>
      </c>
      <c r="H223" s="3">
        <v>220</v>
      </c>
      <c r="I223" s="3">
        <f t="shared" si="33"/>
        <v>305.5</v>
      </c>
      <c r="J223" s="3">
        <v>2160</v>
      </c>
      <c r="K223" s="3">
        <v>1770</v>
      </c>
      <c r="L223" s="3">
        <v>29.9</v>
      </c>
      <c r="M223" s="3">
        <v>34.5</v>
      </c>
      <c r="N223" s="3">
        <v>452.23471079999996</v>
      </c>
      <c r="O223" s="3">
        <v>452.23471079999996</v>
      </c>
      <c r="P223" s="3">
        <v>446.17618469999996</v>
      </c>
      <c r="Q223" s="3">
        <v>6.0585260999999946</v>
      </c>
      <c r="R223" s="3">
        <f t="shared" si="30"/>
        <v>6.0585260999999946</v>
      </c>
      <c r="S223" s="3">
        <v>403</v>
      </c>
      <c r="T223" s="3">
        <f t="shared" si="32"/>
        <v>113.17618469999996</v>
      </c>
      <c r="U223" s="3">
        <v>333</v>
      </c>
      <c r="V223" s="7">
        <f t="shared" si="31"/>
        <v>0.73634330149254879</v>
      </c>
      <c r="W223" s="1">
        <f>VLOOKUP(B223,SiteMetadata!$B$3:$P$37,3,FALSE)</f>
        <v>4.3</v>
      </c>
      <c r="X223" s="1" t="str">
        <f>VLOOKUP(B223,SiteMetadata!$B$3:$P$37,10,FALSE)</f>
        <v>LowerEastForkLMR</v>
      </c>
      <c r="Y223" s="1">
        <f>VLOOKUP(B223,SiteMetadata!$B$3:$P$37,5,FALSE)</f>
        <v>493.24199399999998</v>
      </c>
      <c r="Z223" s="1"/>
    </row>
    <row r="224" spans="1:26" x14ac:dyDescent="0.3">
      <c r="A224" s="2">
        <v>45104</v>
      </c>
      <c r="B224" s="1" t="s">
        <v>181</v>
      </c>
      <c r="C224" s="1">
        <v>0</v>
      </c>
      <c r="D224" s="3">
        <v>1772.1858221500001</v>
      </c>
      <c r="E224" s="1" t="s">
        <v>181</v>
      </c>
      <c r="F224" s="3">
        <v>1772.1858221500001</v>
      </c>
      <c r="G224" s="3">
        <v>1700</v>
      </c>
      <c r="H224" s="3">
        <v>72.185822150000149</v>
      </c>
      <c r="I224" s="3">
        <f t="shared" si="33"/>
        <v>277.4858221500001</v>
      </c>
      <c r="J224" s="3">
        <v>1270</v>
      </c>
      <c r="K224" s="3">
        <v>1460</v>
      </c>
      <c r="L224" s="3">
        <v>21.7</v>
      </c>
      <c r="M224" s="3">
        <v>34.700000000000003</v>
      </c>
      <c r="N224" s="3">
        <v>492</v>
      </c>
      <c r="O224" s="3">
        <v>492</v>
      </c>
      <c r="P224" s="3">
        <v>433.9318166999999</v>
      </c>
      <c r="Q224" s="3">
        <v>58.068183300000101</v>
      </c>
      <c r="R224" s="3">
        <f t="shared" si="30"/>
        <v>58.068183300000101</v>
      </c>
      <c r="S224" s="3">
        <v>347</v>
      </c>
      <c r="T224" s="3">
        <f t="shared" si="32"/>
        <v>82.931816699999899</v>
      </c>
      <c r="U224" s="3">
        <v>351</v>
      </c>
      <c r="V224" s="7">
        <f t="shared" si="31"/>
        <v>0.71341463414634143</v>
      </c>
      <c r="W224" s="1">
        <f>VLOOKUP(B224,SiteMetadata!$B$3:$P$37,3,FALSE)</f>
        <v>4.3</v>
      </c>
      <c r="X224" s="1" t="str">
        <f>VLOOKUP(B224,SiteMetadata!$B$3:$P$37,10,FALSE)</f>
        <v>LowerEastForkLMR</v>
      </c>
      <c r="Y224" s="1">
        <f>VLOOKUP(B224,SiteMetadata!$B$3:$P$37,5,FALSE)</f>
        <v>493.24199399999998</v>
      </c>
      <c r="Z224" s="1"/>
    </row>
    <row r="225" spans="1:26" x14ac:dyDescent="0.3">
      <c r="A225" s="2">
        <v>44761</v>
      </c>
      <c r="B225" s="1" t="s">
        <v>198</v>
      </c>
      <c r="C225" s="1">
        <v>0</v>
      </c>
      <c r="D225" s="3">
        <v>890.62647791999984</v>
      </c>
      <c r="E225" s="1" t="s">
        <v>198</v>
      </c>
      <c r="F225" s="3">
        <v>890.62647791999984</v>
      </c>
      <c r="G225" s="3">
        <v>383.10783552000004</v>
      </c>
      <c r="H225" s="3">
        <v>507.51864239999981</v>
      </c>
      <c r="I225" s="3">
        <f t="shared" si="33"/>
        <v>884.49647791999985</v>
      </c>
      <c r="J225" s="3">
        <v>4.79</v>
      </c>
      <c r="K225" s="3">
        <v>3.27</v>
      </c>
      <c r="L225" s="3">
        <v>4.45</v>
      </c>
      <c r="M225" s="3">
        <v>2.86</v>
      </c>
      <c r="N225" s="3">
        <v>64.808801576200011</v>
      </c>
      <c r="O225" s="3">
        <v>64.808801576200011</v>
      </c>
      <c r="P225" s="3">
        <v>16.100000000000001</v>
      </c>
      <c r="Q225" s="3">
        <v>48.70880157620001</v>
      </c>
      <c r="R225" s="3">
        <f t="shared" si="30"/>
        <v>48.70880157620001</v>
      </c>
      <c r="S225" s="3">
        <v>9.85</v>
      </c>
      <c r="T225" s="3">
        <f t="shared" si="32"/>
        <v>10.490000000000002</v>
      </c>
      <c r="U225" s="3">
        <v>5.61</v>
      </c>
      <c r="V225" s="7">
        <f t="shared" si="31"/>
        <v>8.6562316592198527E-2</v>
      </c>
      <c r="W225" s="1">
        <f>VLOOKUP(B225,SiteMetadata!$B$3:$P$37,3,FALSE)</f>
        <v>0</v>
      </c>
      <c r="X225" s="1" t="str">
        <f>VLOOKUP(B225,SiteMetadata!$B$3:$P$37,10,FALSE)</f>
        <v>UpperEastForkLMR</v>
      </c>
      <c r="Y225" s="1">
        <f>VLOOKUP(B225,SiteMetadata!$B$3:$P$37,5,FALSE)</f>
        <v>331.51764400000002</v>
      </c>
      <c r="Z225" s="1" t="s">
        <v>204</v>
      </c>
    </row>
    <row r="226" spans="1:26" x14ac:dyDescent="0.3">
      <c r="A226" s="2">
        <v>44782</v>
      </c>
      <c r="B226" s="1" t="s">
        <v>198</v>
      </c>
      <c r="C226" s="1">
        <v>0</v>
      </c>
      <c r="D226" s="3">
        <v>737</v>
      </c>
      <c r="E226" s="1" t="s">
        <v>198</v>
      </c>
      <c r="F226" s="3">
        <v>737</v>
      </c>
      <c r="G226" s="3">
        <v>448</v>
      </c>
      <c r="H226" s="3">
        <v>289</v>
      </c>
      <c r="I226" s="3">
        <f t="shared" si="33"/>
        <v>727.05</v>
      </c>
      <c r="J226" s="3">
        <v>9.4700000000000006</v>
      </c>
      <c r="K226" s="3">
        <v>7.39</v>
      </c>
      <c r="L226" s="3">
        <v>6.1</v>
      </c>
      <c r="M226" s="3">
        <v>2.56</v>
      </c>
      <c r="N226" s="3">
        <v>91.521411089999987</v>
      </c>
      <c r="O226" s="3">
        <v>91.521411089999987</v>
      </c>
      <c r="P226" s="3">
        <v>76.624634689999993</v>
      </c>
      <c r="Q226" s="3">
        <v>14.896776399999993</v>
      </c>
      <c r="R226" s="3">
        <f t="shared" si="30"/>
        <v>14.896776399999993</v>
      </c>
      <c r="S226" s="3">
        <v>17.3</v>
      </c>
      <c r="T226" s="3">
        <f t="shared" si="32"/>
        <v>64.524634689999999</v>
      </c>
      <c r="U226" s="3">
        <v>12.1</v>
      </c>
      <c r="V226" s="7">
        <f t="shared" si="31"/>
        <v>0.13220950000542656</v>
      </c>
      <c r="W226" s="1">
        <f>VLOOKUP(B226,SiteMetadata!$B$3:$P$37,3,FALSE)</f>
        <v>0</v>
      </c>
      <c r="X226" s="1" t="str">
        <f>VLOOKUP(B226,SiteMetadata!$B$3:$P$37,10,FALSE)</f>
        <v>UpperEastForkLMR</v>
      </c>
      <c r="Y226" s="1">
        <f>VLOOKUP(B226,SiteMetadata!$B$3:$P$37,5,FALSE)</f>
        <v>331.51764400000002</v>
      </c>
      <c r="Z226" s="1" t="s">
        <v>204</v>
      </c>
    </row>
    <row r="227" spans="1:26" x14ac:dyDescent="0.3">
      <c r="A227" s="2">
        <v>44782</v>
      </c>
      <c r="B227" s="1" t="s">
        <v>198</v>
      </c>
      <c r="C227" s="1">
        <v>5</v>
      </c>
      <c r="D227" s="3">
        <v>722</v>
      </c>
      <c r="E227" s="1" t="s">
        <v>198</v>
      </c>
      <c r="F227" s="3">
        <v>722</v>
      </c>
      <c r="G227" s="3">
        <v>422</v>
      </c>
      <c r="H227" s="3">
        <v>300</v>
      </c>
      <c r="I227" s="3">
        <f t="shared" si="33"/>
        <v>704.86</v>
      </c>
      <c r="J227" s="3">
        <v>9.2899999999999991</v>
      </c>
      <c r="K227" s="3">
        <v>10.9</v>
      </c>
      <c r="L227" s="3">
        <v>3.74</v>
      </c>
      <c r="M227" s="3">
        <v>6.24</v>
      </c>
      <c r="N227" s="3">
        <v>68.318294559999998</v>
      </c>
      <c r="O227" s="3">
        <v>68.318294559999998</v>
      </c>
      <c r="P227" s="3">
        <v>44.4</v>
      </c>
      <c r="Q227" s="3">
        <v>23.91829456</v>
      </c>
      <c r="R227" s="3">
        <f t="shared" si="30"/>
        <v>23.91829456</v>
      </c>
      <c r="S227" s="3">
        <v>14.1</v>
      </c>
      <c r="T227" s="3">
        <f t="shared" si="32"/>
        <v>32.200000000000003</v>
      </c>
      <c r="U227" s="3">
        <v>12.2</v>
      </c>
      <c r="V227" s="7">
        <f t="shared" si="31"/>
        <v>0.1785758862772174</v>
      </c>
      <c r="W227" s="1">
        <f>VLOOKUP(B227,SiteMetadata!$B$3:$P$37,3,FALSE)</f>
        <v>0</v>
      </c>
      <c r="X227" s="1" t="str">
        <f>VLOOKUP(B227,SiteMetadata!$B$3:$P$37,10,FALSE)</f>
        <v>UpperEastForkLMR</v>
      </c>
      <c r="Y227" s="1">
        <f>VLOOKUP(B227,SiteMetadata!$B$3:$P$37,5,FALSE)</f>
        <v>331.51764400000002</v>
      </c>
      <c r="Z227" s="1" t="s">
        <v>204</v>
      </c>
    </row>
    <row r="228" spans="1:26" x14ac:dyDescent="0.3">
      <c r="A228" s="2">
        <v>44782</v>
      </c>
      <c r="B228" s="1" t="s">
        <v>198</v>
      </c>
      <c r="C228" s="1">
        <v>10</v>
      </c>
      <c r="D228" s="3">
        <v>691</v>
      </c>
      <c r="E228" s="1" t="s">
        <v>198</v>
      </c>
      <c r="F228" s="3">
        <v>691</v>
      </c>
      <c r="G228" s="3">
        <v>465</v>
      </c>
      <c r="H228" s="3">
        <v>226</v>
      </c>
      <c r="I228" s="3">
        <f t="shared" si="33"/>
        <v>635.1</v>
      </c>
      <c r="J228" s="3">
        <v>7.26</v>
      </c>
      <c r="K228" s="3">
        <v>32</v>
      </c>
      <c r="L228" s="3">
        <v>3.46</v>
      </c>
      <c r="M228" s="3">
        <v>23.9</v>
      </c>
      <c r="N228" s="3">
        <v>66.799426440000005</v>
      </c>
      <c r="O228" s="3">
        <v>66.799426440000005</v>
      </c>
      <c r="P228" s="3">
        <v>17.899999999999999</v>
      </c>
      <c r="Q228" s="3">
        <v>48.899426440000006</v>
      </c>
      <c r="R228" s="3">
        <f t="shared" si="30"/>
        <v>48.899426440000006</v>
      </c>
      <c r="S228" s="3">
        <v>14.3</v>
      </c>
      <c r="T228" s="3">
        <f t="shared" si="32"/>
        <v>5.3999999999999986</v>
      </c>
      <c r="U228" s="4">
        <v>12.5</v>
      </c>
      <c r="V228" s="7">
        <f t="shared" si="31"/>
        <v>0.18712735522104582</v>
      </c>
      <c r="W228" s="1">
        <f>VLOOKUP(B228,SiteMetadata!$B$3:$P$37,3,FALSE)</f>
        <v>0</v>
      </c>
      <c r="X228" s="1" t="str">
        <f>VLOOKUP(B228,SiteMetadata!$B$3:$P$37,10,FALSE)</f>
        <v>UpperEastForkLMR</v>
      </c>
      <c r="Y228" s="1">
        <f>VLOOKUP(B228,SiteMetadata!$B$3:$P$37,5,FALSE)</f>
        <v>331.51764400000002</v>
      </c>
      <c r="Z228" s="1" t="s">
        <v>204</v>
      </c>
    </row>
    <row r="229" spans="1:26" x14ac:dyDescent="0.3">
      <c r="A229" s="2">
        <v>44782</v>
      </c>
      <c r="B229" s="1" t="s">
        <v>198</v>
      </c>
      <c r="C229" s="1">
        <v>20</v>
      </c>
      <c r="D229" s="3">
        <v>806</v>
      </c>
      <c r="E229" s="1" t="s">
        <v>198</v>
      </c>
      <c r="F229" s="3">
        <v>806</v>
      </c>
      <c r="G229" s="3">
        <v>545</v>
      </c>
      <c r="H229" s="3">
        <v>261</v>
      </c>
      <c r="I229" s="3">
        <f t="shared" si="33"/>
        <v>650.35</v>
      </c>
      <c r="J229" s="3">
        <v>8.5350000000000001</v>
      </c>
      <c r="K229" s="3">
        <v>7.65</v>
      </c>
      <c r="L229" s="3">
        <v>152</v>
      </c>
      <c r="M229" s="3">
        <v>148</v>
      </c>
      <c r="N229" s="3">
        <v>89.291870279999998</v>
      </c>
      <c r="O229" s="3">
        <v>89.291870279999998</v>
      </c>
      <c r="P229" s="3">
        <v>46.465008451449997</v>
      </c>
      <c r="Q229" s="3">
        <v>42.826861828550001</v>
      </c>
      <c r="R229" s="3">
        <f t="shared" si="30"/>
        <v>42.826861828550001</v>
      </c>
      <c r="S229" s="3">
        <v>26.35</v>
      </c>
      <c r="T229" s="3">
        <f t="shared" si="32"/>
        <v>25.015008451449997</v>
      </c>
      <c r="U229" s="3">
        <v>21.45</v>
      </c>
      <c r="V229" s="7">
        <f t="shared" si="31"/>
        <v>0.24022343728199932</v>
      </c>
      <c r="W229" s="1">
        <f>VLOOKUP(B229,SiteMetadata!$B$3:$P$37,3,FALSE)</f>
        <v>0</v>
      </c>
      <c r="X229" s="1" t="str">
        <f>VLOOKUP(B229,SiteMetadata!$B$3:$P$37,10,FALSE)</f>
        <v>UpperEastForkLMR</v>
      </c>
      <c r="Y229" s="1">
        <f>VLOOKUP(B229,SiteMetadata!$B$3:$P$37,5,FALSE)</f>
        <v>331.51764400000002</v>
      </c>
      <c r="Z229" s="1" t="s">
        <v>204</v>
      </c>
    </row>
    <row r="230" spans="1:26" x14ac:dyDescent="0.3">
      <c r="A230" s="2">
        <v>44782</v>
      </c>
      <c r="B230" s="1" t="s">
        <v>198</v>
      </c>
      <c r="C230" s="1">
        <v>45</v>
      </c>
      <c r="D230" s="3">
        <v>1560</v>
      </c>
      <c r="E230" s="1" t="s">
        <v>198</v>
      </c>
      <c r="F230" s="3">
        <v>1560</v>
      </c>
      <c r="G230" s="3">
        <v>1325</v>
      </c>
      <c r="H230" s="3">
        <v>235</v>
      </c>
      <c r="I230" s="3">
        <f t="shared" si="33"/>
        <v>613.45000000000005</v>
      </c>
      <c r="J230" s="3">
        <v>95.4</v>
      </c>
      <c r="K230" s="3">
        <v>91.050000000000011</v>
      </c>
      <c r="L230" s="3">
        <v>874</v>
      </c>
      <c r="M230" s="3">
        <v>855.5</v>
      </c>
      <c r="N230" s="3">
        <v>286.36626820000004</v>
      </c>
      <c r="O230" s="3">
        <v>286.36626820000004</v>
      </c>
      <c r="P230" s="3">
        <v>233.49016224999994</v>
      </c>
      <c r="Q230" s="3">
        <v>52.876105950000095</v>
      </c>
      <c r="R230" s="3">
        <f t="shared" si="30"/>
        <v>52.876105950000095</v>
      </c>
      <c r="S230" s="3">
        <v>203.5</v>
      </c>
      <c r="T230" s="3">
        <f t="shared" si="32"/>
        <v>39.490162249999941</v>
      </c>
      <c r="U230" s="3">
        <v>194</v>
      </c>
      <c r="V230" s="7">
        <f t="shared" si="31"/>
        <v>0.67745409129160827</v>
      </c>
      <c r="W230" s="1">
        <f>VLOOKUP(B230,SiteMetadata!$B$3:$P$37,3,FALSE)</f>
        <v>0</v>
      </c>
      <c r="X230" s="1" t="str">
        <f>VLOOKUP(B230,SiteMetadata!$B$3:$P$37,10,FALSE)</f>
        <v>UpperEastForkLMR</v>
      </c>
      <c r="Y230" s="1">
        <f>VLOOKUP(B230,SiteMetadata!$B$3:$P$37,5,FALSE)</f>
        <v>331.51764400000002</v>
      </c>
      <c r="Z230" s="1" t="s">
        <v>204</v>
      </c>
    </row>
    <row r="231" spans="1:26" x14ac:dyDescent="0.3">
      <c r="A231" s="2">
        <v>44845</v>
      </c>
      <c r="B231" s="1" t="s">
        <v>198</v>
      </c>
      <c r="C231" s="1">
        <v>0</v>
      </c>
      <c r="D231" s="3">
        <v>999.68719912000017</v>
      </c>
      <c r="E231" s="1" t="s">
        <v>198</v>
      </c>
      <c r="F231" s="3">
        <v>999.68719912000017</v>
      </c>
      <c r="G231" s="3">
        <v>950.89624378000019</v>
      </c>
      <c r="H231" s="3">
        <v>48.790955339999982</v>
      </c>
      <c r="I231" s="3">
        <f t="shared" si="33"/>
        <v>613.68719912000017</v>
      </c>
      <c r="J231" s="3">
        <v>272</v>
      </c>
      <c r="K231" s="3">
        <v>239</v>
      </c>
      <c r="L231" s="3">
        <v>113</v>
      </c>
      <c r="M231" s="3">
        <v>147</v>
      </c>
      <c r="N231" s="3">
        <v>110.70211520000001</v>
      </c>
      <c r="O231" s="3">
        <v>110.70211520000001</v>
      </c>
      <c r="P231" s="3">
        <v>87.467136367999998</v>
      </c>
      <c r="Q231" s="3">
        <v>23.23497883200001</v>
      </c>
      <c r="R231" s="3">
        <f t="shared" si="30"/>
        <v>23.23497883200001</v>
      </c>
      <c r="S231" s="3">
        <v>80.7</v>
      </c>
      <c r="T231" s="3">
        <f t="shared" si="32"/>
        <v>11.667136368000001</v>
      </c>
      <c r="U231" s="3">
        <v>75.8</v>
      </c>
      <c r="V231" s="7">
        <f t="shared" si="31"/>
        <v>0.68472043070772315</v>
      </c>
      <c r="W231" s="1">
        <f>VLOOKUP(B231,SiteMetadata!$B$3:$P$37,3,FALSE)</f>
        <v>0</v>
      </c>
      <c r="X231" s="1" t="str">
        <f>VLOOKUP(B231,SiteMetadata!$B$3:$P$37,10,FALSE)</f>
        <v>UpperEastForkLMR</v>
      </c>
      <c r="Y231" s="1">
        <f>VLOOKUP(B231,SiteMetadata!$B$3:$P$37,5,FALSE)</f>
        <v>331.51764400000002</v>
      </c>
      <c r="Z231" s="1" t="s">
        <v>204</v>
      </c>
    </row>
    <row r="232" spans="1:26" x14ac:dyDescent="0.3">
      <c r="A232" s="2">
        <v>44845</v>
      </c>
      <c r="B232" s="1" t="s">
        <v>198</v>
      </c>
      <c r="C232" s="1">
        <v>5</v>
      </c>
      <c r="D232" s="3">
        <v>827.73999402000015</v>
      </c>
      <c r="E232" s="1" t="s">
        <v>198</v>
      </c>
      <c r="F232" s="3">
        <v>827.73999402000015</v>
      </c>
      <c r="G232" s="3">
        <v>758.74571050000009</v>
      </c>
      <c r="H232" s="3">
        <v>68.994283520000067</v>
      </c>
      <c r="I232" s="3">
        <f t="shared" si="33"/>
        <v>456.73999402000015</v>
      </c>
      <c r="J232" s="3">
        <v>269</v>
      </c>
      <c r="K232" s="3">
        <v>237</v>
      </c>
      <c r="L232" s="3">
        <v>105</v>
      </c>
      <c r="M232" s="3">
        <v>134</v>
      </c>
      <c r="N232" s="3">
        <v>125.67979999999999</v>
      </c>
      <c r="O232" s="3">
        <v>125.67979999999999</v>
      </c>
      <c r="P232" s="3">
        <v>104.0109812</v>
      </c>
      <c r="Q232" s="3">
        <v>21.668818799999983</v>
      </c>
      <c r="R232" s="3">
        <f t="shared" si="30"/>
        <v>21.668818799999983</v>
      </c>
      <c r="S232" s="3">
        <v>78.7</v>
      </c>
      <c r="T232" s="3">
        <f t="shared" si="32"/>
        <v>30.910981200000009</v>
      </c>
      <c r="U232" s="3">
        <v>73.099999999999994</v>
      </c>
      <c r="V232" s="7">
        <f t="shared" si="31"/>
        <v>0.58163682628393742</v>
      </c>
      <c r="W232" s="1">
        <f>VLOOKUP(B232,SiteMetadata!$B$3:$P$37,3,FALSE)</f>
        <v>0</v>
      </c>
      <c r="X232" s="1" t="str">
        <f>VLOOKUP(B232,SiteMetadata!$B$3:$P$37,10,FALSE)</f>
        <v>UpperEastForkLMR</v>
      </c>
      <c r="Y232" s="1">
        <f>VLOOKUP(B232,SiteMetadata!$B$3:$P$37,5,FALSE)</f>
        <v>331.51764400000002</v>
      </c>
      <c r="Z232" s="1" t="s">
        <v>204</v>
      </c>
    </row>
    <row r="233" spans="1:26" x14ac:dyDescent="0.3">
      <c r="A233" s="2">
        <v>44845</v>
      </c>
      <c r="B233" s="1" t="s">
        <v>198</v>
      </c>
      <c r="C233" s="1">
        <v>10</v>
      </c>
      <c r="D233" s="3">
        <v>894.80036800000005</v>
      </c>
      <c r="E233" s="1" t="s">
        <v>198</v>
      </c>
      <c r="F233" s="3">
        <v>894.80036800000005</v>
      </c>
      <c r="G233" s="3">
        <v>769.64772778000008</v>
      </c>
      <c r="H233" s="3">
        <v>125.15264021999997</v>
      </c>
      <c r="I233" s="3">
        <f t="shared" si="33"/>
        <v>514.80036800000005</v>
      </c>
      <c r="J233" s="3">
        <v>276</v>
      </c>
      <c r="K233" s="3">
        <v>245</v>
      </c>
      <c r="L233" s="3">
        <v>101</v>
      </c>
      <c r="M233" s="3">
        <v>135</v>
      </c>
      <c r="N233" s="3">
        <v>136.99538000000001</v>
      </c>
      <c r="O233" s="3">
        <v>136.99538000000001</v>
      </c>
      <c r="P233" s="3">
        <v>132.59632880000001</v>
      </c>
      <c r="Q233" s="3">
        <v>4.3990512000000024</v>
      </c>
      <c r="R233" s="3">
        <f t="shared" si="30"/>
        <v>4.3990512000000024</v>
      </c>
      <c r="S233" s="3">
        <v>77.7</v>
      </c>
      <c r="T233" s="3">
        <f t="shared" si="32"/>
        <v>58.696328800000003</v>
      </c>
      <c r="U233" s="3">
        <v>73.900000000000006</v>
      </c>
      <c r="V233" s="7">
        <f t="shared" si="31"/>
        <v>0.53943424953454633</v>
      </c>
      <c r="W233" s="1">
        <f>VLOOKUP(B233,SiteMetadata!$B$3:$P$37,3,FALSE)</f>
        <v>0</v>
      </c>
      <c r="X233" s="1" t="str">
        <f>VLOOKUP(B233,SiteMetadata!$B$3:$P$37,10,FALSE)</f>
        <v>UpperEastForkLMR</v>
      </c>
      <c r="Y233" s="1">
        <f>VLOOKUP(B233,SiteMetadata!$B$3:$P$37,5,FALSE)</f>
        <v>331.51764400000002</v>
      </c>
      <c r="Z233" s="1" t="s">
        <v>204</v>
      </c>
    </row>
    <row r="234" spans="1:26" x14ac:dyDescent="0.3">
      <c r="A234" s="2">
        <v>44845</v>
      </c>
      <c r="B234" s="1" t="s">
        <v>198</v>
      </c>
      <c r="C234" s="1">
        <v>20</v>
      </c>
      <c r="D234" s="3">
        <v>866.71607525000013</v>
      </c>
      <c r="E234" s="1" t="s">
        <v>198</v>
      </c>
      <c r="F234" s="3">
        <v>866.71607525000013</v>
      </c>
      <c r="G234" s="3">
        <v>799.59454157000016</v>
      </c>
      <c r="H234" s="3">
        <v>67.12153367999997</v>
      </c>
      <c r="I234" s="3">
        <f t="shared" si="33"/>
        <v>491.21607525000013</v>
      </c>
      <c r="J234" s="3">
        <v>279</v>
      </c>
      <c r="K234" s="3">
        <v>243</v>
      </c>
      <c r="L234" s="3">
        <v>97.949999999999989</v>
      </c>
      <c r="M234" s="3">
        <v>132.5</v>
      </c>
      <c r="N234" s="3">
        <v>156.70092557999999</v>
      </c>
      <c r="O234" s="4">
        <v>194.83048249500001</v>
      </c>
      <c r="P234" s="3">
        <v>181.83048249500001</v>
      </c>
      <c r="Q234" s="3">
        <v>-25.129556915000023</v>
      </c>
      <c r="R234" s="3">
        <f t="shared" si="30"/>
        <v>13</v>
      </c>
      <c r="S234" s="3">
        <v>78.45</v>
      </c>
      <c r="T234" s="3">
        <f t="shared" si="32"/>
        <v>107.38048249500001</v>
      </c>
      <c r="U234" s="3">
        <v>74.45</v>
      </c>
      <c r="V234" s="7">
        <f t="shared" si="31"/>
        <v>0.38212706269877783</v>
      </c>
      <c r="W234" s="1">
        <f>VLOOKUP(B234,SiteMetadata!$B$3:$P$37,3,FALSE)</f>
        <v>0</v>
      </c>
      <c r="X234" s="1" t="str">
        <f>VLOOKUP(B234,SiteMetadata!$B$3:$P$37,10,FALSE)</f>
        <v>UpperEastForkLMR</v>
      </c>
      <c r="Y234" s="1">
        <f>VLOOKUP(B234,SiteMetadata!$B$3:$P$37,5,FALSE)</f>
        <v>331.51764400000002</v>
      </c>
      <c r="Z234" s="1" t="s">
        <v>204</v>
      </c>
    </row>
    <row r="235" spans="1:26" x14ac:dyDescent="0.3">
      <c r="A235" s="2">
        <v>44845</v>
      </c>
      <c r="B235" s="1" t="s">
        <v>198</v>
      </c>
      <c r="C235" s="1">
        <v>44</v>
      </c>
      <c r="D235" s="3">
        <v>817.76158697000005</v>
      </c>
      <c r="E235" s="1" t="s">
        <v>198</v>
      </c>
      <c r="F235" s="3">
        <v>817.76158697000005</v>
      </c>
      <c r="G235" s="3">
        <v>716.92621672000007</v>
      </c>
      <c r="H235" s="3">
        <v>100.83537024999998</v>
      </c>
      <c r="I235" s="3">
        <f t="shared" si="33"/>
        <v>443.26158697000005</v>
      </c>
      <c r="J235" s="3">
        <v>279.5</v>
      </c>
      <c r="K235" s="3">
        <v>246.5</v>
      </c>
      <c r="L235" s="3">
        <v>99.1</v>
      </c>
      <c r="M235" s="3">
        <v>128</v>
      </c>
      <c r="N235" s="3">
        <v>108.94372</v>
      </c>
      <c r="O235" s="4">
        <v>136.6902412</v>
      </c>
      <c r="P235" s="3">
        <v>123.69024119999999</v>
      </c>
      <c r="Q235" s="3">
        <v>-14.746521199999989</v>
      </c>
      <c r="R235" s="3">
        <f t="shared" si="30"/>
        <v>13.000000000000014</v>
      </c>
      <c r="S235" s="3">
        <v>79.349999999999994</v>
      </c>
      <c r="T235" s="3">
        <f t="shared" si="32"/>
        <v>49.9902412</v>
      </c>
      <c r="U235" s="3">
        <v>73.699999999999989</v>
      </c>
      <c r="V235" s="7">
        <f t="shared" si="31"/>
        <v>0.5391752867870423</v>
      </c>
      <c r="W235" s="1">
        <f>VLOOKUP(B235,SiteMetadata!$B$3:$P$37,3,FALSE)</f>
        <v>0</v>
      </c>
      <c r="X235" s="1" t="str">
        <f>VLOOKUP(B235,SiteMetadata!$B$3:$P$37,10,FALSE)</f>
        <v>UpperEastForkLMR</v>
      </c>
      <c r="Y235" s="1">
        <f>VLOOKUP(B235,SiteMetadata!$B$3:$P$37,5,FALSE)</f>
        <v>331.51764400000002</v>
      </c>
      <c r="Z235" s="1" t="s">
        <v>204</v>
      </c>
    </row>
    <row r="236" spans="1:26" x14ac:dyDescent="0.3">
      <c r="A236" s="2">
        <v>44866</v>
      </c>
      <c r="B236" s="1" t="s">
        <v>198</v>
      </c>
      <c r="C236" s="1">
        <v>0</v>
      </c>
      <c r="D236" s="3">
        <v>897.10524000000021</v>
      </c>
      <c r="E236" s="1" t="s">
        <v>198</v>
      </c>
      <c r="F236" s="3">
        <v>897.10524000000021</v>
      </c>
      <c r="G236" s="3">
        <v>840.82401000000004</v>
      </c>
      <c r="H236" s="3">
        <v>56.281230000000164</v>
      </c>
      <c r="I236" s="3">
        <f t="shared" si="33"/>
        <v>419.40524000000022</v>
      </c>
      <c r="J236" s="3">
        <v>495</v>
      </c>
      <c r="K236" s="3">
        <v>470</v>
      </c>
      <c r="L236" s="3">
        <v>6.24</v>
      </c>
      <c r="M236" s="3">
        <v>7.7</v>
      </c>
      <c r="N236" s="3">
        <v>118.49543571199999</v>
      </c>
      <c r="O236" s="4">
        <v>159.75242075</v>
      </c>
      <c r="P236" s="3">
        <v>149.75242075</v>
      </c>
      <c r="Q236" s="3">
        <v>-31.25698503800001</v>
      </c>
      <c r="R236" s="3">
        <f t="shared" si="30"/>
        <v>10</v>
      </c>
      <c r="S236" s="3">
        <v>54</v>
      </c>
      <c r="T236" s="3">
        <f t="shared" si="32"/>
        <v>97.952420750000002</v>
      </c>
      <c r="U236" s="3">
        <v>51.8</v>
      </c>
      <c r="V236" s="7">
        <f t="shared" si="31"/>
        <v>0.32425173751240322</v>
      </c>
      <c r="W236" s="1">
        <f>VLOOKUP(B236,SiteMetadata!$B$3:$P$37,3,FALSE)</f>
        <v>0</v>
      </c>
      <c r="X236" s="1" t="str">
        <f>VLOOKUP(B236,SiteMetadata!$B$3:$P$37,10,FALSE)</f>
        <v>UpperEastForkLMR</v>
      </c>
      <c r="Y236" s="1">
        <f>VLOOKUP(B236,SiteMetadata!$B$3:$P$37,5,FALSE)</f>
        <v>331.51764400000002</v>
      </c>
      <c r="Z236" s="1" t="s">
        <v>204</v>
      </c>
    </row>
    <row r="237" spans="1:26" x14ac:dyDescent="0.3">
      <c r="A237" s="2">
        <v>44866</v>
      </c>
      <c r="B237" s="1" t="s">
        <v>198</v>
      </c>
      <c r="C237" s="1">
        <v>5</v>
      </c>
      <c r="D237" s="3">
        <v>890.84528999999998</v>
      </c>
      <c r="E237" s="1" t="s">
        <v>198</v>
      </c>
      <c r="F237" s="3">
        <v>890.84528999999998</v>
      </c>
      <c r="G237" s="3">
        <v>776.36664000000019</v>
      </c>
      <c r="H237" s="3">
        <v>114.47864999999979</v>
      </c>
      <c r="I237" s="3">
        <f t="shared" si="33"/>
        <v>410.63529</v>
      </c>
      <c r="J237" s="3">
        <v>493</v>
      </c>
      <c r="K237" s="3">
        <v>466.5</v>
      </c>
      <c r="L237" s="3">
        <v>8.4600000000000009</v>
      </c>
      <c r="M237" s="3">
        <v>13.709999999999999</v>
      </c>
      <c r="N237" s="3">
        <v>117.879954325</v>
      </c>
      <c r="O237" s="4">
        <v>133.33494719699999</v>
      </c>
      <c r="P237" s="3">
        <v>120.33494719699999</v>
      </c>
      <c r="Q237" s="3">
        <v>-2.4549928719999912</v>
      </c>
      <c r="R237" s="3">
        <f t="shared" si="30"/>
        <v>13</v>
      </c>
      <c r="S237" s="3">
        <v>53.6</v>
      </c>
      <c r="T237" s="3">
        <f t="shared" si="32"/>
        <v>68.684947196999985</v>
      </c>
      <c r="U237" s="3">
        <v>51.65</v>
      </c>
      <c r="V237" s="7">
        <f t="shared" si="31"/>
        <v>0.38737031127846816</v>
      </c>
      <c r="W237" s="1">
        <f>VLOOKUP(B237,SiteMetadata!$B$3:$P$37,3,FALSE)</f>
        <v>0</v>
      </c>
      <c r="X237" s="1" t="str">
        <f>VLOOKUP(B237,SiteMetadata!$B$3:$P$37,10,FALSE)</f>
        <v>UpperEastForkLMR</v>
      </c>
      <c r="Y237" s="1">
        <f>VLOOKUP(B237,SiteMetadata!$B$3:$P$37,5,FALSE)</f>
        <v>331.51764400000002</v>
      </c>
      <c r="Z237" s="1" t="s">
        <v>204</v>
      </c>
    </row>
    <row r="238" spans="1:26" x14ac:dyDescent="0.3">
      <c r="A238" s="2">
        <v>44866</v>
      </c>
      <c r="B238" s="1" t="s">
        <v>198</v>
      </c>
      <c r="C238" s="1">
        <v>10</v>
      </c>
      <c r="D238" s="3">
        <v>874.16001000000006</v>
      </c>
      <c r="E238" s="1" t="s">
        <v>198</v>
      </c>
      <c r="F238" s="3">
        <v>874.16001000000006</v>
      </c>
      <c r="G238" s="3">
        <v>776.36664000000019</v>
      </c>
      <c r="H238" s="3">
        <v>97.793369999999868</v>
      </c>
      <c r="I238" s="3">
        <f t="shared" si="33"/>
        <v>385.70001000000008</v>
      </c>
      <c r="J238" s="3">
        <v>495</v>
      </c>
      <c r="K238" s="3">
        <v>482.5</v>
      </c>
      <c r="L238" s="3">
        <v>6.92</v>
      </c>
      <c r="M238" s="3">
        <v>5.96</v>
      </c>
      <c r="N238" s="3">
        <v>109.77355070799999</v>
      </c>
      <c r="O238" s="4">
        <v>144.82326563000004</v>
      </c>
      <c r="P238" s="3">
        <v>134.82326563000004</v>
      </c>
      <c r="Q238" s="3">
        <v>-25.049714922000049</v>
      </c>
      <c r="R238" s="3">
        <f t="shared" si="30"/>
        <v>10</v>
      </c>
      <c r="S238" s="3">
        <v>55.5</v>
      </c>
      <c r="T238" s="3">
        <f t="shared" si="32"/>
        <v>75.673265630000031</v>
      </c>
      <c r="U238" s="3">
        <v>59.15</v>
      </c>
      <c r="V238" s="7">
        <f t="shared" si="31"/>
        <v>0.40842885114273458</v>
      </c>
      <c r="W238" s="1">
        <f>VLOOKUP(B238,SiteMetadata!$B$3:$P$37,3,FALSE)</f>
        <v>0</v>
      </c>
      <c r="X238" s="1" t="str">
        <f>VLOOKUP(B238,SiteMetadata!$B$3:$P$37,10,FALSE)</f>
        <v>UpperEastForkLMR</v>
      </c>
      <c r="Y238" s="1">
        <f>VLOOKUP(B238,SiteMetadata!$B$3:$P$37,5,FALSE)</f>
        <v>331.51764400000002</v>
      </c>
      <c r="Z238" s="1" t="s">
        <v>204</v>
      </c>
    </row>
    <row r="239" spans="1:26" x14ac:dyDescent="0.3">
      <c r="A239" s="2">
        <v>44866</v>
      </c>
      <c r="B239" s="1" t="s">
        <v>198</v>
      </c>
      <c r="C239" s="1">
        <v>20</v>
      </c>
      <c r="D239" s="3">
        <v>883.56046500000002</v>
      </c>
      <c r="E239" s="1" t="s">
        <v>198</v>
      </c>
      <c r="F239" s="3">
        <v>883.56046500000002</v>
      </c>
      <c r="G239" s="3">
        <v>775.32898499999999</v>
      </c>
      <c r="H239" s="3">
        <v>108.23148000000003</v>
      </c>
      <c r="I239" s="3">
        <f t="shared" si="33"/>
        <v>389.30379833333336</v>
      </c>
      <c r="J239" s="3">
        <v>503</v>
      </c>
      <c r="K239" s="3">
        <v>488.33333333333331</v>
      </c>
      <c r="L239" s="3">
        <v>14.965</v>
      </c>
      <c r="M239" s="3">
        <v>5.9233333333333347</v>
      </c>
      <c r="N239" s="3">
        <v>115.09468956249999</v>
      </c>
      <c r="O239" s="4">
        <v>143.27054502649997</v>
      </c>
      <c r="P239" s="3">
        <v>129.27054502649997</v>
      </c>
      <c r="Q239" s="3">
        <v>-14.17585546399998</v>
      </c>
      <c r="R239" s="3">
        <f t="shared" si="30"/>
        <v>14</v>
      </c>
      <c r="S239" s="3">
        <v>56.95</v>
      </c>
      <c r="T239" s="3">
        <f t="shared" si="32"/>
        <v>77.303878359833305</v>
      </c>
      <c r="U239" s="3">
        <v>51.966666666666669</v>
      </c>
      <c r="V239" s="7">
        <f t="shared" si="31"/>
        <v>0.36271703061543231</v>
      </c>
      <c r="W239" s="1">
        <f>VLOOKUP(B239,SiteMetadata!$B$3:$P$37,3,FALSE)</f>
        <v>0</v>
      </c>
      <c r="X239" s="1" t="str">
        <f>VLOOKUP(B239,SiteMetadata!$B$3:$P$37,10,FALSE)</f>
        <v>UpperEastForkLMR</v>
      </c>
      <c r="Y239" s="1">
        <f>VLOOKUP(B239,SiteMetadata!$B$3:$P$37,5,FALSE)</f>
        <v>331.51764400000002</v>
      </c>
      <c r="Z239" s="1" t="s">
        <v>204</v>
      </c>
    </row>
    <row r="240" spans="1:26" x14ac:dyDescent="0.3">
      <c r="A240" s="2">
        <v>44866</v>
      </c>
      <c r="B240" s="1" t="s">
        <v>198</v>
      </c>
      <c r="C240" s="1">
        <v>42</v>
      </c>
      <c r="D240" s="3">
        <v>1014.2564400000001</v>
      </c>
      <c r="E240" s="1" t="s">
        <v>198</v>
      </c>
      <c r="F240" s="3">
        <v>1014.2564400000001</v>
      </c>
      <c r="G240" s="3">
        <v>897.10533000000009</v>
      </c>
      <c r="H240" s="3">
        <v>117.15111000000002</v>
      </c>
      <c r="I240" s="3">
        <f t="shared" si="33"/>
        <v>472.75644000000011</v>
      </c>
      <c r="J240" s="3">
        <v>516.5</v>
      </c>
      <c r="K240" s="3">
        <v>505.5</v>
      </c>
      <c r="L240" s="3">
        <v>25.95</v>
      </c>
      <c r="M240" s="3">
        <v>36</v>
      </c>
      <c r="N240" s="3">
        <v>120.0289396725</v>
      </c>
      <c r="O240" s="3">
        <v>120.0289396725</v>
      </c>
      <c r="P240" s="3">
        <v>119.72062125599999</v>
      </c>
      <c r="Q240" s="3">
        <v>0.30831841650001479</v>
      </c>
      <c r="R240" s="3">
        <f t="shared" si="30"/>
        <v>0.30831841650001479</v>
      </c>
      <c r="S240" s="3">
        <v>53.3</v>
      </c>
      <c r="T240" s="3">
        <f t="shared" si="32"/>
        <v>73.42062125599999</v>
      </c>
      <c r="U240" s="3">
        <v>46.3</v>
      </c>
      <c r="V240" s="7">
        <f t="shared" si="31"/>
        <v>0.38574030668212139</v>
      </c>
      <c r="W240" s="1">
        <f>VLOOKUP(B240,SiteMetadata!$B$3:$P$37,3,FALSE)</f>
        <v>0</v>
      </c>
      <c r="X240" s="1" t="str">
        <f>VLOOKUP(B240,SiteMetadata!$B$3:$P$37,10,FALSE)</f>
        <v>UpperEastForkLMR</v>
      </c>
      <c r="Y240" s="1">
        <f>VLOOKUP(B240,SiteMetadata!$B$3:$P$37,5,FALSE)</f>
        <v>331.51764400000002</v>
      </c>
      <c r="Z240" s="1" t="s">
        <v>204</v>
      </c>
    </row>
    <row r="241" spans="1:26" x14ac:dyDescent="0.3">
      <c r="A241" s="2">
        <v>44965</v>
      </c>
      <c r="B241" s="1" t="s">
        <v>198</v>
      </c>
      <c r="C241" s="1">
        <v>0</v>
      </c>
      <c r="D241" s="3">
        <v>1245.8656249999997</v>
      </c>
      <c r="E241" s="1" t="s">
        <v>198</v>
      </c>
      <c r="F241" s="3">
        <v>1245.8656249999997</v>
      </c>
      <c r="G241" s="3">
        <v>1160.7148974499999</v>
      </c>
      <c r="H241" s="3">
        <v>85.150727549999829</v>
      </c>
      <c r="I241" s="3">
        <f t="shared" si="33"/>
        <v>572.36562499999968</v>
      </c>
      <c r="J241" s="3">
        <v>630</v>
      </c>
      <c r="K241" s="3">
        <v>605</v>
      </c>
      <c r="L241" s="3">
        <v>64.7</v>
      </c>
      <c r="M241" s="3">
        <v>68.5</v>
      </c>
      <c r="N241" s="3">
        <v>220.89532608000002</v>
      </c>
      <c r="O241" s="3">
        <v>220.89532608000002</v>
      </c>
      <c r="P241" s="3">
        <v>124.48851360000002</v>
      </c>
      <c r="Q241" s="3">
        <v>96.406812479999999</v>
      </c>
      <c r="R241" s="3">
        <f t="shared" si="30"/>
        <v>96.406812479999999</v>
      </c>
      <c r="S241" s="3">
        <v>105</v>
      </c>
      <c r="T241" s="3">
        <f t="shared" si="32"/>
        <v>29.188513600000022</v>
      </c>
      <c r="U241" s="3">
        <v>95.3</v>
      </c>
      <c r="V241" s="7">
        <f t="shared" si="31"/>
        <v>0.43142605908051629</v>
      </c>
      <c r="W241" s="1">
        <f>VLOOKUP(B241,SiteMetadata!$B$3:$P$37,3,FALSE)</f>
        <v>0</v>
      </c>
      <c r="X241" s="1" t="str">
        <f>VLOOKUP(B241,SiteMetadata!$B$3:$P$37,10,FALSE)</f>
        <v>UpperEastForkLMR</v>
      </c>
      <c r="Y241" s="1">
        <f>VLOOKUP(B241,SiteMetadata!$B$3:$P$37,5,FALSE)</f>
        <v>331.51764400000002</v>
      </c>
      <c r="Z241" s="1" t="s">
        <v>204</v>
      </c>
    </row>
    <row r="242" spans="1:26" x14ac:dyDescent="0.3">
      <c r="A242" s="2">
        <v>44965</v>
      </c>
      <c r="B242" s="1" t="s">
        <v>198</v>
      </c>
      <c r="C242" s="1">
        <v>5</v>
      </c>
      <c r="D242" s="3">
        <v>1252.7886042</v>
      </c>
      <c r="E242" s="1" t="s">
        <v>198</v>
      </c>
      <c r="F242" s="3">
        <v>1252.7886042</v>
      </c>
      <c r="G242" s="3">
        <v>1143.2589934499999</v>
      </c>
      <c r="H242" s="3">
        <v>109.52961075000007</v>
      </c>
      <c r="I242" s="3">
        <f t="shared" si="33"/>
        <v>575.68860419999999</v>
      </c>
      <c r="J242" s="3">
        <v>630</v>
      </c>
      <c r="K242" s="3">
        <v>610</v>
      </c>
      <c r="L242" s="3">
        <v>66.400000000000006</v>
      </c>
      <c r="M242" s="3">
        <v>67.099999999999994</v>
      </c>
      <c r="N242" s="3">
        <v>198.93655792000004</v>
      </c>
      <c r="O242" s="3">
        <v>198.93655792000004</v>
      </c>
      <c r="P242" s="3">
        <v>189.55982847999996</v>
      </c>
      <c r="Q242" s="3">
        <v>9.3767294400000765</v>
      </c>
      <c r="R242" s="3">
        <f t="shared" ref="R242:R273" si="34">O242-P242</f>
        <v>9.3767294400000765</v>
      </c>
      <c r="S242" s="3">
        <v>106</v>
      </c>
      <c r="T242" s="3">
        <f t="shared" si="32"/>
        <v>92.859828479999962</v>
      </c>
      <c r="U242" s="3">
        <v>96.7</v>
      </c>
      <c r="V242" s="7">
        <f t="shared" ref="V242:V273" si="35">U242/O242</f>
        <v>0.48608461416572185</v>
      </c>
      <c r="W242" s="1">
        <f>VLOOKUP(B242,SiteMetadata!$B$3:$P$37,3,FALSE)</f>
        <v>0</v>
      </c>
      <c r="X242" s="1" t="str">
        <f>VLOOKUP(B242,SiteMetadata!$B$3:$P$37,10,FALSE)</f>
        <v>UpperEastForkLMR</v>
      </c>
      <c r="Y242" s="1">
        <f>VLOOKUP(B242,SiteMetadata!$B$3:$P$37,5,FALSE)</f>
        <v>331.51764400000002</v>
      </c>
      <c r="Z242" s="1" t="s">
        <v>204</v>
      </c>
    </row>
    <row r="243" spans="1:26" x14ac:dyDescent="0.3">
      <c r="A243" s="2">
        <v>44965</v>
      </c>
      <c r="B243" s="1" t="s">
        <v>198</v>
      </c>
      <c r="C243" s="1">
        <v>10</v>
      </c>
      <c r="D243" s="3">
        <v>1225.0712377999998</v>
      </c>
      <c r="E243" s="1" t="s">
        <v>198</v>
      </c>
      <c r="F243" s="3">
        <v>1225.0712377999998</v>
      </c>
      <c r="G243" s="3">
        <v>1094.2414290499999</v>
      </c>
      <c r="H243" s="3">
        <v>130.82980874999998</v>
      </c>
      <c r="I243" s="3">
        <f t="shared" si="33"/>
        <v>575.77123779999988</v>
      </c>
      <c r="J243" s="3">
        <v>629</v>
      </c>
      <c r="K243" s="3">
        <v>585</v>
      </c>
      <c r="L243" s="3">
        <v>71.7</v>
      </c>
      <c r="M243" s="3">
        <v>64.3</v>
      </c>
      <c r="N243" s="3">
        <v>247.04144800000006</v>
      </c>
      <c r="O243" s="3">
        <v>247.04144800000006</v>
      </c>
      <c r="P243" s="3">
        <v>188.83442448</v>
      </c>
      <c r="Q243" s="3">
        <v>58.207023520000064</v>
      </c>
      <c r="R243" s="3">
        <f t="shared" si="34"/>
        <v>58.207023520000064</v>
      </c>
      <c r="S243" s="3">
        <v>107</v>
      </c>
      <c r="T243" s="3">
        <f t="shared" si="32"/>
        <v>96.534424479999998</v>
      </c>
      <c r="U243" s="3">
        <v>92.3</v>
      </c>
      <c r="V243" s="7">
        <f t="shared" si="35"/>
        <v>0.37362151471845312</v>
      </c>
      <c r="W243" s="1">
        <f>VLOOKUP(B243,SiteMetadata!$B$3:$P$37,3,FALSE)</f>
        <v>0</v>
      </c>
      <c r="X243" s="1" t="str">
        <f>VLOOKUP(B243,SiteMetadata!$B$3:$P$37,10,FALSE)</f>
        <v>UpperEastForkLMR</v>
      </c>
      <c r="Y243" s="1">
        <f>VLOOKUP(B243,SiteMetadata!$B$3:$P$37,5,FALSE)</f>
        <v>331.51764400000002</v>
      </c>
      <c r="Z243" s="1" t="s">
        <v>204</v>
      </c>
    </row>
    <row r="244" spans="1:26" x14ac:dyDescent="0.3">
      <c r="A244" s="2">
        <v>44965</v>
      </c>
      <c r="B244" s="1" t="s">
        <v>198</v>
      </c>
      <c r="C244" s="1">
        <v>20</v>
      </c>
      <c r="D244" s="3">
        <v>1207.7101070499998</v>
      </c>
      <c r="E244" s="1" t="s">
        <v>198</v>
      </c>
      <c r="F244" s="3">
        <v>1207.7101070499998</v>
      </c>
      <c r="G244" s="3">
        <v>1200.7543879999998</v>
      </c>
      <c r="H244" s="3">
        <v>6.9557190499999706</v>
      </c>
      <c r="I244" s="3">
        <f t="shared" si="33"/>
        <v>552.41010704999985</v>
      </c>
      <c r="J244" s="3">
        <v>631.5</v>
      </c>
      <c r="K244" s="3">
        <v>589.5</v>
      </c>
      <c r="L244" s="3">
        <v>67.650000000000006</v>
      </c>
      <c r="M244" s="3">
        <v>65.800000000000011</v>
      </c>
      <c r="N244" s="3">
        <v>243.22246146999998</v>
      </c>
      <c r="O244" s="3">
        <v>243.22246146999998</v>
      </c>
      <c r="P244" s="3">
        <v>183.9425564</v>
      </c>
      <c r="Q244" s="3">
        <v>59.279905069999984</v>
      </c>
      <c r="R244" s="3">
        <f t="shared" si="34"/>
        <v>59.279905069999984</v>
      </c>
      <c r="S244" s="3">
        <v>108</v>
      </c>
      <c r="T244" s="3">
        <f t="shared" si="32"/>
        <v>88.892556399999989</v>
      </c>
      <c r="U244" s="3">
        <v>95.050000000000011</v>
      </c>
      <c r="V244" s="7">
        <f t="shared" si="35"/>
        <v>0.39079449909984509</v>
      </c>
      <c r="W244" s="1">
        <f>VLOOKUP(B244,SiteMetadata!$B$3:$P$37,3,FALSE)</f>
        <v>0</v>
      </c>
      <c r="X244" s="1" t="str">
        <f>VLOOKUP(B244,SiteMetadata!$B$3:$P$37,10,FALSE)</f>
        <v>UpperEastForkLMR</v>
      </c>
      <c r="Y244" s="1">
        <f>VLOOKUP(B244,SiteMetadata!$B$3:$P$37,5,FALSE)</f>
        <v>331.51764400000002</v>
      </c>
      <c r="Z244" s="1" t="s">
        <v>204</v>
      </c>
    </row>
    <row r="245" spans="1:26" x14ac:dyDescent="0.3">
      <c r="A245" s="2">
        <v>44965</v>
      </c>
      <c r="B245" s="1" t="s">
        <v>198</v>
      </c>
      <c r="C245" s="1">
        <v>48</v>
      </c>
      <c r="D245" s="3">
        <v>1243.2675858249997</v>
      </c>
      <c r="E245" s="1" t="s">
        <v>198</v>
      </c>
      <c r="F245" s="3">
        <v>1243.2675858249997</v>
      </c>
      <c r="G245" s="3">
        <v>1238.9384041999997</v>
      </c>
      <c r="H245" s="3">
        <v>4.3291816250000466</v>
      </c>
      <c r="I245" s="3">
        <f t="shared" si="33"/>
        <v>555.16758582499972</v>
      </c>
      <c r="J245" s="3">
        <v>628.5</v>
      </c>
      <c r="K245" s="3">
        <v>602</v>
      </c>
      <c r="L245" s="3">
        <v>87.55</v>
      </c>
      <c r="M245" s="3">
        <v>86.1</v>
      </c>
      <c r="N245" s="3">
        <v>256.15809654000003</v>
      </c>
      <c r="O245" s="3">
        <v>256.15809654000003</v>
      </c>
      <c r="P245" s="3">
        <v>184.46935503999998</v>
      </c>
      <c r="Q245" s="3">
        <v>71.688741500000049</v>
      </c>
      <c r="R245" s="3">
        <f t="shared" si="34"/>
        <v>71.688741500000049</v>
      </c>
      <c r="S245" s="3">
        <v>107</v>
      </c>
      <c r="T245" s="3">
        <f t="shared" ref="T245:T276" si="36">IF(P245-U245&lt;0,"", P245-U245)</f>
        <v>90.019355039999994</v>
      </c>
      <c r="U245" s="3">
        <v>94.449999999999989</v>
      </c>
      <c r="V245" s="7">
        <f t="shared" si="35"/>
        <v>0.36871760555595506</v>
      </c>
      <c r="W245" s="1">
        <f>VLOOKUP(B245,SiteMetadata!$B$3:$P$37,3,FALSE)</f>
        <v>0</v>
      </c>
      <c r="X245" s="1" t="str">
        <f>VLOOKUP(B245,SiteMetadata!$B$3:$P$37,10,FALSE)</f>
        <v>UpperEastForkLMR</v>
      </c>
      <c r="Y245" s="1">
        <f>VLOOKUP(B245,SiteMetadata!$B$3:$P$37,5,FALSE)</f>
        <v>331.51764400000002</v>
      </c>
      <c r="Z245" s="1" t="s">
        <v>204</v>
      </c>
    </row>
    <row r="246" spans="1:26" x14ac:dyDescent="0.3">
      <c r="A246" s="2">
        <v>44978</v>
      </c>
      <c r="B246" s="1" t="s">
        <v>198</v>
      </c>
      <c r="C246" s="1">
        <v>0</v>
      </c>
      <c r="D246" s="3">
        <v>1330</v>
      </c>
      <c r="E246" s="1" t="s">
        <v>198</v>
      </c>
      <c r="F246" s="3">
        <v>1330</v>
      </c>
      <c r="G246" s="3">
        <v>1270</v>
      </c>
      <c r="H246" s="3">
        <v>60</v>
      </c>
      <c r="I246" s="3">
        <f t="shared" si="33"/>
        <v>643.29999999999995</v>
      </c>
      <c r="J246" s="3">
        <v>652</v>
      </c>
      <c r="K246" s="3">
        <v>627</v>
      </c>
      <c r="L246" s="3">
        <v>62.9</v>
      </c>
      <c r="M246" s="3">
        <v>59.7</v>
      </c>
      <c r="N246" s="3">
        <v>204.60260815999999</v>
      </c>
      <c r="O246" s="3">
        <v>204.60260815999999</v>
      </c>
      <c r="P246" s="3">
        <v>167.65679975</v>
      </c>
      <c r="Q246" s="3">
        <v>36.945808409999984</v>
      </c>
      <c r="R246" s="3">
        <f t="shared" si="34"/>
        <v>36.945808409999984</v>
      </c>
      <c r="S246" s="3">
        <v>101</v>
      </c>
      <c r="T246" s="3">
        <f t="shared" si="36"/>
        <v>77.256799749999999</v>
      </c>
      <c r="U246" s="3">
        <v>90.4</v>
      </c>
      <c r="V246" s="7">
        <f t="shared" si="35"/>
        <v>0.44183209985919081</v>
      </c>
      <c r="W246" s="1">
        <f>VLOOKUP(B246,SiteMetadata!$B$3:$P$37,3,FALSE)</f>
        <v>0</v>
      </c>
      <c r="X246" s="1" t="str">
        <f>VLOOKUP(B246,SiteMetadata!$B$3:$P$37,10,FALSE)</f>
        <v>UpperEastForkLMR</v>
      </c>
      <c r="Y246" s="1">
        <f>VLOOKUP(B246,SiteMetadata!$B$3:$P$37,5,FALSE)</f>
        <v>331.51764400000002</v>
      </c>
      <c r="Z246" s="1" t="s">
        <v>204</v>
      </c>
    </row>
    <row r="247" spans="1:26" x14ac:dyDescent="0.3">
      <c r="A247" s="2">
        <v>44978</v>
      </c>
      <c r="B247" s="1" t="s">
        <v>198</v>
      </c>
      <c r="C247" s="1">
        <v>5</v>
      </c>
      <c r="D247" s="3">
        <v>1230</v>
      </c>
      <c r="E247" s="1" t="s">
        <v>198</v>
      </c>
      <c r="F247" s="3">
        <v>1230</v>
      </c>
      <c r="G247" s="3">
        <v>1190</v>
      </c>
      <c r="H247" s="3">
        <v>40</v>
      </c>
      <c r="I247" s="3">
        <f t="shared" si="33"/>
        <v>552.70000000000005</v>
      </c>
      <c r="J247" s="3">
        <v>652</v>
      </c>
      <c r="K247" s="3">
        <v>624</v>
      </c>
      <c r="L247" s="3">
        <v>64</v>
      </c>
      <c r="M247" s="3">
        <v>53.3</v>
      </c>
      <c r="N247" s="3">
        <v>204.60260815999999</v>
      </c>
      <c r="O247" s="3">
        <v>204.60260815999999</v>
      </c>
      <c r="P247" s="3">
        <v>130.82937179999999</v>
      </c>
      <c r="Q247" s="3">
        <v>73.773236359999999</v>
      </c>
      <c r="R247" s="3">
        <f t="shared" si="34"/>
        <v>73.773236359999999</v>
      </c>
      <c r="S247" s="3">
        <v>109</v>
      </c>
      <c r="T247" s="3">
        <f t="shared" si="36"/>
        <v>40.729371799999996</v>
      </c>
      <c r="U247" s="3">
        <v>90.1</v>
      </c>
      <c r="V247" s="7">
        <f t="shared" si="35"/>
        <v>0.44036584289063152</v>
      </c>
      <c r="W247" s="1">
        <f>VLOOKUP(B247,SiteMetadata!$B$3:$P$37,3,FALSE)</f>
        <v>0</v>
      </c>
      <c r="X247" s="1" t="str">
        <f>VLOOKUP(B247,SiteMetadata!$B$3:$P$37,10,FALSE)</f>
        <v>UpperEastForkLMR</v>
      </c>
      <c r="Y247" s="1">
        <f>VLOOKUP(B247,SiteMetadata!$B$3:$P$37,5,FALSE)</f>
        <v>331.51764400000002</v>
      </c>
      <c r="Z247" s="1" t="s">
        <v>204</v>
      </c>
    </row>
    <row r="248" spans="1:26" x14ac:dyDescent="0.3">
      <c r="A248" s="2">
        <v>44978</v>
      </c>
      <c r="B248" s="1" t="s">
        <v>198</v>
      </c>
      <c r="C248" s="1">
        <v>10</v>
      </c>
      <c r="D248" s="3">
        <v>1220</v>
      </c>
      <c r="E248" s="1" t="s">
        <v>198</v>
      </c>
      <c r="F248" s="3">
        <v>1220</v>
      </c>
      <c r="G248" s="3">
        <v>1130</v>
      </c>
      <c r="H248" s="3">
        <v>90</v>
      </c>
      <c r="I248" s="3">
        <f t="shared" si="33"/>
        <v>536.6</v>
      </c>
      <c r="J248" s="3">
        <v>651</v>
      </c>
      <c r="K248" s="3">
        <v>630</v>
      </c>
      <c r="L248" s="3">
        <v>54</v>
      </c>
      <c r="M248" s="3">
        <v>53.4</v>
      </c>
      <c r="N248" s="3">
        <v>217.54875644000003</v>
      </c>
      <c r="O248" s="3">
        <v>217.54875644000003</v>
      </c>
      <c r="P248" s="3">
        <v>197.26501436000001</v>
      </c>
      <c r="Q248" s="3">
        <v>20.283742080000025</v>
      </c>
      <c r="R248" s="3">
        <f t="shared" si="34"/>
        <v>20.283742080000025</v>
      </c>
      <c r="S248" s="3">
        <v>103</v>
      </c>
      <c r="T248" s="3">
        <f t="shared" si="36"/>
        <v>107.76501436000001</v>
      </c>
      <c r="U248" s="3">
        <v>89.5</v>
      </c>
      <c r="V248" s="7">
        <f t="shared" si="35"/>
        <v>0.4114020298924766</v>
      </c>
      <c r="W248" s="1">
        <f>VLOOKUP(B248,SiteMetadata!$B$3:$P$37,3,FALSE)</f>
        <v>0</v>
      </c>
      <c r="X248" s="1" t="str">
        <f>VLOOKUP(B248,SiteMetadata!$B$3:$P$37,10,FALSE)</f>
        <v>UpperEastForkLMR</v>
      </c>
      <c r="Y248" s="1">
        <f>VLOOKUP(B248,SiteMetadata!$B$3:$P$37,5,FALSE)</f>
        <v>331.51764400000002</v>
      </c>
      <c r="Z248" s="1" t="s">
        <v>204</v>
      </c>
    </row>
    <row r="249" spans="1:26" x14ac:dyDescent="0.3">
      <c r="A249" s="2">
        <v>44978</v>
      </c>
      <c r="B249" s="1" t="s">
        <v>198</v>
      </c>
      <c r="C249" s="1">
        <v>20</v>
      </c>
      <c r="D249" s="3">
        <v>1245</v>
      </c>
      <c r="E249" s="1" t="s">
        <v>198</v>
      </c>
      <c r="F249" s="3">
        <v>1245</v>
      </c>
      <c r="G249" s="3">
        <v>1140</v>
      </c>
      <c r="H249" s="3">
        <v>105</v>
      </c>
      <c r="I249" s="3">
        <f t="shared" si="33"/>
        <v>568.45000000000005</v>
      </c>
      <c r="J249" s="3">
        <v>646.5</v>
      </c>
      <c r="K249" s="3">
        <v>621.5</v>
      </c>
      <c r="L249" s="3">
        <v>57.6</v>
      </c>
      <c r="M249" s="3">
        <v>55.05</v>
      </c>
      <c r="N249" s="3">
        <v>214.23464531499999</v>
      </c>
      <c r="O249" s="3">
        <v>214.23464531499999</v>
      </c>
      <c r="P249" s="3">
        <v>125.97892939999998</v>
      </c>
      <c r="Q249" s="3">
        <v>88.25571591500001</v>
      </c>
      <c r="R249" s="3">
        <f t="shared" si="34"/>
        <v>88.25571591500001</v>
      </c>
      <c r="S249" s="3">
        <v>106.5</v>
      </c>
      <c r="T249" s="3">
        <f t="shared" si="36"/>
        <v>36.228929399999984</v>
      </c>
      <c r="U249" s="3">
        <v>89.75</v>
      </c>
      <c r="V249" s="7">
        <f t="shared" si="35"/>
        <v>0.41893317426803706</v>
      </c>
      <c r="W249" s="1">
        <f>VLOOKUP(B249,SiteMetadata!$B$3:$P$37,3,FALSE)</f>
        <v>0</v>
      </c>
      <c r="X249" s="1" t="str">
        <f>VLOOKUP(B249,SiteMetadata!$B$3:$P$37,10,FALSE)</f>
        <v>UpperEastForkLMR</v>
      </c>
      <c r="Y249" s="1">
        <f>VLOOKUP(B249,SiteMetadata!$B$3:$P$37,5,FALSE)</f>
        <v>331.51764400000002</v>
      </c>
      <c r="Z249" s="1" t="s">
        <v>204</v>
      </c>
    </row>
    <row r="250" spans="1:26" x14ac:dyDescent="0.3">
      <c r="A250" s="2">
        <v>44978</v>
      </c>
      <c r="B250" s="1" t="s">
        <v>198</v>
      </c>
      <c r="C250" s="1">
        <v>45</v>
      </c>
      <c r="D250" s="3">
        <v>1180</v>
      </c>
      <c r="E250" s="1" t="s">
        <v>198</v>
      </c>
      <c r="F250" s="3">
        <v>1180</v>
      </c>
      <c r="G250" s="3">
        <v>1140</v>
      </c>
      <c r="H250" s="3">
        <v>40</v>
      </c>
      <c r="I250" s="3">
        <f t="shared" si="33"/>
        <v>469.35</v>
      </c>
      <c r="J250" s="3">
        <v>673.5</v>
      </c>
      <c r="K250" s="3">
        <v>659.5</v>
      </c>
      <c r="L250" s="3">
        <v>49.35</v>
      </c>
      <c r="M250" s="3">
        <v>51.150000000000006</v>
      </c>
      <c r="N250" s="3">
        <v>183.03715886000001</v>
      </c>
      <c r="O250" s="3">
        <v>183.03715886000001</v>
      </c>
      <c r="P250" s="3">
        <v>141.777387215</v>
      </c>
      <c r="Q250" s="3">
        <v>41.259771645000001</v>
      </c>
      <c r="R250" s="3">
        <f t="shared" si="34"/>
        <v>41.259771645000001</v>
      </c>
      <c r="S250" s="3">
        <v>100.1</v>
      </c>
      <c r="T250" s="3">
        <f t="shared" si="36"/>
        <v>55.877387214999999</v>
      </c>
      <c r="U250" s="3">
        <v>85.9</v>
      </c>
      <c r="V250" s="7">
        <f t="shared" si="35"/>
        <v>0.46930361318437264</v>
      </c>
      <c r="W250" s="1">
        <f>VLOOKUP(B250,SiteMetadata!$B$3:$P$37,3,FALSE)</f>
        <v>0</v>
      </c>
      <c r="X250" s="1" t="str">
        <f>VLOOKUP(B250,SiteMetadata!$B$3:$P$37,10,FALSE)</f>
        <v>UpperEastForkLMR</v>
      </c>
      <c r="Y250" s="1">
        <f>VLOOKUP(B250,SiteMetadata!$B$3:$P$37,5,FALSE)</f>
        <v>331.51764400000002</v>
      </c>
      <c r="Z250" s="1" t="s">
        <v>204</v>
      </c>
    </row>
    <row r="251" spans="1:26" x14ac:dyDescent="0.3">
      <c r="A251" s="2">
        <v>45020</v>
      </c>
      <c r="B251" s="1" t="s">
        <v>198</v>
      </c>
      <c r="C251" s="1">
        <v>0</v>
      </c>
      <c r="D251" s="3">
        <v>1205.5452924799997</v>
      </c>
      <c r="E251" s="1" t="s">
        <v>198</v>
      </c>
      <c r="F251" s="3">
        <v>1205.5452924799997</v>
      </c>
      <c r="G251" s="3">
        <v>1080</v>
      </c>
      <c r="H251" s="3">
        <v>125.54529247999972</v>
      </c>
      <c r="I251" s="3">
        <f t="shared" si="33"/>
        <v>498.34529247999967</v>
      </c>
      <c r="J251" s="3">
        <v>595</v>
      </c>
      <c r="K251" s="3">
        <v>676</v>
      </c>
      <c r="L251" s="3">
        <v>33.4</v>
      </c>
      <c r="M251" s="3">
        <v>31.2</v>
      </c>
      <c r="N251" s="3">
        <v>150.24105055359996</v>
      </c>
      <c r="O251" s="3">
        <v>150.24105055359996</v>
      </c>
      <c r="P251" s="3">
        <v>91.798202195599998</v>
      </c>
      <c r="Q251" s="3">
        <v>58.442848357999964</v>
      </c>
      <c r="R251" s="3">
        <f t="shared" si="34"/>
        <v>58.442848357999964</v>
      </c>
      <c r="S251" s="3">
        <v>118</v>
      </c>
      <c r="T251" s="3">
        <f t="shared" si="36"/>
        <v>1.3982021955999926</v>
      </c>
      <c r="U251" s="3">
        <v>90.4</v>
      </c>
      <c r="V251" s="7">
        <f t="shared" si="35"/>
        <v>0.60169973297510271</v>
      </c>
      <c r="W251" s="1">
        <f>VLOOKUP(B251,SiteMetadata!$B$3:$P$37,3,FALSE)</f>
        <v>0</v>
      </c>
      <c r="X251" s="1" t="str">
        <f>VLOOKUP(B251,SiteMetadata!$B$3:$P$37,10,FALSE)</f>
        <v>UpperEastForkLMR</v>
      </c>
      <c r="Y251" s="1">
        <f>VLOOKUP(B251,SiteMetadata!$B$3:$P$37,5,FALSE)</f>
        <v>331.51764400000002</v>
      </c>
      <c r="Z251" s="1" t="s">
        <v>204</v>
      </c>
    </row>
    <row r="252" spans="1:26" x14ac:dyDescent="0.3">
      <c r="A252" s="2">
        <v>45020</v>
      </c>
      <c r="B252" s="1" t="s">
        <v>198</v>
      </c>
      <c r="C252" s="1">
        <v>5</v>
      </c>
      <c r="D252" s="3">
        <v>1153.4404488799998</v>
      </c>
      <c r="E252" s="1" t="s">
        <v>198</v>
      </c>
      <c r="F252" s="3">
        <v>1153.4404488799998</v>
      </c>
      <c r="G252" s="3">
        <v>1110</v>
      </c>
      <c r="H252" s="3">
        <v>43.440448879999849</v>
      </c>
      <c r="I252" s="3">
        <f t="shared" si="33"/>
        <v>440.7404488799998</v>
      </c>
      <c r="J252" s="3">
        <v>597</v>
      </c>
      <c r="K252" s="3">
        <v>676</v>
      </c>
      <c r="L252" s="3">
        <v>36.200000000000003</v>
      </c>
      <c r="M252" s="3">
        <v>36.700000000000003</v>
      </c>
      <c r="N252" s="3">
        <v>146.1897965201</v>
      </c>
      <c r="O252" s="3">
        <v>146.1897965201</v>
      </c>
      <c r="P252" s="3">
        <v>90.944711568399981</v>
      </c>
      <c r="Q252" s="3">
        <v>55.245084951700022</v>
      </c>
      <c r="R252" s="3">
        <f t="shared" si="34"/>
        <v>55.245084951700022</v>
      </c>
      <c r="S252" s="3">
        <v>121</v>
      </c>
      <c r="T252" s="3">
        <f t="shared" si="36"/>
        <v>0.74471156839997832</v>
      </c>
      <c r="U252" s="3">
        <v>90.2</v>
      </c>
      <c r="V252" s="7">
        <f t="shared" si="35"/>
        <v>0.61700612592068405</v>
      </c>
      <c r="W252" s="1">
        <f>VLOOKUP(B252,SiteMetadata!$B$3:$P$37,3,FALSE)</f>
        <v>0</v>
      </c>
      <c r="X252" s="1" t="str">
        <f>VLOOKUP(B252,SiteMetadata!$B$3:$P$37,10,FALSE)</f>
        <v>UpperEastForkLMR</v>
      </c>
      <c r="Y252" s="1">
        <f>VLOOKUP(B252,SiteMetadata!$B$3:$P$37,5,FALSE)</f>
        <v>331.51764400000002</v>
      </c>
      <c r="Z252" s="1" t="s">
        <v>204</v>
      </c>
    </row>
    <row r="253" spans="1:26" x14ac:dyDescent="0.3">
      <c r="A253" s="2">
        <v>45020</v>
      </c>
      <c r="B253" s="1" t="s">
        <v>198</v>
      </c>
      <c r="C253" s="1">
        <v>10</v>
      </c>
      <c r="D253" s="3">
        <v>1171.841318</v>
      </c>
      <c r="E253" s="1" t="s">
        <v>198</v>
      </c>
      <c r="F253" s="3">
        <v>1171.841318</v>
      </c>
      <c r="G253" s="3">
        <v>1170</v>
      </c>
      <c r="H253" s="3">
        <v>1.8413180000000011</v>
      </c>
      <c r="I253" s="3">
        <f t="shared" si="33"/>
        <v>471.341318</v>
      </c>
      <c r="J253" s="3">
        <v>582</v>
      </c>
      <c r="K253" s="3">
        <v>660</v>
      </c>
      <c r="L253" s="3">
        <v>48.8</v>
      </c>
      <c r="M253" s="3">
        <v>40.5</v>
      </c>
      <c r="N253" s="3">
        <v>156.42415504489998</v>
      </c>
      <c r="O253" s="3">
        <v>156.42415504489998</v>
      </c>
      <c r="P253" s="3">
        <v>102.25273755609999</v>
      </c>
      <c r="Q253" s="3">
        <v>54.171417488799989</v>
      </c>
      <c r="R253" s="3">
        <f t="shared" si="34"/>
        <v>54.171417488799989</v>
      </c>
      <c r="S253" s="3">
        <v>128</v>
      </c>
      <c r="T253" s="3">
        <f t="shared" si="36"/>
        <v>5.1527375560999928</v>
      </c>
      <c r="U253" s="3">
        <v>97.1</v>
      </c>
      <c r="V253" s="7">
        <f t="shared" si="35"/>
        <v>0.62074811893424275</v>
      </c>
      <c r="W253" s="1">
        <f>VLOOKUP(B253,SiteMetadata!$B$3:$P$37,3,FALSE)</f>
        <v>0</v>
      </c>
      <c r="X253" s="1" t="str">
        <f>VLOOKUP(B253,SiteMetadata!$B$3:$P$37,10,FALSE)</f>
        <v>UpperEastForkLMR</v>
      </c>
      <c r="Y253" s="1">
        <f>VLOOKUP(B253,SiteMetadata!$B$3:$P$37,5,FALSE)</f>
        <v>331.51764400000002</v>
      </c>
      <c r="Z253" s="1" t="s">
        <v>204</v>
      </c>
    </row>
    <row r="254" spans="1:26" x14ac:dyDescent="0.3">
      <c r="A254" s="2">
        <v>45020</v>
      </c>
      <c r="B254" s="1" t="s">
        <v>198</v>
      </c>
      <c r="C254" s="1">
        <v>20</v>
      </c>
      <c r="D254" s="3">
        <v>1181.6469681599999</v>
      </c>
      <c r="E254" s="1" t="s">
        <v>198</v>
      </c>
      <c r="F254" s="4">
        <v>1226</v>
      </c>
      <c r="G254" s="3">
        <v>1205</v>
      </c>
      <c r="H254" s="3">
        <v>-23.353031840000085</v>
      </c>
      <c r="I254" s="3">
        <f t="shared" ref="I254:I282" si="37">F254-(K254+M254)</f>
        <v>522.65</v>
      </c>
      <c r="J254" s="3">
        <v>573.5</v>
      </c>
      <c r="K254" s="3">
        <v>647.5</v>
      </c>
      <c r="L254" s="3">
        <v>63.55</v>
      </c>
      <c r="M254" s="3">
        <v>55.849999999999994</v>
      </c>
      <c r="N254" s="3">
        <v>166.8703749</v>
      </c>
      <c r="O254" s="3">
        <v>166.8703749</v>
      </c>
      <c r="P254" s="3">
        <v>98.945827136249974</v>
      </c>
      <c r="Q254" s="3">
        <v>67.924547763750027</v>
      </c>
      <c r="R254" s="3">
        <f t="shared" si="34"/>
        <v>67.924547763750027</v>
      </c>
      <c r="S254" s="3">
        <v>134</v>
      </c>
      <c r="T254" s="3" t="str">
        <f t="shared" si="36"/>
        <v/>
      </c>
      <c r="U254" s="3">
        <v>102</v>
      </c>
      <c r="V254" s="7">
        <f t="shared" si="35"/>
        <v>0.61125289651398751</v>
      </c>
      <c r="W254" s="1">
        <f>VLOOKUP(B254,SiteMetadata!$B$3:$P$37,3,FALSE)</f>
        <v>0</v>
      </c>
      <c r="X254" s="1" t="str">
        <f>VLOOKUP(B254,SiteMetadata!$B$3:$P$37,10,FALSE)</f>
        <v>UpperEastForkLMR</v>
      </c>
      <c r="Y254" s="1">
        <f>VLOOKUP(B254,SiteMetadata!$B$3:$P$37,5,FALSE)</f>
        <v>331.51764400000002</v>
      </c>
      <c r="Z254" s="1" t="s">
        <v>204</v>
      </c>
    </row>
    <row r="255" spans="1:26" x14ac:dyDescent="0.3">
      <c r="A255" s="2">
        <v>45020</v>
      </c>
      <c r="B255" s="1" t="s">
        <v>198</v>
      </c>
      <c r="C255" s="1">
        <v>47</v>
      </c>
      <c r="D255" s="3">
        <v>1153.4404488799998</v>
      </c>
      <c r="E255" s="1" t="s">
        <v>198</v>
      </c>
      <c r="F255" s="4">
        <v>1216</v>
      </c>
      <c r="G255" s="3">
        <v>1200</v>
      </c>
      <c r="H255" s="3">
        <v>-46.559551120000151</v>
      </c>
      <c r="I255" s="3">
        <f t="shared" si="37"/>
        <v>480.54999999999995</v>
      </c>
      <c r="J255" s="3">
        <v>617</v>
      </c>
      <c r="K255" s="3">
        <v>703</v>
      </c>
      <c r="L255" s="3">
        <v>33.25</v>
      </c>
      <c r="M255" s="3">
        <v>32.450000000000003</v>
      </c>
      <c r="N255" s="3">
        <v>140.64564419850001</v>
      </c>
      <c r="O255" s="3">
        <v>140.64564419850001</v>
      </c>
      <c r="P255" s="3">
        <v>89.877835445799988</v>
      </c>
      <c r="Q255" s="3">
        <v>50.76780875270002</v>
      </c>
      <c r="R255" s="3">
        <f t="shared" si="34"/>
        <v>50.76780875270002</v>
      </c>
      <c r="S255" s="3">
        <v>118.5</v>
      </c>
      <c r="T255" s="3" t="str">
        <f t="shared" si="36"/>
        <v/>
      </c>
      <c r="U255" s="3">
        <v>92.45</v>
      </c>
      <c r="V255" s="7">
        <f t="shared" si="35"/>
        <v>0.65732572470940398</v>
      </c>
      <c r="W255" s="1">
        <f>VLOOKUP(B255,SiteMetadata!$B$3:$P$37,3,FALSE)</f>
        <v>0</v>
      </c>
      <c r="X255" s="1" t="str">
        <f>VLOOKUP(B255,SiteMetadata!$B$3:$P$37,10,FALSE)</f>
        <v>UpperEastForkLMR</v>
      </c>
      <c r="Y255" s="1">
        <f>VLOOKUP(B255,SiteMetadata!$B$3:$P$37,5,FALSE)</f>
        <v>331.51764400000002</v>
      </c>
      <c r="Z255" s="1" t="s">
        <v>204</v>
      </c>
    </row>
    <row r="256" spans="1:26" x14ac:dyDescent="0.3">
      <c r="A256" s="2">
        <v>45041</v>
      </c>
      <c r="B256" s="1" t="s">
        <v>198</v>
      </c>
      <c r="C256" s="1">
        <v>0</v>
      </c>
      <c r="D256" s="3">
        <v>1310</v>
      </c>
      <c r="E256" s="1" t="s">
        <v>198</v>
      </c>
      <c r="F256" s="4">
        <v>1502.4809437500001</v>
      </c>
      <c r="G256" s="3">
        <v>1481.4809437500001</v>
      </c>
      <c r="H256" s="3">
        <v>-171.48094375000005</v>
      </c>
      <c r="I256" s="3">
        <f t="shared" si="37"/>
        <v>853.28094375000001</v>
      </c>
      <c r="J256" s="3">
        <v>703</v>
      </c>
      <c r="K256" s="3">
        <v>645</v>
      </c>
      <c r="L256" s="3">
        <v>10</v>
      </c>
      <c r="M256" s="3">
        <v>4.2</v>
      </c>
      <c r="N256" s="3">
        <v>248.28899779999995</v>
      </c>
      <c r="O256" s="3">
        <v>248.28899779999995</v>
      </c>
      <c r="P256" s="3">
        <v>157.931426122</v>
      </c>
      <c r="Q256" s="3">
        <v>90.357571677999942</v>
      </c>
      <c r="R256" s="3">
        <f t="shared" si="34"/>
        <v>90.357571677999942</v>
      </c>
      <c r="S256" s="3">
        <v>118</v>
      </c>
      <c r="T256" s="3">
        <f t="shared" si="36"/>
        <v>49.931426122000005</v>
      </c>
      <c r="U256" s="3">
        <v>108</v>
      </c>
      <c r="V256" s="7">
        <f t="shared" si="35"/>
        <v>0.43497698632218662</v>
      </c>
      <c r="W256" s="1">
        <f>VLOOKUP(B256,SiteMetadata!$B$3:$P$37,3,FALSE)</f>
        <v>0</v>
      </c>
      <c r="X256" s="1" t="str">
        <f>VLOOKUP(B256,SiteMetadata!$B$3:$P$37,10,FALSE)</f>
        <v>UpperEastForkLMR</v>
      </c>
      <c r="Y256" s="1">
        <f>VLOOKUP(B256,SiteMetadata!$B$3:$P$37,5,FALSE)</f>
        <v>331.51764400000002</v>
      </c>
      <c r="Z256" s="1" t="s">
        <v>204</v>
      </c>
    </row>
    <row r="257" spans="1:26" x14ac:dyDescent="0.3">
      <c r="A257" s="2">
        <v>45041</v>
      </c>
      <c r="B257" s="1" t="s">
        <v>198</v>
      </c>
      <c r="C257" s="1">
        <v>5</v>
      </c>
      <c r="D257" s="3">
        <v>1313.67484375</v>
      </c>
      <c r="E257" s="1" t="s">
        <v>198</v>
      </c>
      <c r="F257" s="3">
        <v>1313.67484375</v>
      </c>
      <c r="G257" s="3">
        <v>1250</v>
      </c>
      <c r="H257" s="3">
        <v>63.674843750000036</v>
      </c>
      <c r="I257" s="3">
        <f t="shared" si="37"/>
        <v>661.08484375</v>
      </c>
      <c r="J257" s="3">
        <v>687</v>
      </c>
      <c r="K257" s="3">
        <v>644</v>
      </c>
      <c r="L257" s="3">
        <v>7.05</v>
      </c>
      <c r="M257" s="3">
        <v>8.59</v>
      </c>
      <c r="N257" s="3">
        <v>220.05144579999995</v>
      </c>
      <c r="O257" s="3">
        <v>220.05144579999995</v>
      </c>
      <c r="P257" s="3">
        <v>184.53811332200002</v>
      </c>
      <c r="Q257" s="3">
        <v>35.513332477999938</v>
      </c>
      <c r="R257" s="3">
        <f t="shared" si="34"/>
        <v>35.513332477999938</v>
      </c>
      <c r="S257" s="3">
        <v>109</v>
      </c>
      <c r="T257" s="3">
        <f t="shared" si="36"/>
        <v>88.638113322000009</v>
      </c>
      <c r="U257" s="3">
        <v>95.9</v>
      </c>
      <c r="V257" s="7">
        <f t="shared" si="35"/>
        <v>0.43580717977723021</v>
      </c>
      <c r="W257" s="1">
        <f>VLOOKUP(B257,SiteMetadata!$B$3:$P$37,3,FALSE)</f>
        <v>0</v>
      </c>
      <c r="X257" s="1" t="str">
        <f>VLOOKUP(B257,SiteMetadata!$B$3:$P$37,10,FALSE)</f>
        <v>UpperEastForkLMR</v>
      </c>
      <c r="Y257" s="1">
        <f>VLOOKUP(B257,SiteMetadata!$B$3:$P$37,5,FALSE)</f>
        <v>331.51764400000002</v>
      </c>
      <c r="Z257" s="1" t="s">
        <v>204</v>
      </c>
    </row>
    <row r="258" spans="1:26" x14ac:dyDescent="0.3">
      <c r="A258" s="2">
        <v>45041</v>
      </c>
      <c r="B258" s="1" t="s">
        <v>198</v>
      </c>
      <c r="C258" s="1">
        <v>10</v>
      </c>
      <c r="D258" s="3">
        <v>1310</v>
      </c>
      <c r="E258" s="1" t="s">
        <v>198</v>
      </c>
      <c r="F258" s="3">
        <v>1310</v>
      </c>
      <c r="G258" s="3">
        <v>1260</v>
      </c>
      <c r="H258" s="3">
        <v>50</v>
      </c>
      <c r="I258" s="3">
        <f t="shared" si="37"/>
        <v>657.9</v>
      </c>
      <c r="J258" s="3">
        <v>685</v>
      </c>
      <c r="K258" s="3">
        <v>642</v>
      </c>
      <c r="L258" s="3">
        <v>8.89</v>
      </c>
      <c r="M258" s="3">
        <v>10.1</v>
      </c>
      <c r="N258" s="3">
        <v>230.25921679999993</v>
      </c>
      <c r="O258" s="3">
        <v>230.25921679999993</v>
      </c>
      <c r="P258" s="3">
        <v>189.03591696800001</v>
      </c>
      <c r="Q258" s="3">
        <v>41.223299831999924</v>
      </c>
      <c r="R258" s="3">
        <f t="shared" si="34"/>
        <v>41.223299831999924</v>
      </c>
      <c r="S258" s="3">
        <v>113</v>
      </c>
      <c r="T258" s="3">
        <f t="shared" si="36"/>
        <v>90.535916968000009</v>
      </c>
      <c r="U258" s="3">
        <v>98.5</v>
      </c>
      <c r="V258" s="7">
        <f t="shared" si="35"/>
        <v>0.42777875026629564</v>
      </c>
      <c r="W258" s="1">
        <f>VLOOKUP(B258,SiteMetadata!$B$3:$P$37,3,FALSE)</f>
        <v>0</v>
      </c>
      <c r="X258" s="1" t="str">
        <f>VLOOKUP(B258,SiteMetadata!$B$3:$P$37,10,FALSE)</f>
        <v>UpperEastForkLMR</v>
      </c>
      <c r="Y258" s="1">
        <f>VLOOKUP(B258,SiteMetadata!$B$3:$P$37,5,FALSE)</f>
        <v>331.51764400000002</v>
      </c>
      <c r="Z258" s="1" t="s">
        <v>204</v>
      </c>
    </row>
    <row r="259" spans="1:26" x14ac:dyDescent="0.3">
      <c r="A259" s="2">
        <v>45041</v>
      </c>
      <c r="B259" s="1" t="s">
        <v>198</v>
      </c>
      <c r="C259" s="1">
        <v>20</v>
      </c>
      <c r="D259" s="3">
        <v>1322.7769874999999</v>
      </c>
      <c r="E259" s="1" t="s">
        <v>198</v>
      </c>
      <c r="F259" s="3">
        <v>1322.7769874999999</v>
      </c>
      <c r="G259" s="3">
        <v>1252.7653218750002</v>
      </c>
      <c r="H259" s="3">
        <v>70.01166562499975</v>
      </c>
      <c r="I259" s="3">
        <f t="shared" si="37"/>
        <v>673.57698749999986</v>
      </c>
      <c r="J259" s="3">
        <v>676</v>
      </c>
      <c r="K259" s="3">
        <v>642</v>
      </c>
      <c r="L259" s="3">
        <v>9.2200000000000006</v>
      </c>
      <c r="M259" s="3">
        <v>7.2</v>
      </c>
      <c r="N259" s="3">
        <v>231.23901689999997</v>
      </c>
      <c r="O259" s="3">
        <v>231.23901689999997</v>
      </c>
      <c r="P259" s="3">
        <v>213.79292499999997</v>
      </c>
      <c r="Q259" s="3">
        <v>17.446091899999999</v>
      </c>
      <c r="R259" s="3">
        <f t="shared" si="34"/>
        <v>17.446091899999999</v>
      </c>
      <c r="S259" s="3">
        <v>112</v>
      </c>
      <c r="T259" s="3">
        <f t="shared" si="36"/>
        <v>115.04292499999997</v>
      </c>
      <c r="U259" s="3">
        <v>98.75</v>
      </c>
      <c r="V259" s="7">
        <f t="shared" si="35"/>
        <v>0.42704730941969343</v>
      </c>
      <c r="W259" s="1">
        <f>VLOOKUP(B259,SiteMetadata!$B$3:$P$37,3,FALSE)</f>
        <v>0</v>
      </c>
      <c r="X259" s="1" t="str">
        <f>VLOOKUP(B259,SiteMetadata!$B$3:$P$37,10,FALSE)</f>
        <v>UpperEastForkLMR</v>
      </c>
      <c r="Y259" s="1">
        <f>VLOOKUP(B259,SiteMetadata!$B$3:$P$37,5,FALSE)</f>
        <v>331.51764400000002</v>
      </c>
      <c r="Z259" s="1" t="s">
        <v>204</v>
      </c>
    </row>
    <row r="260" spans="1:26" s="56" customFormat="1" x14ac:dyDescent="0.3">
      <c r="A260" s="2">
        <v>45041</v>
      </c>
      <c r="B260" s="1" t="s">
        <v>198</v>
      </c>
      <c r="C260" s="1">
        <v>45</v>
      </c>
      <c r="D260" s="3">
        <v>1420</v>
      </c>
      <c r="E260" s="1" t="s">
        <v>198</v>
      </c>
      <c r="F260" s="3">
        <v>1420</v>
      </c>
      <c r="G260" s="3">
        <v>1296.079484375</v>
      </c>
      <c r="H260" s="3">
        <v>123.92051562500001</v>
      </c>
      <c r="I260" s="3">
        <f t="shared" si="37"/>
        <v>688.06500000000005</v>
      </c>
      <c r="J260" s="3">
        <v>766.5</v>
      </c>
      <c r="K260" s="3">
        <v>729.5</v>
      </c>
      <c r="L260" s="3">
        <v>11.85</v>
      </c>
      <c r="M260" s="3">
        <v>2.4350000000000001</v>
      </c>
      <c r="N260" s="3">
        <v>235.31119809999998</v>
      </c>
      <c r="O260" s="3">
        <v>235.31119809999998</v>
      </c>
      <c r="P260" s="3">
        <v>176.22939052499999</v>
      </c>
      <c r="Q260" s="3">
        <v>59.081807574999999</v>
      </c>
      <c r="R260" s="3">
        <f t="shared" si="34"/>
        <v>59.081807574999999</v>
      </c>
      <c r="S260" s="3">
        <v>114</v>
      </c>
      <c r="T260" s="3">
        <f t="shared" si="36"/>
        <v>82.429390524999974</v>
      </c>
      <c r="U260" s="3">
        <v>93.800000000000011</v>
      </c>
      <c r="V260" s="7">
        <f t="shared" si="35"/>
        <v>0.3986210633296674</v>
      </c>
      <c r="W260" s="1">
        <f>VLOOKUP(B260,SiteMetadata!$B$3:$P$37,3,FALSE)</f>
        <v>0</v>
      </c>
      <c r="X260" s="1" t="str">
        <f>VLOOKUP(B260,SiteMetadata!$B$3:$P$37,10,FALSE)</f>
        <v>UpperEastForkLMR</v>
      </c>
      <c r="Y260" s="1">
        <f>VLOOKUP(B260,SiteMetadata!$B$3:$P$37,5,FALSE)</f>
        <v>331.51764400000002</v>
      </c>
      <c r="Z260" s="1" t="s">
        <v>204</v>
      </c>
    </row>
    <row r="261" spans="1:26" s="56" customFormat="1" x14ac:dyDescent="0.3">
      <c r="A261" s="2">
        <v>45062</v>
      </c>
      <c r="B261" s="1" t="s">
        <v>198</v>
      </c>
      <c r="C261" s="1">
        <v>0</v>
      </c>
      <c r="D261" s="3">
        <v>978</v>
      </c>
      <c r="E261" s="1" t="s">
        <v>198</v>
      </c>
      <c r="F261" s="3">
        <v>978</v>
      </c>
      <c r="G261" s="3">
        <v>674</v>
      </c>
      <c r="H261" s="3">
        <v>304</v>
      </c>
      <c r="I261" s="3">
        <f t="shared" si="37"/>
        <v>770.3</v>
      </c>
      <c r="J261" s="3">
        <v>197</v>
      </c>
      <c r="K261" s="3">
        <v>189</v>
      </c>
      <c r="L261" s="3">
        <v>15.7</v>
      </c>
      <c r="M261" s="3">
        <v>18.7</v>
      </c>
      <c r="N261" s="3">
        <v>135.95153292000001</v>
      </c>
      <c r="O261" s="3">
        <v>135.95153292000001</v>
      </c>
      <c r="P261" s="3">
        <v>83.943672119999988</v>
      </c>
      <c r="Q261" s="3">
        <v>52.007860800000017</v>
      </c>
      <c r="R261" s="3">
        <f t="shared" si="34"/>
        <v>52.007860800000017</v>
      </c>
      <c r="S261" s="3">
        <v>38.700000000000003</v>
      </c>
      <c r="T261" s="3">
        <f t="shared" si="36"/>
        <v>53.143672119999991</v>
      </c>
      <c r="U261" s="3">
        <v>30.8</v>
      </c>
      <c r="V261" s="7">
        <f t="shared" si="35"/>
        <v>0.2265513255972193</v>
      </c>
      <c r="W261" s="1">
        <f>VLOOKUP(B261,SiteMetadata!$B$3:$P$37,3,FALSE)</f>
        <v>0</v>
      </c>
      <c r="X261" s="1" t="str">
        <f>VLOOKUP(B261,SiteMetadata!$B$3:$P$37,10,FALSE)</f>
        <v>UpperEastForkLMR</v>
      </c>
      <c r="Y261" s="1">
        <f>VLOOKUP(B261,SiteMetadata!$B$3:$P$37,5,FALSE)</f>
        <v>331.51764400000002</v>
      </c>
      <c r="Z261" s="1" t="s">
        <v>204</v>
      </c>
    </row>
    <row r="262" spans="1:26" s="56" customFormat="1" x14ac:dyDescent="0.3">
      <c r="A262" s="2">
        <v>45062</v>
      </c>
      <c r="B262" s="1" t="s">
        <v>198</v>
      </c>
      <c r="C262" s="1">
        <v>5</v>
      </c>
      <c r="D262" s="3">
        <v>952</v>
      </c>
      <c r="E262" s="1" t="s">
        <v>198</v>
      </c>
      <c r="F262" s="3">
        <v>952</v>
      </c>
      <c r="G262" s="3">
        <v>657</v>
      </c>
      <c r="H262" s="3">
        <v>295</v>
      </c>
      <c r="I262" s="3">
        <f t="shared" si="37"/>
        <v>741.2</v>
      </c>
      <c r="J262" s="3">
        <v>204</v>
      </c>
      <c r="K262" s="3">
        <v>196</v>
      </c>
      <c r="L262" s="3">
        <v>17.399999999999999</v>
      </c>
      <c r="M262" s="3">
        <v>14.8</v>
      </c>
      <c r="N262" s="3">
        <v>207.06608938000002</v>
      </c>
      <c r="O262" s="3">
        <v>207.06608938000002</v>
      </c>
      <c r="P262" s="3">
        <v>136.43072491999999</v>
      </c>
      <c r="Q262" s="3">
        <v>70.635364460000034</v>
      </c>
      <c r="R262" s="3">
        <f t="shared" si="34"/>
        <v>70.635364460000034</v>
      </c>
      <c r="S262" s="3">
        <v>35.700000000000003</v>
      </c>
      <c r="T262" s="3">
        <f t="shared" si="36"/>
        <v>107.43072491999999</v>
      </c>
      <c r="U262" s="3">
        <v>29</v>
      </c>
      <c r="V262" s="7">
        <f t="shared" si="35"/>
        <v>0.14005190365468426</v>
      </c>
      <c r="W262" s="1">
        <f>VLOOKUP(B262,SiteMetadata!$B$3:$P$37,3,FALSE)</f>
        <v>0</v>
      </c>
      <c r="X262" s="1" t="str">
        <f>VLOOKUP(B262,SiteMetadata!$B$3:$P$37,10,FALSE)</f>
        <v>UpperEastForkLMR</v>
      </c>
      <c r="Y262" s="1">
        <f>VLOOKUP(B262,SiteMetadata!$B$3:$P$37,5,FALSE)</f>
        <v>331.51764400000002</v>
      </c>
      <c r="Z262" s="1" t="s">
        <v>204</v>
      </c>
    </row>
    <row r="263" spans="1:26" s="56" customFormat="1" x14ac:dyDescent="0.3">
      <c r="A263" s="2">
        <v>45062</v>
      </c>
      <c r="B263" s="1" t="s">
        <v>198</v>
      </c>
      <c r="C263" s="1">
        <v>10</v>
      </c>
      <c r="D263" s="3">
        <v>954</v>
      </c>
      <c r="E263" s="1" t="s">
        <v>198</v>
      </c>
      <c r="F263" s="3">
        <v>954</v>
      </c>
      <c r="G263" s="3">
        <v>812</v>
      </c>
      <c r="H263" s="3">
        <v>142</v>
      </c>
      <c r="I263" s="3">
        <f t="shared" si="37"/>
        <v>609.9</v>
      </c>
      <c r="J263" s="3">
        <v>336</v>
      </c>
      <c r="K263" s="3">
        <v>316</v>
      </c>
      <c r="L263" s="3">
        <v>27</v>
      </c>
      <c r="M263" s="3">
        <v>28.1</v>
      </c>
      <c r="N263" s="3">
        <v>214.31137050000001</v>
      </c>
      <c r="O263" s="3">
        <v>214.31137050000001</v>
      </c>
      <c r="P263" s="3">
        <v>66.744188000000008</v>
      </c>
      <c r="Q263" s="3">
        <v>147.5671825</v>
      </c>
      <c r="R263" s="3">
        <f t="shared" si="34"/>
        <v>147.5671825</v>
      </c>
      <c r="S263" s="3">
        <v>49.2</v>
      </c>
      <c r="T263" s="3">
        <f t="shared" si="36"/>
        <v>26.744188000000008</v>
      </c>
      <c r="U263" s="3">
        <v>40</v>
      </c>
      <c r="V263" s="7">
        <f t="shared" si="35"/>
        <v>0.18664431992888589</v>
      </c>
      <c r="W263" s="1">
        <f>VLOOKUP(B263,SiteMetadata!$B$3:$P$37,3,FALSE)</f>
        <v>0</v>
      </c>
      <c r="X263" s="1" t="str">
        <f>VLOOKUP(B263,SiteMetadata!$B$3:$P$37,10,FALSE)</f>
        <v>UpperEastForkLMR</v>
      </c>
      <c r="Y263" s="1">
        <f>VLOOKUP(B263,SiteMetadata!$B$3:$P$37,5,FALSE)</f>
        <v>331.51764400000002</v>
      </c>
      <c r="Z263" s="1" t="s">
        <v>204</v>
      </c>
    </row>
    <row r="264" spans="1:26" x14ac:dyDescent="0.3">
      <c r="A264" s="2">
        <v>45062</v>
      </c>
      <c r="B264" s="1" t="s">
        <v>198</v>
      </c>
      <c r="C264" s="1">
        <v>20</v>
      </c>
      <c r="D264" s="3">
        <v>1100</v>
      </c>
      <c r="E264" s="1" t="s">
        <v>198</v>
      </c>
      <c r="F264" s="3">
        <v>1100</v>
      </c>
      <c r="G264" s="3">
        <v>1056</v>
      </c>
      <c r="H264" s="3">
        <v>44</v>
      </c>
      <c r="I264" s="3">
        <f t="shared" si="37"/>
        <v>512.85</v>
      </c>
      <c r="J264" s="3">
        <v>604</v>
      </c>
      <c r="K264" s="3">
        <v>571.5</v>
      </c>
      <c r="L264" s="3">
        <v>16.350000000000001</v>
      </c>
      <c r="M264" s="3">
        <v>15.65</v>
      </c>
      <c r="N264" s="3">
        <v>221.827774538</v>
      </c>
      <c r="O264" s="3">
        <v>221.827774538</v>
      </c>
      <c r="P264" s="3">
        <v>103.00102247999999</v>
      </c>
      <c r="Q264" s="3">
        <v>118.82675205800001</v>
      </c>
      <c r="R264" s="3">
        <f t="shared" si="34"/>
        <v>118.82675205800001</v>
      </c>
      <c r="S264" s="3">
        <v>90.25</v>
      </c>
      <c r="T264" s="3">
        <f t="shared" si="36"/>
        <v>27.851022479999983</v>
      </c>
      <c r="U264" s="3">
        <v>75.150000000000006</v>
      </c>
      <c r="V264" s="7">
        <f t="shared" si="35"/>
        <v>0.33877633292997089</v>
      </c>
      <c r="W264" s="1">
        <f>VLOOKUP(B264,SiteMetadata!$B$3:$P$37,3,FALSE)</f>
        <v>0</v>
      </c>
      <c r="X264" s="1" t="str">
        <f>VLOOKUP(B264,SiteMetadata!$B$3:$P$37,10,FALSE)</f>
        <v>UpperEastForkLMR</v>
      </c>
      <c r="Y264" s="1">
        <f>VLOOKUP(B264,SiteMetadata!$B$3:$P$37,5,FALSE)</f>
        <v>331.51764400000002</v>
      </c>
      <c r="Z264" s="1" t="s">
        <v>204</v>
      </c>
    </row>
    <row r="265" spans="1:26" x14ac:dyDescent="0.3">
      <c r="A265" s="2">
        <v>45062</v>
      </c>
      <c r="B265" s="1" t="s">
        <v>198</v>
      </c>
      <c r="C265" s="1">
        <v>48</v>
      </c>
      <c r="D265" s="3">
        <v>1195</v>
      </c>
      <c r="E265" s="1" t="s">
        <v>198</v>
      </c>
      <c r="F265" s="3">
        <v>1195</v>
      </c>
      <c r="G265" s="3">
        <v>1125</v>
      </c>
      <c r="H265" s="3">
        <v>70</v>
      </c>
      <c r="I265" s="3">
        <f t="shared" si="37"/>
        <v>494.35</v>
      </c>
      <c r="J265" s="3">
        <v>728</v>
      </c>
      <c r="K265" s="3">
        <v>686.5</v>
      </c>
      <c r="L265" s="3">
        <v>20.350000000000001</v>
      </c>
      <c r="M265" s="3">
        <v>14.149999999999999</v>
      </c>
      <c r="N265" s="3">
        <v>213.02014001999999</v>
      </c>
      <c r="O265" s="3">
        <v>213.02014001999999</v>
      </c>
      <c r="P265" s="3">
        <v>127.29769101999999</v>
      </c>
      <c r="Q265" s="3">
        <v>85.722448999999997</v>
      </c>
      <c r="R265" s="3">
        <f t="shared" si="34"/>
        <v>85.722448999999997</v>
      </c>
      <c r="S265" s="3">
        <v>113</v>
      </c>
      <c r="T265" s="3">
        <f t="shared" si="36"/>
        <v>37.947691019999994</v>
      </c>
      <c r="U265" s="3">
        <v>89.35</v>
      </c>
      <c r="V265" s="7">
        <f t="shared" si="35"/>
        <v>0.41944390794039998</v>
      </c>
      <c r="W265" s="1">
        <f>VLOOKUP(B265,SiteMetadata!$B$3:$P$37,3,FALSE)</f>
        <v>0</v>
      </c>
      <c r="X265" s="1" t="str">
        <f>VLOOKUP(B265,SiteMetadata!$B$3:$P$37,10,FALSE)</f>
        <v>UpperEastForkLMR</v>
      </c>
      <c r="Y265" s="1">
        <f>VLOOKUP(B265,SiteMetadata!$B$3:$P$37,5,FALSE)</f>
        <v>331.51764400000002</v>
      </c>
      <c r="Z265" s="1" t="s">
        <v>204</v>
      </c>
    </row>
    <row r="266" spans="1:26" s="56" customFormat="1" x14ac:dyDescent="0.3">
      <c r="A266" s="2">
        <v>45083</v>
      </c>
      <c r="B266" s="1" t="s">
        <v>198</v>
      </c>
      <c r="C266" s="1">
        <v>0</v>
      </c>
      <c r="D266" s="3">
        <v>1065.00469875</v>
      </c>
      <c r="E266" s="1" t="s">
        <v>198</v>
      </c>
      <c r="F266" s="3">
        <v>1065.00469875</v>
      </c>
      <c r="G266" s="3">
        <v>669.29296875000011</v>
      </c>
      <c r="H266" s="3">
        <v>395.71172999999987</v>
      </c>
      <c r="I266" s="3">
        <f t="shared" si="37"/>
        <v>1052.4046987500001</v>
      </c>
      <c r="J266" s="3">
        <v>0.98599999999999999</v>
      </c>
      <c r="K266" s="3">
        <v>1.3</v>
      </c>
      <c r="L266" s="3">
        <v>8.43</v>
      </c>
      <c r="M266" s="3">
        <v>11.3</v>
      </c>
      <c r="N266" s="3">
        <v>91.13462115999998</v>
      </c>
      <c r="O266" s="3">
        <v>91.13462115999998</v>
      </c>
      <c r="P266" s="3">
        <v>18.940968443711999</v>
      </c>
      <c r="Q266" s="3">
        <v>72.193652716287986</v>
      </c>
      <c r="R266" s="3">
        <f t="shared" si="34"/>
        <v>72.193652716287986</v>
      </c>
      <c r="S266" s="3">
        <v>12.1</v>
      </c>
      <c r="T266" s="3">
        <f t="shared" si="36"/>
        <v>12.970968443712</v>
      </c>
      <c r="U266" s="3">
        <v>5.97</v>
      </c>
      <c r="V266" s="7">
        <f t="shared" si="35"/>
        <v>6.5507486880521548E-2</v>
      </c>
      <c r="W266" s="1">
        <f>VLOOKUP(B266,SiteMetadata!$B$3:$P$37,3,FALSE)</f>
        <v>0</v>
      </c>
      <c r="X266" s="1" t="str">
        <f>VLOOKUP(B266,SiteMetadata!$B$3:$P$37,10,FALSE)</f>
        <v>UpperEastForkLMR</v>
      </c>
      <c r="Y266" s="1">
        <f>VLOOKUP(B266,SiteMetadata!$B$3:$P$37,5,FALSE)</f>
        <v>331.51764400000002</v>
      </c>
      <c r="Z266" s="1" t="s">
        <v>204</v>
      </c>
    </row>
    <row r="267" spans="1:26" s="56" customFormat="1" x14ac:dyDescent="0.3">
      <c r="A267" s="2">
        <v>45083</v>
      </c>
      <c r="B267" s="1" t="s">
        <v>198</v>
      </c>
      <c r="C267" s="1">
        <v>5</v>
      </c>
      <c r="D267" s="3">
        <v>1021.42728875</v>
      </c>
      <c r="E267" s="1" t="s">
        <v>198</v>
      </c>
      <c r="F267" s="3">
        <v>1021.42728875</v>
      </c>
      <c r="G267" s="3">
        <v>566.89780595000002</v>
      </c>
      <c r="H267" s="3">
        <v>454.52948279999998</v>
      </c>
      <c r="I267" s="3">
        <f t="shared" si="37"/>
        <v>1009.9972887500001</v>
      </c>
      <c r="J267" s="3">
        <v>3.48</v>
      </c>
      <c r="K267" s="3">
        <v>3.29</v>
      </c>
      <c r="L267" s="3">
        <v>10</v>
      </c>
      <c r="M267" s="3">
        <v>8.14</v>
      </c>
      <c r="N267" s="3">
        <v>101.76375503999998</v>
      </c>
      <c r="O267" s="3">
        <v>101.76375503999998</v>
      </c>
      <c r="P267" s="3">
        <v>43.057772839999991</v>
      </c>
      <c r="Q267" s="3">
        <v>58.705982199999987</v>
      </c>
      <c r="R267" s="3">
        <f t="shared" si="34"/>
        <v>58.705982199999987</v>
      </c>
      <c r="S267" s="3">
        <v>11.1</v>
      </c>
      <c r="T267" s="3">
        <f t="shared" si="36"/>
        <v>28.357772839999992</v>
      </c>
      <c r="U267" s="3">
        <v>14.7</v>
      </c>
      <c r="V267" s="7">
        <f t="shared" si="35"/>
        <v>0.14445221674673772</v>
      </c>
      <c r="W267" s="1">
        <f>VLOOKUP(B267,SiteMetadata!$B$3:$P$37,3,FALSE)</f>
        <v>0</v>
      </c>
      <c r="X267" s="1" t="str">
        <f>VLOOKUP(B267,SiteMetadata!$B$3:$P$37,10,FALSE)</f>
        <v>UpperEastForkLMR</v>
      </c>
      <c r="Y267" s="1">
        <f>VLOOKUP(B267,SiteMetadata!$B$3:$P$37,5,FALSE)</f>
        <v>331.51764400000002</v>
      </c>
      <c r="Z267" s="1" t="s">
        <v>204</v>
      </c>
    </row>
    <row r="268" spans="1:26" s="56" customFormat="1" x14ac:dyDescent="0.3">
      <c r="A268" s="2">
        <v>45083</v>
      </c>
      <c r="B268" s="1" t="s">
        <v>198</v>
      </c>
      <c r="C268" s="1">
        <v>10</v>
      </c>
      <c r="D268" s="3">
        <v>977.75223874999995</v>
      </c>
      <c r="E268" s="1" t="s">
        <v>198</v>
      </c>
      <c r="F268" s="3">
        <v>977.75223874999995</v>
      </c>
      <c r="G268" s="3">
        <v>517.74361954999995</v>
      </c>
      <c r="H268" s="3">
        <v>460.0086192</v>
      </c>
      <c r="I268" s="3">
        <f t="shared" si="37"/>
        <v>955.87223874999995</v>
      </c>
      <c r="J268" s="3">
        <v>11.2</v>
      </c>
      <c r="K268" s="3">
        <v>13.1</v>
      </c>
      <c r="L268" s="3">
        <v>32.1</v>
      </c>
      <c r="M268" s="3">
        <v>8.7799999999999994</v>
      </c>
      <c r="N268" s="3">
        <v>70.434768999999989</v>
      </c>
      <c r="O268" s="3">
        <v>70.434768999999989</v>
      </c>
      <c r="P268" s="3">
        <v>18.918018019453001</v>
      </c>
      <c r="Q268" s="3">
        <v>51.516750980546988</v>
      </c>
      <c r="R268" s="3">
        <f t="shared" si="34"/>
        <v>51.516750980546988</v>
      </c>
      <c r="S268" s="3">
        <v>11.2</v>
      </c>
      <c r="T268" s="3">
        <f t="shared" si="36"/>
        <v>12.808018019453002</v>
      </c>
      <c r="U268" s="3">
        <v>6.11</v>
      </c>
      <c r="V268" s="7">
        <f t="shared" si="35"/>
        <v>8.6746930340610637E-2</v>
      </c>
      <c r="W268" s="1">
        <f>VLOOKUP(B268,SiteMetadata!$B$3:$P$37,3,FALSE)</f>
        <v>0</v>
      </c>
      <c r="X268" s="1" t="str">
        <f>VLOOKUP(B268,SiteMetadata!$B$3:$P$37,10,FALSE)</f>
        <v>UpperEastForkLMR</v>
      </c>
      <c r="Y268" s="1">
        <f>VLOOKUP(B268,SiteMetadata!$B$3:$P$37,5,FALSE)</f>
        <v>331.51764400000002</v>
      </c>
      <c r="Z268" s="1" t="s">
        <v>204</v>
      </c>
    </row>
    <row r="269" spans="1:26" s="56" customFormat="1" x14ac:dyDescent="0.3">
      <c r="A269" s="2">
        <v>45083</v>
      </c>
      <c r="B269" s="1" t="s">
        <v>198</v>
      </c>
      <c r="C269" s="1">
        <v>20</v>
      </c>
      <c r="D269" s="3">
        <v>1130.896316975</v>
      </c>
      <c r="E269" s="1" t="s">
        <v>198</v>
      </c>
      <c r="F269" s="3">
        <v>1130.896316975</v>
      </c>
      <c r="G269" s="3">
        <v>1054.9212023749999</v>
      </c>
      <c r="H269" s="3">
        <v>75.975114600000097</v>
      </c>
      <c r="I269" s="3">
        <f t="shared" si="37"/>
        <v>616.89631697499999</v>
      </c>
      <c r="J269" s="3">
        <v>515</v>
      </c>
      <c r="K269" s="3">
        <v>489.5</v>
      </c>
      <c r="L269" s="3">
        <v>13.25</v>
      </c>
      <c r="M269" s="3">
        <v>24.5</v>
      </c>
      <c r="N269" s="3">
        <v>126.88126623799999</v>
      </c>
      <c r="O269" s="3">
        <v>126.88126623799999</v>
      </c>
      <c r="P269" s="3">
        <v>104.34103961999998</v>
      </c>
      <c r="Q269" s="3">
        <v>22.54022661800002</v>
      </c>
      <c r="R269" s="3">
        <f t="shared" si="34"/>
        <v>22.54022661800002</v>
      </c>
      <c r="S269" s="3">
        <v>70</v>
      </c>
      <c r="T269" s="3">
        <f t="shared" si="36"/>
        <v>41.291039619999971</v>
      </c>
      <c r="U269" s="3">
        <v>63.050000000000004</v>
      </c>
      <c r="V269" s="7">
        <f t="shared" si="35"/>
        <v>0.49692127032948069</v>
      </c>
      <c r="W269" s="1">
        <f>VLOOKUP(B269,SiteMetadata!$B$3:$P$37,3,FALSE)</f>
        <v>0</v>
      </c>
      <c r="X269" s="1" t="str">
        <f>VLOOKUP(B269,SiteMetadata!$B$3:$P$37,10,FALSE)</f>
        <v>UpperEastForkLMR</v>
      </c>
      <c r="Y269" s="1">
        <f>VLOOKUP(B269,SiteMetadata!$B$3:$P$37,5,FALSE)</f>
        <v>331.51764400000002</v>
      </c>
      <c r="Z269" s="1" t="s">
        <v>204</v>
      </c>
    </row>
    <row r="270" spans="1:26" s="56" customFormat="1" x14ac:dyDescent="0.3">
      <c r="A270" s="2">
        <v>45083</v>
      </c>
      <c r="B270" s="1" t="s">
        <v>198</v>
      </c>
      <c r="C270" s="1">
        <v>44</v>
      </c>
      <c r="D270" s="3">
        <v>1285.7306995500001</v>
      </c>
      <c r="E270" s="1" t="s">
        <v>198</v>
      </c>
      <c r="F270" s="3">
        <v>1285.7306995500001</v>
      </c>
      <c r="G270" s="3">
        <v>1225.39213595</v>
      </c>
      <c r="H270" s="3">
        <v>60.338563600000043</v>
      </c>
      <c r="I270" s="3">
        <f t="shared" si="37"/>
        <v>572.9306995500001</v>
      </c>
      <c r="J270" s="3">
        <v>703.5</v>
      </c>
      <c r="K270" s="3">
        <v>678</v>
      </c>
      <c r="L270" s="3">
        <v>35.049999999999997</v>
      </c>
      <c r="M270" s="3">
        <v>34.799999999999997</v>
      </c>
      <c r="N270" s="3">
        <v>193.68094706000002</v>
      </c>
      <c r="O270" s="3">
        <v>193.68094706000002</v>
      </c>
      <c r="P270" s="3">
        <v>143.91206425800002</v>
      </c>
      <c r="Q270" s="3">
        <v>49.768882802000007</v>
      </c>
      <c r="R270" s="3">
        <f t="shared" si="34"/>
        <v>49.768882802000007</v>
      </c>
      <c r="S270" s="3">
        <v>130</v>
      </c>
      <c r="T270" s="3">
        <f t="shared" si="36"/>
        <v>31.912064258000015</v>
      </c>
      <c r="U270" s="3">
        <v>112</v>
      </c>
      <c r="V270" s="7">
        <f t="shared" si="35"/>
        <v>0.57827061308877092</v>
      </c>
      <c r="W270" s="1">
        <f>VLOOKUP(B270,SiteMetadata!$B$3:$P$37,3,FALSE)</f>
        <v>0</v>
      </c>
      <c r="X270" s="1" t="str">
        <f>VLOOKUP(B270,SiteMetadata!$B$3:$P$37,10,FALSE)</f>
        <v>UpperEastForkLMR</v>
      </c>
      <c r="Y270" s="1">
        <f>VLOOKUP(B270,SiteMetadata!$B$3:$P$37,5,FALSE)</f>
        <v>331.51764400000002</v>
      </c>
      <c r="Z270" s="1" t="s">
        <v>204</v>
      </c>
    </row>
    <row r="271" spans="1:26" s="56" customFormat="1" x14ac:dyDescent="0.3">
      <c r="A271" s="2">
        <v>45104</v>
      </c>
      <c r="B271" s="1" t="s">
        <v>198</v>
      </c>
      <c r="C271" s="1">
        <v>0</v>
      </c>
      <c r="D271" s="3">
        <v>1030</v>
      </c>
      <c r="E271" s="1" t="s">
        <v>198</v>
      </c>
      <c r="F271" s="3">
        <v>1030</v>
      </c>
      <c r="G271" s="3">
        <v>546.54841207999993</v>
      </c>
      <c r="H271" s="3">
        <v>483.45158792000007</v>
      </c>
      <c r="I271" s="3">
        <f t="shared" si="37"/>
        <v>1017.43</v>
      </c>
      <c r="J271" s="3">
        <v>3.41</v>
      </c>
      <c r="K271" s="3">
        <v>3.41</v>
      </c>
      <c r="L271" s="3">
        <v>8.6</v>
      </c>
      <c r="M271" s="3">
        <v>9.16</v>
      </c>
      <c r="N271" s="3">
        <v>91.192980720000008</v>
      </c>
      <c r="O271" s="4">
        <v>113.80115288</v>
      </c>
      <c r="P271" s="3">
        <v>99.801152880000004</v>
      </c>
      <c r="Q271" s="3">
        <v>-8.6081721599999952</v>
      </c>
      <c r="R271" s="3">
        <f t="shared" si="34"/>
        <v>14</v>
      </c>
      <c r="S271" s="3">
        <v>9.09</v>
      </c>
      <c r="T271" s="3">
        <f t="shared" si="36"/>
        <v>94.191152880000004</v>
      </c>
      <c r="U271" s="3">
        <v>5.61</v>
      </c>
      <c r="V271" s="7">
        <f t="shared" si="35"/>
        <v>4.9296512891355164E-2</v>
      </c>
      <c r="W271" s="1">
        <f>VLOOKUP(B271,SiteMetadata!$B$3:$P$37,3,FALSE)</f>
        <v>0</v>
      </c>
      <c r="X271" s="1" t="str">
        <f>VLOOKUP(B271,SiteMetadata!$B$3:$P$37,10,FALSE)</f>
        <v>UpperEastForkLMR</v>
      </c>
      <c r="Y271" s="1">
        <f>VLOOKUP(B271,SiteMetadata!$B$3:$P$37,5,FALSE)</f>
        <v>331.51764400000002</v>
      </c>
      <c r="Z271" s="1" t="s">
        <v>204</v>
      </c>
    </row>
    <row r="272" spans="1:26" s="61" customFormat="1" x14ac:dyDescent="0.3">
      <c r="A272" s="2">
        <v>45104</v>
      </c>
      <c r="B272" s="1" t="s">
        <v>198</v>
      </c>
      <c r="C272" s="1">
        <v>5</v>
      </c>
      <c r="D272" s="3">
        <v>880</v>
      </c>
      <c r="E272" s="1" t="s">
        <v>198</v>
      </c>
      <c r="F272" s="3">
        <v>880</v>
      </c>
      <c r="G272" s="3">
        <v>451.76805311999999</v>
      </c>
      <c r="H272" s="3">
        <v>428.23194688000001</v>
      </c>
      <c r="I272" s="3">
        <f t="shared" si="37"/>
        <v>861.36</v>
      </c>
      <c r="J272" s="3">
        <v>1.94</v>
      </c>
      <c r="K272" s="3">
        <v>5.54</v>
      </c>
      <c r="L272" s="3">
        <v>12.5</v>
      </c>
      <c r="M272" s="3">
        <v>13.1</v>
      </c>
      <c r="N272" s="3">
        <v>77.056105500000001</v>
      </c>
      <c r="O272" s="4">
        <v>109.9962</v>
      </c>
      <c r="P272" s="3">
        <v>97.996200000000002</v>
      </c>
      <c r="Q272" s="3">
        <v>-20.940094500000001</v>
      </c>
      <c r="R272" s="3">
        <f t="shared" si="34"/>
        <v>12</v>
      </c>
      <c r="S272" s="3">
        <v>9.85</v>
      </c>
      <c r="T272" s="3">
        <f t="shared" si="36"/>
        <v>92.666200000000003</v>
      </c>
      <c r="U272" s="3">
        <v>5.33</v>
      </c>
      <c r="V272" s="7">
        <f t="shared" si="35"/>
        <v>4.8456219396670067E-2</v>
      </c>
      <c r="W272" s="1">
        <f>VLOOKUP(B272,SiteMetadata!$B$3:$P$37,3,FALSE)</f>
        <v>0</v>
      </c>
      <c r="X272" s="1" t="str">
        <f>VLOOKUP(B272,SiteMetadata!$B$3:$P$37,10,FALSE)</f>
        <v>UpperEastForkLMR</v>
      </c>
      <c r="Y272" s="1">
        <f>VLOOKUP(B272,SiteMetadata!$B$3:$P$37,5,FALSE)</f>
        <v>331.51764400000002</v>
      </c>
      <c r="Z272" s="1" t="s">
        <v>204</v>
      </c>
    </row>
    <row r="273" spans="1:26" x14ac:dyDescent="0.3">
      <c r="A273" s="2">
        <v>45104</v>
      </c>
      <c r="B273" s="1" t="s">
        <v>198</v>
      </c>
      <c r="C273" s="1">
        <v>10</v>
      </c>
      <c r="D273" s="3">
        <v>889.64472160000003</v>
      </c>
      <c r="E273" s="1" t="s">
        <v>198</v>
      </c>
      <c r="F273" s="3">
        <v>889.64472160000003</v>
      </c>
      <c r="G273" s="3">
        <v>422.72147832000002</v>
      </c>
      <c r="H273" s="3">
        <v>466.92324328000001</v>
      </c>
      <c r="I273" s="3">
        <f t="shared" si="37"/>
        <v>879.21472160000008</v>
      </c>
      <c r="J273" s="3">
        <v>8.6300000000000008</v>
      </c>
      <c r="K273" s="3">
        <v>2.88</v>
      </c>
      <c r="L273" s="3">
        <v>7.58</v>
      </c>
      <c r="M273" s="3">
        <v>7.55</v>
      </c>
      <c r="N273" s="3">
        <v>97.996200000000002</v>
      </c>
      <c r="O273" s="3">
        <v>97.996200000000002</v>
      </c>
      <c r="P273" s="3">
        <v>63.273545279999993</v>
      </c>
      <c r="Q273" s="3">
        <v>34.722654720000008</v>
      </c>
      <c r="R273" s="3">
        <f t="shared" si="34"/>
        <v>34.722654720000008</v>
      </c>
      <c r="S273" s="3">
        <v>7.06</v>
      </c>
      <c r="T273" s="3">
        <f t="shared" si="36"/>
        <v>57.513545279999995</v>
      </c>
      <c r="U273" s="3">
        <v>5.76</v>
      </c>
      <c r="V273" s="7">
        <f t="shared" si="35"/>
        <v>5.8777789342852063E-2</v>
      </c>
      <c r="W273" s="1">
        <f>VLOOKUP(B273,SiteMetadata!$B$3:$P$37,3,FALSE)</f>
        <v>0</v>
      </c>
      <c r="X273" s="1" t="str">
        <f>VLOOKUP(B273,SiteMetadata!$B$3:$P$37,10,FALSE)</f>
        <v>UpperEastForkLMR</v>
      </c>
      <c r="Y273" s="1">
        <f>VLOOKUP(B273,SiteMetadata!$B$3:$P$37,5,FALSE)</f>
        <v>331.51764400000002</v>
      </c>
      <c r="Z273" s="1" t="s">
        <v>204</v>
      </c>
    </row>
    <row r="274" spans="1:26" x14ac:dyDescent="0.3">
      <c r="A274" s="2">
        <v>45104</v>
      </c>
      <c r="B274" s="1" t="s">
        <v>198</v>
      </c>
      <c r="C274" s="1">
        <v>20</v>
      </c>
      <c r="D274" s="3">
        <v>788.58573000000001</v>
      </c>
      <c r="E274" s="1" t="s">
        <v>198</v>
      </c>
      <c r="F274" s="3">
        <v>788.58573000000001</v>
      </c>
      <c r="G274" s="3">
        <v>579.39375079999991</v>
      </c>
      <c r="H274" s="3">
        <v>209.19197920000011</v>
      </c>
      <c r="I274" s="3">
        <f t="shared" si="37"/>
        <v>576.33573000000001</v>
      </c>
      <c r="J274" s="3">
        <v>137.5</v>
      </c>
      <c r="K274" s="3">
        <v>156.5</v>
      </c>
      <c r="L274" s="3">
        <v>51.6</v>
      </c>
      <c r="M274" s="3">
        <v>55.75</v>
      </c>
      <c r="N274" s="3">
        <v>84.174269999999993</v>
      </c>
      <c r="O274" s="4">
        <v>103.94300075999999</v>
      </c>
      <c r="P274" s="3">
        <v>88.94300075999999</v>
      </c>
      <c r="Q274" s="3">
        <v>-4.7687307599999968</v>
      </c>
      <c r="R274" s="3">
        <f t="shared" ref="R274:R299" si="38">O274-P274</f>
        <v>15</v>
      </c>
      <c r="S274" s="3">
        <v>14.65</v>
      </c>
      <c r="T274" s="3">
        <f t="shared" si="36"/>
        <v>73.243000759999987</v>
      </c>
      <c r="U274" s="3">
        <v>15.7</v>
      </c>
      <c r="V274" s="7">
        <f t="shared" ref="V274:V299" si="39">U274/O274</f>
        <v>0.15104432126459999</v>
      </c>
      <c r="W274" s="1">
        <f>VLOOKUP(B274,SiteMetadata!$B$3:$P$37,3,FALSE)</f>
        <v>0</v>
      </c>
      <c r="X274" s="1" t="str">
        <f>VLOOKUP(B274,SiteMetadata!$B$3:$P$37,10,FALSE)</f>
        <v>UpperEastForkLMR</v>
      </c>
      <c r="Y274" s="1">
        <f>VLOOKUP(B274,SiteMetadata!$B$3:$P$37,5,FALSE)</f>
        <v>331.51764400000002</v>
      </c>
      <c r="Z274" s="1" t="s">
        <v>204</v>
      </c>
    </row>
    <row r="275" spans="1:26" x14ac:dyDescent="0.3">
      <c r="A275" s="2">
        <v>45104</v>
      </c>
      <c r="B275" s="1" t="s">
        <v>198</v>
      </c>
      <c r="C275" s="1">
        <v>46</v>
      </c>
      <c r="D275" s="3">
        <v>1157.5176884749999</v>
      </c>
      <c r="E275" s="1" t="s">
        <v>198</v>
      </c>
      <c r="F275" s="3">
        <v>1157.5176884749999</v>
      </c>
      <c r="G275" s="3">
        <v>1003.5</v>
      </c>
      <c r="H275" s="3">
        <v>154.01768847499989</v>
      </c>
      <c r="I275" s="3">
        <f t="shared" si="37"/>
        <v>398.01768847499989</v>
      </c>
      <c r="J275" s="3">
        <v>606</v>
      </c>
      <c r="K275" s="3">
        <v>674</v>
      </c>
      <c r="L275" s="3">
        <v>81.150000000000006</v>
      </c>
      <c r="M275" s="3">
        <v>85.5</v>
      </c>
      <c r="N275" s="3">
        <v>329.86571429999998</v>
      </c>
      <c r="O275" s="3">
        <v>329.86571429999998</v>
      </c>
      <c r="P275" s="3">
        <v>239.10605249499997</v>
      </c>
      <c r="Q275" s="3">
        <v>90.759661805000007</v>
      </c>
      <c r="R275" s="3">
        <f t="shared" si="38"/>
        <v>90.759661805000007</v>
      </c>
      <c r="S275" s="3">
        <v>180</v>
      </c>
      <c r="T275" s="3">
        <f t="shared" si="36"/>
        <v>70.606052494999972</v>
      </c>
      <c r="U275" s="3">
        <v>168.5</v>
      </c>
      <c r="V275" s="7">
        <f t="shared" si="39"/>
        <v>0.51081392425875405</v>
      </c>
      <c r="W275" s="1">
        <f>VLOOKUP(B275,SiteMetadata!$B$3:$P$37,3,FALSE)</f>
        <v>0</v>
      </c>
      <c r="X275" s="1" t="str">
        <f>VLOOKUP(B275,SiteMetadata!$B$3:$P$37,10,FALSE)</f>
        <v>UpperEastForkLMR</v>
      </c>
      <c r="Y275" s="1">
        <f>VLOOKUP(B275,SiteMetadata!$B$3:$P$37,5,FALSE)</f>
        <v>331.51764400000002</v>
      </c>
      <c r="Z275" s="1" t="s">
        <v>204</v>
      </c>
    </row>
    <row r="276" spans="1:26" x14ac:dyDescent="0.3">
      <c r="A276" s="2">
        <v>44774</v>
      </c>
      <c r="B276" s="1" t="s">
        <v>121</v>
      </c>
      <c r="C276" s="1">
        <v>0</v>
      </c>
      <c r="D276" s="3">
        <v>641.7131191499999</v>
      </c>
      <c r="E276" s="1" t="s">
        <v>121</v>
      </c>
      <c r="F276" s="3">
        <v>641.7131191499999</v>
      </c>
      <c r="G276" s="3">
        <v>606.23309234999988</v>
      </c>
      <c r="H276" s="3">
        <v>35.480026800000019</v>
      </c>
      <c r="I276" s="3">
        <f t="shared" si="37"/>
        <v>479.87311914999987</v>
      </c>
      <c r="J276" s="3">
        <v>158</v>
      </c>
      <c r="K276" s="3">
        <v>154</v>
      </c>
      <c r="L276" s="3">
        <v>6.18</v>
      </c>
      <c r="M276" s="3">
        <v>7.84</v>
      </c>
      <c r="N276" s="3">
        <v>188.86243599999997</v>
      </c>
      <c r="O276" s="3">
        <v>188.86243599999997</v>
      </c>
      <c r="P276" s="3">
        <v>164.84820399999998</v>
      </c>
      <c r="Q276" s="3">
        <v>24.014231999999993</v>
      </c>
      <c r="R276" s="3">
        <f t="shared" si="38"/>
        <v>24.014231999999993</v>
      </c>
      <c r="S276" s="3">
        <v>108</v>
      </c>
      <c r="T276" s="3">
        <f t="shared" si="36"/>
        <v>60.848203999999981</v>
      </c>
      <c r="U276" s="3">
        <v>104</v>
      </c>
      <c r="V276" s="7">
        <f t="shared" si="39"/>
        <v>0.55066535306152686</v>
      </c>
      <c r="W276" s="1">
        <f>VLOOKUP(B276,SiteMetadata!$B$3:$P$37,3,FALSE)</f>
        <v>46.92</v>
      </c>
      <c r="X276" s="1" t="str">
        <f>VLOOKUP(B276,SiteMetadata!$B$3:$P$37,10,FALSE)</f>
        <v>UpperEastForkLMR</v>
      </c>
      <c r="Y276" s="1">
        <f>VLOOKUP(B276,SiteMetadata!$B$3:$P$37,5,FALSE)</f>
        <v>178.97662</v>
      </c>
      <c r="Z276" s="1">
        <v>4</v>
      </c>
    </row>
    <row r="277" spans="1:26" s="56" customFormat="1" x14ac:dyDescent="0.3">
      <c r="A277" s="2">
        <v>44795</v>
      </c>
      <c r="B277" s="1" t="s">
        <v>121</v>
      </c>
      <c r="C277" s="1">
        <v>0</v>
      </c>
      <c r="D277" s="3"/>
      <c r="E277" s="1" t="s">
        <v>121</v>
      </c>
      <c r="F277" s="4">
        <v>909.08798156</v>
      </c>
      <c r="G277" s="3">
        <v>889.08798156</v>
      </c>
      <c r="H277" s="3">
        <v>-889.08798156</v>
      </c>
      <c r="I277" s="3">
        <f t="shared" si="37"/>
        <v>578.08798156</v>
      </c>
      <c r="J277" s="3">
        <v>346</v>
      </c>
      <c r="K277" s="3">
        <v>303</v>
      </c>
      <c r="L277" s="3">
        <v>28</v>
      </c>
      <c r="M277" s="4">
        <v>28</v>
      </c>
      <c r="N277" s="3">
        <v>438.29463168000001</v>
      </c>
      <c r="O277" s="3">
        <v>438.29463168000001</v>
      </c>
      <c r="P277" s="3">
        <v>245.77497115000003</v>
      </c>
      <c r="Q277" s="3">
        <v>192.51966052999998</v>
      </c>
      <c r="R277" s="3">
        <f t="shared" si="38"/>
        <v>192.51966052999998</v>
      </c>
      <c r="S277" s="3">
        <v>225</v>
      </c>
      <c r="T277" s="3">
        <f t="shared" ref="T277:T299" si="40">IF(P277-U277&lt;0,"", P277-U277)</f>
        <v>28.774971150000027</v>
      </c>
      <c r="U277" s="4">
        <v>217</v>
      </c>
      <c r="V277" s="7">
        <f t="shared" si="39"/>
        <v>0.49510074802474935</v>
      </c>
      <c r="W277" s="1">
        <f>VLOOKUP(B277,SiteMetadata!$B$3:$P$37,3,FALSE)</f>
        <v>46.92</v>
      </c>
      <c r="X277" s="1" t="str">
        <f>VLOOKUP(B277,SiteMetadata!$B$3:$P$37,10,FALSE)</f>
        <v>UpperEastForkLMR</v>
      </c>
      <c r="Y277" s="1">
        <f>VLOOKUP(B277,SiteMetadata!$B$3:$P$37,5,FALSE)</f>
        <v>178.97662</v>
      </c>
      <c r="Z277" s="1">
        <v>4</v>
      </c>
    </row>
    <row r="278" spans="1:26" x14ac:dyDescent="0.3">
      <c r="A278" s="2">
        <v>44837</v>
      </c>
      <c r="B278" s="1" t="s">
        <v>121</v>
      </c>
      <c r="C278" s="1">
        <v>0</v>
      </c>
      <c r="D278" s="3">
        <v>317.41505800000004</v>
      </c>
      <c r="E278" s="1" t="s">
        <v>121</v>
      </c>
      <c r="F278" s="3">
        <v>317.41505800000004</v>
      </c>
      <c r="G278" s="3">
        <v>264.65293050000002</v>
      </c>
      <c r="H278" s="3">
        <v>52.76212750000002</v>
      </c>
      <c r="I278" s="3">
        <f t="shared" si="37"/>
        <v>289.05505800000003</v>
      </c>
      <c r="J278" s="3">
        <v>22.9</v>
      </c>
      <c r="K278" s="3">
        <v>24.6</v>
      </c>
      <c r="L278" s="3">
        <v>2.37</v>
      </c>
      <c r="M278" s="3">
        <v>3.76</v>
      </c>
      <c r="N278" s="3">
        <v>436.73771300000004</v>
      </c>
      <c r="O278" s="3">
        <v>436.73771300000004</v>
      </c>
      <c r="P278" s="3">
        <v>242.45298</v>
      </c>
      <c r="Q278" s="3">
        <v>194.28473300000005</v>
      </c>
      <c r="R278" s="3">
        <f t="shared" si="38"/>
        <v>194.28473300000005</v>
      </c>
      <c r="S278" s="3">
        <v>204</v>
      </c>
      <c r="T278" s="3">
        <f t="shared" si="40"/>
        <v>42.452979999999997</v>
      </c>
      <c r="U278" s="3">
        <v>200</v>
      </c>
      <c r="V278" s="7">
        <f t="shared" si="39"/>
        <v>0.45794075951485319</v>
      </c>
      <c r="W278" s="1">
        <f>VLOOKUP(B278,SiteMetadata!$B$3:$P$37,3,FALSE)</f>
        <v>46.92</v>
      </c>
      <c r="X278" s="1" t="str">
        <f>VLOOKUP(B278,SiteMetadata!$B$3:$P$37,10,FALSE)</f>
        <v>UpperEastForkLMR</v>
      </c>
      <c r="Y278" s="1">
        <f>VLOOKUP(B278,SiteMetadata!$B$3:$P$37,5,FALSE)</f>
        <v>178.97662</v>
      </c>
      <c r="Z278" s="1">
        <v>4</v>
      </c>
    </row>
    <row r="279" spans="1:26" x14ac:dyDescent="0.3">
      <c r="A279" s="2">
        <v>44858</v>
      </c>
      <c r="B279" s="1" t="s">
        <v>121</v>
      </c>
      <c r="C279" s="1">
        <v>0</v>
      </c>
      <c r="D279" s="3">
        <v>466</v>
      </c>
      <c r="E279" s="1" t="s">
        <v>121</v>
      </c>
      <c r="F279" s="3">
        <v>466</v>
      </c>
      <c r="G279" s="3">
        <v>429</v>
      </c>
      <c r="H279" s="3">
        <v>37</v>
      </c>
      <c r="I279" s="3">
        <f t="shared" si="37"/>
        <v>458.21</v>
      </c>
      <c r="J279" s="3">
        <v>4.1900000000000004</v>
      </c>
      <c r="K279" s="3">
        <v>4.41</v>
      </c>
      <c r="L279" s="3">
        <v>3.36</v>
      </c>
      <c r="M279" s="3">
        <v>3.38</v>
      </c>
      <c r="N279" s="3">
        <v>279.93456196</v>
      </c>
      <c r="O279" s="4">
        <v>298.06722499999995</v>
      </c>
      <c r="P279" s="3">
        <v>285.06722499999995</v>
      </c>
      <c r="Q279" s="3">
        <v>-5.1326630399999544</v>
      </c>
      <c r="R279" s="3">
        <f t="shared" si="38"/>
        <v>13</v>
      </c>
      <c r="S279" s="3">
        <v>251</v>
      </c>
      <c r="T279" s="3">
        <f t="shared" si="40"/>
        <v>84.067224999999951</v>
      </c>
      <c r="U279" s="3">
        <v>201</v>
      </c>
      <c r="V279" s="7">
        <f t="shared" si="39"/>
        <v>0.67434452077044038</v>
      </c>
      <c r="W279" s="1">
        <f>VLOOKUP(B279,SiteMetadata!$B$3:$P$37,3,FALSE)</f>
        <v>46.92</v>
      </c>
      <c r="X279" s="1" t="str">
        <f>VLOOKUP(B279,SiteMetadata!$B$3:$P$37,10,FALSE)</f>
        <v>UpperEastForkLMR</v>
      </c>
      <c r="Y279" s="1">
        <f>VLOOKUP(B279,SiteMetadata!$B$3:$P$37,5,FALSE)</f>
        <v>178.97662</v>
      </c>
      <c r="Z279" s="1">
        <v>4</v>
      </c>
    </row>
    <row r="280" spans="1:26" x14ac:dyDescent="0.3">
      <c r="A280" s="72">
        <v>44886</v>
      </c>
      <c r="B280" s="73" t="s">
        <v>121</v>
      </c>
      <c r="C280" s="73">
        <v>0</v>
      </c>
      <c r="D280" s="74">
        <v>1218.6179768</v>
      </c>
      <c r="E280" s="73" t="s">
        <v>121</v>
      </c>
      <c r="F280" s="74">
        <v>1218.6179768</v>
      </c>
      <c r="G280" s="74">
        <v>407</v>
      </c>
      <c r="H280" s="74">
        <v>811.61797679999995</v>
      </c>
      <c r="I280" s="74">
        <f t="shared" si="37"/>
        <v>1191.0379768</v>
      </c>
      <c r="J280" s="74">
        <v>31.5</v>
      </c>
      <c r="K280" s="74">
        <v>26.1</v>
      </c>
      <c r="L280" s="74">
        <v>4.68</v>
      </c>
      <c r="M280" s="74">
        <v>1.48</v>
      </c>
      <c r="N280" s="74">
        <v>136.33858591999999</v>
      </c>
      <c r="O280" s="75">
        <v>152.76466553</v>
      </c>
      <c r="P280" s="74">
        <v>141.76466553</v>
      </c>
      <c r="Q280" s="74">
        <v>-5.4260796100000164</v>
      </c>
      <c r="R280" s="74">
        <f t="shared" si="38"/>
        <v>11</v>
      </c>
      <c r="S280" s="74">
        <v>58.4</v>
      </c>
      <c r="T280" s="74">
        <f t="shared" si="40"/>
        <v>92.964665530000005</v>
      </c>
      <c r="U280" s="74">
        <v>48.8</v>
      </c>
      <c r="V280" s="76">
        <f t="shared" si="39"/>
        <v>0.31944559843530457</v>
      </c>
      <c r="W280" s="73">
        <f>VLOOKUP(B280,SiteMetadata!$B$3:$P$37,3,FALSE)</f>
        <v>46.92</v>
      </c>
      <c r="X280" s="73" t="str">
        <f>VLOOKUP(B280,SiteMetadata!$B$3:$P$37,10,FALSE)</f>
        <v>UpperEastForkLMR</v>
      </c>
      <c r="Y280" s="73">
        <f>VLOOKUP(B280,SiteMetadata!$B$3:$P$37,5,FALSE)</f>
        <v>178.97662</v>
      </c>
      <c r="Z280" s="73">
        <v>4</v>
      </c>
    </row>
    <row r="281" spans="1:26" x14ac:dyDescent="0.3">
      <c r="A281" s="72">
        <v>45265</v>
      </c>
      <c r="B281" s="73" t="s">
        <v>121</v>
      </c>
      <c r="C281" s="73">
        <v>0</v>
      </c>
      <c r="D281" s="74">
        <v>1152.2957825000001</v>
      </c>
      <c r="E281" s="73" t="s">
        <v>121</v>
      </c>
      <c r="F281" s="74">
        <v>1152.2957825000001</v>
      </c>
      <c r="G281" s="74">
        <v>830.47357280000006</v>
      </c>
      <c r="H281" s="74">
        <v>321.82220970000003</v>
      </c>
      <c r="I281" s="74">
        <f t="shared" si="37"/>
        <v>235.29578250000009</v>
      </c>
      <c r="J281" s="74">
        <v>324</v>
      </c>
      <c r="K281" s="74">
        <v>917</v>
      </c>
      <c r="L281" s="74">
        <v>3.09</v>
      </c>
      <c r="M281" s="74"/>
      <c r="N281" s="74">
        <v>223.60060000000004</v>
      </c>
      <c r="O281" s="74">
        <v>223.60060000000004</v>
      </c>
      <c r="P281" s="74">
        <v>192.31187616</v>
      </c>
      <c r="Q281" s="74">
        <v>31.288723840000046</v>
      </c>
      <c r="R281" s="74">
        <f t="shared" si="38"/>
        <v>31.288723840000046</v>
      </c>
      <c r="S281" s="74">
        <v>87.9</v>
      </c>
      <c r="T281" s="74">
        <f t="shared" si="40"/>
        <v>104.41187615999999</v>
      </c>
      <c r="U281" s="75">
        <v>87.9</v>
      </c>
      <c r="V281" s="76">
        <f t="shared" si="39"/>
        <v>0.39311164639093094</v>
      </c>
      <c r="W281" s="73">
        <f>VLOOKUP(B281,SiteMetadata!$B$3:$P$37,3,FALSE)</f>
        <v>46.92</v>
      </c>
      <c r="X281" s="73" t="str">
        <f>VLOOKUP(B281,SiteMetadata!$B$3:$P$37,10,FALSE)</f>
        <v>UpperEastForkLMR</v>
      </c>
      <c r="Y281" s="73">
        <f>VLOOKUP(B281,SiteMetadata!$B$3:$P$37,5,FALSE)</f>
        <v>178.97662</v>
      </c>
      <c r="Z281" s="73">
        <v>4</v>
      </c>
    </row>
    <row r="282" spans="1:26" x14ac:dyDescent="0.3">
      <c r="A282" s="2">
        <v>44949</v>
      </c>
      <c r="B282" s="1" t="s">
        <v>121</v>
      </c>
      <c r="C282" s="1">
        <v>0</v>
      </c>
      <c r="D282" s="3">
        <v>1855.9270439999998</v>
      </c>
      <c r="E282" s="1" t="s">
        <v>121</v>
      </c>
      <c r="F282" s="3">
        <v>1855.9270439999998</v>
      </c>
      <c r="G282" s="3">
        <v>1837.6543609999997</v>
      </c>
      <c r="H282" s="3">
        <v>18.272683000000143</v>
      </c>
      <c r="I282" s="3">
        <f t="shared" si="37"/>
        <v>51.927043999999796</v>
      </c>
      <c r="J282" s="3">
        <v>1360</v>
      </c>
      <c r="K282" s="3">
        <v>1360</v>
      </c>
      <c r="L282" s="3">
        <v>39.700000000000003</v>
      </c>
      <c r="M282" s="3">
        <v>444</v>
      </c>
      <c r="N282" s="3">
        <v>155.09489824999997</v>
      </c>
      <c r="O282" s="4">
        <v>205.36175747999999</v>
      </c>
      <c r="P282" s="3">
        <v>192.36175747999999</v>
      </c>
      <c r="Q282" s="3">
        <v>-37.266859230000023</v>
      </c>
      <c r="R282" s="3">
        <f t="shared" si="38"/>
        <v>13</v>
      </c>
      <c r="S282" s="3">
        <v>80.8</v>
      </c>
      <c r="T282" s="3">
        <f t="shared" si="40"/>
        <v>121.76175748</v>
      </c>
      <c r="U282" s="3">
        <v>70.599999999999994</v>
      </c>
      <c r="V282" s="7">
        <f t="shared" si="39"/>
        <v>0.34378357911587148</v>
      </c>
      <c r="W282" s="1">
        <f>VLOOKUP(B282,SiteMetadata!$B$3:$P$37,3,FALSE)</f>
        <v>46.92</v>
      </c>
      <c r="X282" s="1" t="str">
        <f>VLOOKUP(B282,SiteMetadata!$B$3:$P$37,10,FALSE)</f>
        <v>UpperEastForkLMR</v>
      </c>
      <c r="Y282" s="1">
        <f>VLOOKUP(B282,SiteMetadata!$B$3:$P$37,5,FALSE)</f>
        <v>178.97662</v>
      </c>
      <c r="Z282" s="1">
        <v>4</v>
      </c>
    </row>
    <row r="283" spans="1:26" x14ac:dyDescent="0.3">
      <c r="A283" s="2">
        <v>44970</v>
      </c>
      <c r="B283" s="1" t="s">
        <v>121</v>
      </c>
      <c r="C283" s="1">
        <v>0</v>
      </c>
      <c r="D283" s="3">
        <v>633</v>
      </c>
      <c r="E283" s="1" t="s">
        <v>121</v>
      </c>
      <c r="F283" s="3">
        <v>633</v>
      </c>
      <c r="G283" s="3">
        <v>581.21379520000005</v>
      </c>
      <c r="H283" s="3">
        <v>51.78620479999995</v>
      </c>
      <c r="I283" s="3"/>
      <c r="J283" s="3">
        <v>696</v>
      </c>
      <c r="K283" s="3">
        <v>633</v>
      </c>
      <c r="L283" s="3">
        <v>1.51</v>
      </c>
      <c r="M283" s="3">
        <v>1.07</v>
      </c>
      <c r="N283" s="3">
        <v>96.919616000000033</v>
      </c>
      <c r="O283" s="3">
        <v>96.919616000000033</v>
      </c>
      <c r="P283" s="3">
        <v>88.300376360000016</v>
      </c>
      <c r="Q283" s="3">
        <v>8.6192396400000177</v>
      </c>
      <c r="R283" s="3">
        <f t="shared" si="38"/>
        <v>8.6192396400000177</v>
      </c>
      <c r="S283" s="3">
        <v>14.5</v>
      </c>
      <c r="T283" s="3">
        <f t="shared" si="40"/>
        <v>72.100376360000013</v>
      </c>
      <c r="U283" s="3">
        <v>16.2</v>
      </c>
      <c r="V283" s="7">
        <f t="shared" si="39"/>
        <v>0.16714882568251194</v>
      </c>
      <c r="W283" s="1">
        <f>VLOOKUP(B283,SiteMetadata!$B$3:$P$37,3,FALSE)</f>
        <v>46.92</v>
      </c>
      <c r="X283" s="1" t="str">
        <f>VLOOKUP(B283,SiteMetadata!$B$3:$P$37,10,FALSE)</f>
        <v>UpperEastForkLMR</v>
      </c>
      <c r="Y283" s="1">
        <f>VLOOKUP(B283,SiteMetadata!$B$3:$P$37,5,FALSE)</f>
        <v>178.97662</v>
      </c>
      <c r="Z283" s="1">
        <v>4</v>
      </c>
    </row>
    <row r="284" spans="1:26" x14ac:dyDescent="0.3">
      <c r="A284" s="2">
        <v>44991</v>
      </c>
      <c r="B284" s="1" t="s">
        <v>121</v>
      </c>
      <c r="C284" s="1">
        <v>0</v>
      </c>
      <c r="D284" s="3">
        <v>1910</v>
      </c>
      <c r="E284" s="1" t="s">
        <v>121</v>
      </c>
      <c r="F284" s="3">
        <v>1910</v>
      </c>
      <c r="G284" s="3">
        <v>1560</v>
      </c>
      <c r="H284" s="3">
        <v>350</v>
      </c>
      <c r="I284" s="3">
        <f t="shared" ref="I284:I308" si="41">F284-(K284+M284)</f>
        <v>775.90000000000009</v>
      </c>
      <c r="J284" s="3">
        <v>1320</v>
      </c>
      <c r="K284" s="3">
        <v>1120</v>
      </c>
      <c r="L284" s="3">
        <v>20.8</v>
      </c>
      <c r="M284" s="3">
        <v>14.1</v>
      </c>
      <c r="N284" s="3">
        <v>309</v>
      </c>
      <c r="O284" s="3">
        <v>309</v>
      </c>
      <c r="P284" s="3">
        <v>181.35439676999999</v>
      </c>
      <c r="Q284" s="3">
        <v>127.64560323000001</v>
      </c>
      <c r="R284" s="3">
        <f t="shared" si="38"/>
        <v>127.64560323000001</v>
      </c>
      <c r="S284" s="3">
        <v>95</v>
      </c>
      <c r="T284" s="3">
        <f t="shared" si="40"/>
        <v>102.85439676999999</v>
      </c>
      <c r="U284" s="3">
        <v>78.5</v>
      </c>
      <c r="V284" s="7">
        <f t="shared" si="39"/>
        <v>0.25404530744336568</v>
      </c>
      <c r="W284" s="1">
        <f>VLOOKUP(B284,SiteMetadata!$B$3:$P$37,3,FALSE)</f>
        <v>46.92</v>
      </c>
      <c r="X284" s="1" t="str">
        <f>VLOOKUP(B284,SiteMetadata!$B$3:$P$37,10,FALSE)</f>
        <v>UpperEastForkLMR</v>
      </c>
      <c r="Y284" s="1">
        <f>VLOOKUP(B284,SiteMetadata!$B$3:$P$37,5,FALSE)</f>
        <v>178.97662</v>
      </c>
      <c r="Z284" s="1">
        <v>4</v>
      </c>
    </row>
    <row r="285" spans="1:26" x14ac:dyDescent="0.3">
      <c r="A285" s="2">
        <v>45012</v>
      </c>
      <c r="B285" s="1" t="s">
        <v>121</v>
      </c>
      <c r="C285" s="1">
        <v>0</v>
      </c>
      <c r="D285" s="3">
        <v>1660</v>
      </c>
      <c r="E285" s="1" t="s">
        <v>121</v>
      </c>
      <c r="F285" s="3">
        <v>1660</v>
      </c>
      <c r="G285" s="3">
        <v>1216.88539008</v>
      </c>
      <c r="H285" s="3">
        <v>443.11460992000002</v>
      </c>
      <c r="I285" s="3">
        <f t="shared" si="41"/>
        <v>574.70000000000005</v>
      </c>
      <c r="J285" s="3">
        <v>1510</v>
      </c>
      <c r="K285" s="3">
        <v>1070</v>
      </c>
      <c r="L285" s="3">
        <v>27.7</v>
      </c>
      <c r="M285" s="3">
        <v>15.3</v>
      </c>
      <c r="N285" s="3">
        <v>205.09675520000002</v>
      </c>
      <c r="O285" s="3">
        <v>205.09675520000002</v>
      </c>
      <c r="P285" s="3">
        <v>93.789269032000007</v>
      </c>
      <c r="Q285" s="3">
        <v>111.30748616800001</v>
      </c>
      <c r="R285" s="3">
        <f t="shared" si="38"/>
        <v>111.30748616800001</v>
      </c>
      <c r="S285" s="3">
        <v>70.3</v>
      </c>
      <c r="T285" s="3">
        <f t="shared" si="40"/>
        <v>26.889269032000001</v>
      </c>
      <c r="U285" s="3">
        <v>66.900000000000006</v>
      </c>
      <c r="V285" s="7">
        <f t="shared" si="39"/>
        <v>0.32618751054721706</v>
      </c>
      <c r="W285" s="1">
        <f>VLOOKUP(B285,SiteMetadata!$B$3:$P$37,3,FALSE)</f>
        <v>46.92</v>
      </c>
      <c r="X285" s="1" t="str">
        <f>VLOOKUP(B285,SiteMetadata!$B$3:$P$37,10,FALSE)</f>
        <v>UpperEastForkLMR</v>
      </c>
      <c r="Y285" s="1">
        <f>VLOOKUP(B285,SiteMetadata!$B$3:$P$37,5,FALSE)</f>
        <v>178.97662</v>
      </c>
      <c r="Z285" s="1">
        <v>4</v>
      </c>
    </row>
    <row r="286" spans="1:26" x14ac:dyDescent="0.3">
      <c r="A286" s="2">
        <v>45033</v>
      </c>
      <c r="B286" s="1" t="s">
        <v>121</v>
      </c>
      <c r="C286" s="1">
        <v>0</v>
      </c>
      <c r="D286" s="3">
        <v>742</v>
      </c>
      <c r="E286" s="1" t="s">
        <v>121</v>
      </c>
      <c r="F286" s="4">
        <v>778</v>
      </c>
      <c r="G286" s="3">
        <v>762</v>
      </c>
      <c r="H286" s="3">
        <v>-20</v>
      </c>
      <c r="I286" s="3">
        <f t="shared" si="41"/>
        <v>335.88</v>
      </c>
      <c r="J286" s="3">
        <v>558</v>
      </c>
      <c r="K286" s="3">
        <v>437</v>
      </c>
      <c r="L286" s="3">
        <v>1.88</v>
      </c>
      <c r="M286" s="3">
        <v>5.12</v>
      </c>
      <c r="N286" s="3">
        <v>123.2370031674</v>
      </c>
      <c r="O286" s="3">
        <v>123.2370031674</v>
      </c>
      <c r="P286" s="3">
        <v>115.63451125</v>
      </c>
      <c r="Q286" s="3">
        <v>7.6024919174000019</v>
      </c>
      <c r="R286" s="3">
        <f t="shared" si="38"/>
        <v>7.6024919174000019</v>
      </c>
      <c r="S286" s="3">
        <v>34.6</v>
      </c>
      <c r="T286" s="3">
        <f t="shared" si="40"/>
        <v>81.43451125</v>
      </c>
      <c r="U286" s="3">
        <v>34.200000000000003</v>
      </c>
      <c r="V286" s="7">
        <f t="shared" si="39"/>
        <v>0.27751405114537026</v>
      </c>
      <c r="W286" s="1">
        <f>VLOOKUP(B286,SiteMetadata!$B$3:$P$37,3,FALSE)</f>
        <v>46.92</v>
      </c>
      <c r="X286" s="1" t="str">
        <f>VLOOKUP(B286,SiteMetadata!$B$3:$P$37,10,FALSE)</f>
        <v>UpperEastForkLMR</v>
      </c>
      <c r="Y286" s="1">
        <f>VLOOKUP(B286,SiteMetadata!$B$3:$P$37,5,FALSE)</f>
        <v>178.97662</v>
      </c>
      <c r="Z286" s="1">
        <v>4</v>
      </c>
    </row>
    <row r="287" spans="1:26" x14ac:dyDescent="0.3">
      <c r="A287" s="2">
        <v>45054</v>
      </c>
      <c r="B287" s="1" t="s">
        <v>121</v>
      </c>
      <c r="C287" s="1">
        <v>0</v>
      </c>
      <c r="D287" s="3">
        <v>2051.9878608099998</v>
      </c>
      <c r="E287" s="1" t="s">
        <v>121</v>
      </c>
      <c r="F287" s="3">
        <v>2051.9878608099998</v>
      </c>
      <c r="G287" s="3">
        <v>1676.7704222499999</v>
      </c>
      <c r="H287" s="3">
        <v>375.21743855999989</v>
      </c>
      <c r="I287" s="3">
        <f t="shared" si="41"/>
        <v>440.38786080999989</v>
      </c>
      <c r="J287" s="3">
        <v>2020</v>
      </c>
      <c r="K287" s="3">
        <v>1550</v>
      </c>
      <c r="L287" s="3">
        <v>74.2</v>
      </c>
      <c r="M287" s="3">
        <v>61.6</v>
      </c>
      <c r="N287" s="3">
        <v>330</v>
      </c>
      <c r="O287" s="3">
        <v>330</v>
      </c>
      <c r="P287" s="3">
        <v>269.31817605999998</v>
      </c>
      <c r="Q287" s="3">
        <v>60.681823940000015</v>
      </c>
      <c r="R287" s="3">
        <f t="shared" si="38"/>
        <v>60.681823940000015</v>
      </c>
      <c r="S287" s="3">
        <v>296</v>
      </c>
      <c r="T287" s="3">
        <f t="shared" si="40"/>
        <v>54.318176059999985</v>
      </c>
      <c r="U287" s="3">
        <v>215</v>
      </c>
      <c r="V287" s="7">
        <f t="shared" si="39"/>
        <v>0.65151515151515149</v>
      </c>
      <c r="W287" s="1">
        <f>VLOOKUP(B287,SiteMetadata!$B$3:$P$37,3,FALSE)</f>
        <v>46.92</v>
      </c>
      <c r="X287" s="1" t="str">
        <f>VLOOKUP(B287,SiteMetadata!$B$3:$P$37,10,FALSE)</f>
        <v>UpperEastForkLMR</v>
      </c>
      <c r="Y287" s="1">
        <f>VLOOKUP(B287,SiteMetadata!$B$3:$P$37,5,FALSE)</f>
        <v>178.97662</v>
      </c>
      <c r="Z287" s="1">
        <v>4</v>
      </c>
    </row>
    <row r="288" spans="1:26" x14ac:dyDescent="0.3">
      <c r="A288" s="2">
        <v>45089</v>
      </c>
      <c r="B288" s="1" t="s">
        <v>121</v>
      </c>
      <c r="C288" s="1">
        <v>0</v>
      </c>
      <c r="D288" s="3">
        <v>412</v>
      </c>
      <c r="E288" s="1" t="s">
        <v>121</v>
      </c>
      <c r="F288" s="3">
        <v>412</v>
      </c>
      <c r="G288" s="3">
        <v>376.58431292</v>
      </c>
      <c r="H288" s="3">
        <v>35.415687079999998</v>
      </c>
      <c r="I288" s="3">
        <f t="shared" si="41"/>
        <v>348.4</v>
      </c>
      <c r="J288" s="3">
        <v>23.3</v>
      </c>
      <c r="K288" s="3">
        <v>39.6</v>
      </c>
      <c r="L288" s="3">
        <v>5.46</v>
      </c>
      <c r="M288" s="3">
        <v>24</v>
      </c>
      <c r="N288" s="3">
        <v>109</v>
      </c>
      <c r="O288" s="3">
        <v>109</v>
      </c>
      <c r="P288" s="3">
        <v>81.400000000000006</v>
      </c>
      <c r="Q288" s="3">
        <v>27.599999999999994</v>
      </c>
      <c r="R288" s="3">
        <f t="shared" si="38"/>
        <v>27.599999999999994</v>
      </c>
      <c r="S288" s="3">
        <v>57.1</v>
      </c>
      <c r="T288" s="3">
        <f t="shared" si="40"/>
        <v>26.200000000000003</v>
      </c>
      <c r="U288" s="3">
        <v>55.2</v>
      </c>
      <c r="V288" s="7">
        <f t="shared" si="39"/>
        <v>0.50642201834862388</v>
      </c>
      <c r="W288" s="1">
        <f>VLOOKUP(B288,SiteMetadata!$B$3:$P$37,3,FALSE)</f>
        <v>46.92</v>
      </c>
      <c r="X288" s="1" t="str">
        <f>VLOOKUP(B288,SiteMetadata!$B$3:$P$37,10,FALSE)</f>
        <v>UpperEastForkLMR</v>
      </c>
      <c r="Y288" s="1">
        <f>VLOOKUP(B288,SiteMetadata!$B$3:$P$37,5,FALSE)</f>
        <v>178.97662</v>
      </c>
      <c r="Z288" s="1">
        <v>4</v>
      </c>
    </row>
    <row r="289" spans="1:26" x14ac:dyDescent="0.3">
      <c r="A289" s="2">
        <v>44760</v>
      </c>
      <c r="B289" s="1" t="s">
        <v>139</v>
      </c>
      <c r="C289" s="1">
        <v>0</v>
      </c>
      <c r="D289" s="3">
        <v>1611.27256575</v>
      </c>
      <c r="E289" s="1" t="s">
        <v>139</v>
      </c>
      <c r="F289" s="3">
        <v>1611.27256575</v>
      </c>
      <c r="G289" s="3">
        <v>1256.3850937200002</v>
      </c>
      <c r="H289" s="3">
        <v>354.8874720299998</v>
      </c>
      <c r="I289" s="3">
        <f t="shared" si="41"/>
        <v>263.6725657500001</v>
      </c>
      <c r="J289" s="3">
        <v>1150</v>
      </c>
      <c r="K289" s="3">
        <v>1320</v>
      </c>
      <c r="L289" s="3">
        <v>32.5</v>
      </c>
      <c r="M289" s="3">
        <v>27.6</v>
      </c>
      <c r="N289" s="3">
        <v>326.56448649000004</v>
      </c>
      <c r="O289" s="3">
        <v>326.56448649000004</v>
      </c>
      <c r="P289" s="3">
        <v>198.72109505999998</v>
      </c>
      <c r="Q289" s="3">
        <v>127.84339143000005</v>
      </c>
      <c r="R289" s="3">
        <f t="shared" si="38"/>
        <v>127.84339143000005</v>
      </c>
      <c r="S289" s="3">
        <v>173</v>
      </c>
      <c r="T289" s="3">
        <f t="shared" si="40"/>
        <v>53.721095059999982</v>
      </c>
      <c r="U289" s="3">
        <v>145</v>
      </c>
      <c r="V289" s="7">
        <f t="shared" si="39"/>
        <v>0.44401643778996819</v>
      </c>
      <c r="W289" s="1">
        <f>VLOOKUP(B289,SiteMetadata!$B$3:$P$37,3,FALSE)</f>
        <v>34.909999999999997</v>
      </c>
      <c r="X289" s="1" t="str">
        <f>VLOOKUP(B289,SiteMetadata!$B$3:$P$37,10,FALSE)</f>
        <v>UpperEastForkLMR</v>
      </c>
      <c r="Y289" s="1">
        <f>VLOOKUP(B289,SiteMetadata!$B$3:$P$37,5,FALSE)</f>
        <v>236.477496</v>
      </c>
      <c r="Z289" s="1">
        <v>4</v>
      </c>
    </row>
    <row r="290" spans="1:26" x14ac:dyDescent="0.3">
      <c r="A290" s="2">
        <v>44767</v>
      </c>
      <c r="B290" s="1" t="s">
        <v>139</v>
      </c>
      <c r="C290" s="1">
        <v>0</v>
      </c>
      <c r="D290" s="3">
        <v>2020</v>
      </c>
      <c r="E290" s="1" t="s">
        <v>139</v>
      </c>
      <c r="F290" s="3">
        <v>2020</v>
      </c>
      <c r="G290" s="3">
        <v>1910</v>
      </c>
      <c r="H290" s="3">
        <v>110</v>
      </c>
      <c r="I290" s="3">
        <f t="shared" si="41"/>
        <v>657.09999999999991</v>
      </c>
      <c r="J290" s="3">
        <v>1360</v>
      </c>
      <c r="K290" s="3">
        <v>1340</v>
      </c>
      <c r="L290" s="3">
        <v>27</v>
      </c>
      <c r="M290" s="3">
        <v>22.9</v>
      </c>
      <c r="N290" s="3">
        <v>265.40319516000005</v>
      </c>
      <c r="O290" s="4">
        <v>301.12976518999994</v>
      </c>
      <c r="P290" s="3">
        <v>287.12976518999994</v>
      </c>
      <c r="Q290" s="3">
        <v>-21.726570029999891</v>
      </c>
      <c r="R290" s="3">
        <f t="shared" si="38"/>
        <v>14</v>
      </c>
      <c r="S290" s="3">
        <v>220</v>
      </c>
      <c r="T290" s="3">
        <f t="shared" si="40"/>
        <v>62.129765189999944</v>
      </c>
      <c r="U290" s="3">
        <v>225</v>
      </c>
      <c r="V290" s="7">
        <f t="shared" si="39"/>
        <v>0.74718618353132471</v>
      </c>
      <c r="W290" s="1">
        <f>VLOOKUP(B290,SiteMetadata!$B$3:$P$37,3,FALSE)</f>
        <v>34.909999999999997</v>
      </c>
      <c r="X290" s="1" t="str">
        <f>VLOOKUP(B290,SiteMetadata!$B$3:$P$37,10,FALSE)</f>
        <v>UpperEastForkLMR</v>
      </c>
      <c r="Y290" s="1">
        <f>VLOOKUP(B290,SiteMetadata!$B$3:$P$37,5,FALSE)</f>
        <v>236.477496</v>
      </c>
      <c r="Z290" s="1">
        <v>4</v>
      </c>
    </row>
    <row r="291" spans="1:26" x14ac:dyDescent="0.3">
      <c r="A291" s="2">
        <v>44774</v>
      </c>
      <c r="B291" s="1" t="s">
        <v>139</v>
      </c>
      <c r="C291" s="1">
        <v>0</v>
      </c>
      <c r="D291" s="3">
        <v>1146.752307275</v>
      </c>
      <c r="E291" s="1" t="s">
        <v>139</v>
      </c>
      <c r="F291" s="3">
        <v>1146.752307275</v>
      </c>
      <c r="G291" s="3">
        <v>1078.4985113749999</v>
      </c>
      <c r="H291" s="3">
        <v>68.253795900000114</v>
      </c>
      <c r="I291" s="3">
        <f t="shared" si="41"/>
        <v>637.00730727500002</v>
      </c>
      <c r="J291" s="3">
        <v>508</v>
      </c>
      <c r="K291" s="3">
        <v>500.5</v>
      </c>
      <c r="L291" s="3">
        <v>9.0300000000000011</v>
      </c>
      <c r="M291" s="3">
        <v>9.245000000000001</v>
      </c>
      <c r="N291" s="3">
        <v>201.46072115999996</v>
      </c>
      <c r="O291" s="4">
        <v>335.42550432499991</v>
      </c>
      <c r="P291" s="3">
        <v>322.42550432499991</v>
      </c>
      <c r="Q291" s="3">
        <v>-120.96478316499994</v>
      </c>
      <c r="R291" s="3">
        <f t="shared" si="38"/>
        <v>13</v>
      </c>
      <c r="S291" s="3">
        <v>179</v>
      </c>
      <c r="T291" s="3">
        <f t="shared" si="40"/>
        <v>147.92550432499991</v>
      </c>
      <c r="U291" s="3">
        <v>174.5</v>
      </c>
      <c r="V291" s="7">
        <f t="shared" si="39"/>
        <v>0.52023473990494107</v>
      </c>
      <c r="W291" s="1">
        <f>VLOOKUP(B291,SiteMetadata!$B$3:$P$37,3,FALSE)</f>
        <v>34.909999999999997</v>
      </c>
      <c r="X291" s="1" t="str">
        <f>VLOOKUP(B291,SiteMetadata!$B$3:$P$37,10,FALSE)</f>
        <v>UpperEastForkLMR</v>
      </c>
      <c r="Y291" s="1">
        <f>VLOOKUP(B291,SiteMetadata!$B$3:$P$37,5,FALSE)</f>
        <v>236.477496</v>
      </c>
      <c r="Z291" s="1">
        <v>4</v>
      </c>
    </row>
    <row r="292" spans="1:26" x14ac:dyDescent="0.3">
      <c r="A292" s="2">
        <v>44781</v>
      </c>
      <c r="B292" s="1" t="s">
        <v>139</v>
      </c>
      <c r="C292" s="1">
        <v>0</v>
      </c>
      <c r="D292" s="3">
        <v>1140</v>
      </c>
      <c r="E292" s="1" t="s">
        <v>139</v>
      </c>
      <c r="F292" s="3">
        <v>1140</v>
      </c>
      <c r="G292" s="3">
        <v>1000</v>
      </c>
      <c r="H292" s="3">
        <v>140</v>
      </c>
      <c r="I292" s="3">
        <f t="shared" si="41"/>
        <v>655.7</v>
      </c>
      <c r="J292" s="3">
        <v>814</v>
      </c>
      <c r="K292" s="3">
        <v>452</v>
      </c>
      <c r="L292" s="3">
        <v>34.4</v>
      </c>
      <c r="M292" s="3">
        <v>32.299999999999997</v>
      </c>
      <c r="N292" s="3">
        <v>354.36481590000005</v>
      </c>
      <c r="O292" s="4">
        <v>387.5809716</v>
      </c>
      <c r="P292" s="3">
        <v>372.5809716</v>
      </c>
      <c r="Q292" s="3">
        <v>-18.216155699999945</v>
      </c>
      <c r="R292" s="3">
        <f t="shared" si="38"/>
        <v>15</v>
      </c>
      <c r="S292" s="3">
        <v>333</v>
      </c>
      <c r="T292" s="3">
        <f t="shared" si="40"/>
        <v>148.5809716</v>
      </c>
      <c r="U292" s="3">
        <v>224</v>
      </c>
      <c r="V292" s="7">
        <f t="shared" si="39"/>
        <v>0.57794374959970296</v>
      </c>
      <c r="W292" s="1">
        <f>VLOOKUP(B292,SiteMetadata!$B$3:$P$37,3,FALSE)</f>
        <v>34.909999999999997</v>
      </c>
      <c r="X292" s="1" t="str">
        <f>VLOOKUP(B292,SiteMetadata!$B$3:$P$37,10,FALSE)</f>
        <v>UpperEastForkLMR</v>
      </c>
      <c r="Y292" s="1">
        <f>VLOOKUP(B292,SiteMetadata!$B$3:$P$37,5,FALSE)</f>
        <v>236.477496</v>
      </c>
      <c r="Z292" s="1">
        <v>4</v>
      </c>
    </row>
    <row r="293" spans="1:26" x14ac:dyDescent="0.3">
      <c r="A293" s="2">
        <v>44788</v>
      </c>
      <c r="B293" s="1" t="s">
        <v>139</v>
      </c>
      <c r="C293" s="1">
        <v>0</v>
      </c>
      <c r="D293" s="3">
        <v>913.35167225999999</v>
      </c>
      <c r="E293" s="1" t="s">
        <v>139</v>
      </c>
      <c r="F293" s="3">
        <v>913.35167225999999</v>
      </c>
      <c r="G293" s="3">
        <v>778.14586176</v>
      </c>
      <c r="H293" s="3">
        <v>135.20581049999998</v>
      </c>
      <c r="I293" s="3">
        <f t="shared" si="41"/>
        <v>70.651672259999941</v>
      </c>
      <c r="J293" s="3">
        <v>799</v>
      </c>
      <c r="K293" s="3">
        <v>819</v>
      </c>
      <c r="L293" s="3">
        <v>23.8</v>
      </c>
      <c r="M293" s="3">
        <v>23.7</v>
      </c>
      <c r="N293" s="3">
        <v>332.09540919000005</v>
      </c>
      <c r="O293" s="3">
        <v>332.09540919000005</v>
      </c>
      <c r="P293" s="3">
        <v>226.56110864000004</v>
      </c>
      <c r="Q293" s="3">
        <v>105.53430055000001</v>
      </c>
      <c r="R293" s="3">
        <f t="shared" si="38"/>
        <v>105.53430055000001</v>
      </c>
      <c r="S293" s="3">
        <v>238</v>
      </c>
      <c r="T293" s="3" t="str">
        <f t="shared" si="40"/>
        <v/>
      </c>
      <c r="U293" s="3">
        <v>232</v>
      </c>
      <c r="V293" s="7">
        <f t="shared" si="39"/>
        <v>0.69859442069934496</v>
      </c>
      <c r="W293" s="1">
        <f>VLOOKUP(B293,SiteMetadata!$B$3:$P$37,3,FALSE)</f>
        <v>34.909999999999997</v>
      </c>
      <c r="X293" s="1" t="str">
        <f>VLOOKUP(B293,SiteMetadata!$B$3:$P$37,10,FALSE)</f>
        <v>UpperEastForkLMR</v>
      </c>
      <c r="Y293" s="1">
        <f>VLOOKUP(B293,SiteMetadata!$B$3:$P$37,5,FALSE)</f>
        <v>236.477496</v>
      </c>
      <c r="Z293" s="1">
        <v>4</v>
      </c>
    </row>
    <row r="294" spans="1:26" x14ac:dyDescent="0.3">
      <c r="A294" s="2">
        <v>44795</v>
      </c>
      <c r="B294" s="1" t="s">
        <v>139</v>
      </c>
      <c r="C294" s="1">
        <v>0</v>
      </c>
      <c r="D294" s="3">
        <v>1342.4700602749999</v>
      </c>
      <c r="E294" s="1" t="s">
        <v>139</v>
      </c>
      <c r="F294" s="3">
        <v>1342.4700602749999</v>
      </c>
      <c r="G294" s="3">
        <v>892.07167779499991</v>
      </c>
      <c r="H294" s="3">
        <v>450.39838248000001</v>
      </c>
      <c r="I294" s="3">
        <f t="shared" si="41"/>
        <v>1004.3700602749999</v>
      </c>
      <c r="J294" s="3">
        <v>354.5</v>
      </c>
      <c r="K294" s="3">
        <v>325</v>
      </c>
      <c r="L294" s="3">
        <v>34.950000000000003</v>
      </c>
      <c r="M294" s="3">
        <v>13.1</v>
      </c>
      <c r="N294" s="4">
        <v>359.12516288</v>
      </c>
      <c r="O294" s="3">
        <v>359.12516288</v>
      </c>
      <c r="P294" s="3">
        <v>318.12516288</v>
      </c>
      <c r="Q294" s="3">
        <v>41</v>
      </c>
      <c r="R294" s="3">
        <f t="shared" si="38"/>
        <v>41</v>
      </c>
      <c r="S294" s="3">
        <v>225.5</v>
      </c>
      <c r="T294" s="3">
        <f t="shared" si="40"/>
        <v>130.12516288</v>
      </c>
      <c r="U294" s="3">
        <v>188</v>
      </c>
      <c r="V294" s="7">
        <f t="shared" si="39"/>
        <v>0.52349436751336564</v>
      </c>
      <c r="W294" s="1">
        <f>VLOOKUP(B294,SiteMetadata!$B$3:$P$37,3,FALSE)</f>
        <v>34.909999999999997</v>
      </c>
      <c r="X294" s="1" t="str">
        <f>VLOOKUP(B294,SiteMetadata!$B$3:$P$37,10,FALSE)</f>
        <v>UpperEastForkLMR</v>
      </c>
      <c r="Y294" s="1">
        <f>VLOOKUP(B294,SiteMetadata!$B$3:$P$37,5,FALSE)</f>
        <v>236.477496</v>
      </c>
      <c r="Z294" s="1">
        <v>4</v>
      </c>
    </row>
    <row r="295" spans="1:26" x14ac:dyDescent="0.3">
      <c r="A295" s="2">
        <v>44802</v>
      </c>
      <c r="B295" s="1" t="s">
        <v>139</v>
      </c>
      <c r="C295" s="1">
        <v>0</v>
      </c>
      <c r="D295" s="3">
        <v>1096.4304473499999</v>
      </c>
      <c r="E295" s="1" t="s">
        <v>139</v>
      </c>
      <c r="F295" s="3">
        <v>1096.4304473499999</v>
      </c>
      <c r="G295" s="3">
        <v>1051.26269615</v>
      </c>
      <c r="H295" s="3">
        <v>45.167751199999884</v>
      </c>
      <c r="I295" s="3">
        <f t="shared" si="41"/>
        <v>111.23044734999985</v>
      </c>
      <c r="J295" s="3">
        <v>1050</v>
      </c>
      <c r="K295" s="3">
        <v>974</v>
      </c>
      <c r="L295" s="3">
        <v>10.3</v>
      </c>
      <c r="M295" s="3">
        <v>11.2</v>
      </c>
      <c r="N295" s="3">
        <v>288.74497439999993</v>
      </c>
      <c r="O295" s="3">
        <v>288.74497439999993</v>
      </c>
      <c r="P295" s="3">
        <v>272.55264375000007</v>
      </c>
      <c r="Q295" s="3">
        <v>16.19233064999986</v>
      </c>
      <c r="R295" s="3">
        <f t="shared" si="38"/>
        <v>16.19233064999986</v>
      </c>
      <c r="S295" s="3">
        <v>316</v>
      </c>
      <c r="T295" s="3" t="str">
        <f t="shared" si="40"/>
        <v/>
      </c>
      <c r="U295" s="3">
        <v>281</v>
      </c>
      <c r="V295" s="7">
        <f t="shared" si="39"/>
        <v>0.97317711099182358</v>
      </c>
      <c r="W295" s="1">
        <f>VLOOKUP(B295,SiteMetadata!$B$3:$P$37,3,FALSE)</f>
        <v>34.909999999999997</v>
      </c>
      <c r="X295" s="1" t="str">
        <f>VLOOKUP(B295,SiteMetadata!$B$3:$P$37,10,FALSE)</f>
        <v>UpperEastForkLMR</v>
      </c>
      <c r="Y295" s="1">
        <f>VLOOKUP(B295,SiteMetadata!$B$3:$P$37,5,FALSE)</f>
        <v>236.477496</v>
      </c>
      <c r="Z295" s="1">
        <v>4</v>
      </c>
    </row>
    <row r="296" spans="1:26" x14ac:dyDescent="0.3">
      <c r="A296" s="2">
        <v>44823</v>
      </c>
      <c r="B296" s="1" t="s">
        <v>139</v>
      </c>
      <c r="C296" s="1">
        <v>0</v>
      </c>
      <c r="D296" s="3">
        <v>622.22223799999983</v>
      </c>
      <c r="E296" s="1" t="s">
        <v>139</v>
      </c>
      <c r="F296" s="3">
        <v>622.22223799999983</v>
      </c>
      <c r="G296" s="3">
        <v>602.98744198000009</v>
      </c>
      <c r="H296" s="3">
        <v>19.234796019999749</v>
      </c>
      <c r="I296" s="3">
        <f t="shared" si="41"/>
        <v>264.00223799999981</v>
      </c>
      <c r="J296" s="3">
        <v>271</v>
      </c>
      <c r="K296" s="3">
        <v>354</v>
      </c>
      <c r="L296" s="3">
        <v>5.55</v>
      </c>
      <c r="M296" s="3">
        <v>4.22</v>
      </c>
      <c r="N296" s="3">
        <v>217.58521999999999</v>
      </c>
      <c r="O296" s="3">
        <v>217.58521999999999</v>
      </c>
      <c r="P296" s="4">
        <v>197.58521999999999</v>
      </c>
      <c r="Q296" s="3">
        <v>20</v>
      </c>
      <c r="R296" s="3">
        <f t="shared" si="38"/>
        <v>20</v>
      </c>
      <c r="S296" s="3">
        <v>108</v>
      </c>
      <c r="T296" s="3">
        <f t="shared" si="40"/>
        <v>68.585219999999993</v>
      </c>
      <c r="U296" s="3">
        <v>129</v>
      </c>
      <c r="V296" s="7">
        <f t="shared" si="39"/>
        <v>0.59287115181812444</v>
      </c>
      <c r="W296" s="1">
        <f>VLOOKUP(B296,SiteMetadata!$B$3:$P$37,3,FALSE)</f>
        <v>34.909999999999997</v>
      </c>
      <c r="X296" s="1" t="str">
        <f>VLOOKUP(B296,SiteMetadata!$B$3:$P$37,10,FALSE)</f>
        <v>UpperEastForkLMR</v>
      </c>
      <c r="Y296" s="1">
        <f>VLOOKUP(B296,SiteMetadata!$B$3:$P$37,5,FALSE)</f>
        <v>236.477496</v>
      </c>
      <c r="Z296" s="1">
        <v>4</v>
      </c>
    </row>
    <row r="297" spans="1:26" x14ac:dyDescent="0.3">
      <c r="A297" s="2">
        <v>44830</v>
      </c>
      <c r="B297" s="1" t="s">
        <v>139</v>
      </c>
      <c r="C297" s="1">
        <v>0</v>
      </c>
      <c r="D297" s="3">
        <v>875.99093017999985</v>
      </c>
      <c r="E297" s="1" t="s">
        <v>139</v>
      </c>
      <c r="F297" s="3">
        <v>875.99093017999985</v>
      </c>
      <c r="G297" s="3">
        <v>835.60405098000001</v>
      </c>
      <c r="H297" s="3">
        <v>40.386879199999839</v>
      </c>
      <c r="I297" s="3">
        <f t="shared" si="41"/>
        <v>236.39093017999983</v>
      </c>
      <c r="J297" s="3">
        <v>792</v>
      </c>
      <c r="K297" s="3">
        <v>627</v>
      </c>
      <c r="L297" s="3">
        <v>1.47</v>
      </c>
      <c r="M297" s="3">
        <v>12.6</v>
      </c>
      <c r="N297" s="3">
        <v>259.41818624999996</v>
      </c>
      <c r="O297" s="4">
        <v>276.37032145000001</v>
      </c>
      <c r="P297" s="3">
        <v>263.37032145000001</v>
      </c>
      <c r="Q297" s="3">
        <v>-3.9521352000000434</v>
      </c>
      <c r="R297" s="3">
        <f t="shared" si="38"/>
        <v>13</v>
      </c>
      <c r="S297" s="3">
        <v>253</v>
      </c>
      <c r="T297" s="3">
        <f t="shared" si="40"/>
        <v>59.370321450000006</v>
      </c>
      <c r="U297" s="3">
        <v>204</v>
      </c>
      <c r="V297" s="7">
        <f t="shared" si="39"/>
        <v>0.73814003952992113</v>
      </c>
      <c r="W297" s="1">
        <f>VLOOKUP(B297,SiteMetadata!$B$3:$P$37,3,FALSE)</f>
        <v>34.909999999999997</v>
      </c>
      <c r="X297" s="1" t="str">
        <f>VLOOKUP(B297,SiteMetadata!$B$3:$P$37,10,FALSE)</f>
        <v>UpperEastForkLMR</v>
      </c>
      <c r="Y297" s="1">
        <f>VLOOKUP(B297,SiteMetadata!$B$3:$P$37,5,FALSE)</f>
        <v>236.477496</v>
      </c>
      <c r="Z297" s="1">
        <v>4</v>
      </c>
    </row>
    <row r="298" spans="1:26" x14ac:dyDescent="0.3">
      <c r="A298" s="2">
        <v>44837</v>
      </c>
      <c r="B298" s="1" t="s">
        <v>139</v>
      </c>
      <c r="C298" s="1">
        <v>0</v>
      </c>
      <c r="D298" s="3">
        <v>733.03293077000001</v>
      </c>
      <c r="E298" s="1" t="s">
        <v>139</v>
      </c>
      <c r="F298" s="3">
        <v>733.03293077000001</v>
      </c>
      <c r="G298" s="3">
        <v>685.01342260000001</v>
      </c>
      <c r="H298" s="3">
        <v>48.019508169999995</v>
      </c>
      <c r="I298" s="3">
        <f t="shared" si="41"/>
        <v>291.98293077</v>
      </c>
      <c r="J298" s="3">
        <v>451.5</v>
      </c>
      <c r="K298" s="3">
        <v>437</v>
      </c>
      <c r="L298" s="3">
        <v>3.3150000000000004</v>
      </c>
      <c r="M298" s="3">
        <v>4.05</v>
      </c>
      <c r="N298" s="3">
        <v>290.86062158499999</v>
      </c>
      <c r="O298" s="3">
        <v>290.86062158499999</v>
      </c>
      <c r="P298" s="3">
        <v>261.07037092499996</v>
      </c>
      <c r="Q298" s="3">
        <v>29.790250660000027</v>
      </c>
      <c r="R298" s="3">
        <f t="shared" si="38"/>
        <v>29.790250660000027</v>
      </c>
      <c r="S298" s="3">
        <v>194</v>
      </c>
      <c r="T298" s="3">
        <f t="shared" si="40"/>
        <v>68.070370924999963</v>
      </c>
      <c r="U298" s="3">
        <v>193</v>
      </c>
      <c r="V298" s="7">
        <f t="shared" si="39"/>
        <v>0.66354805593234434</v>
      </c>
      <c r="W298" s="1">
        <f>VLOOKUP(B298,SiteMetadata!$B$3:$P$37,3,FALSE)</f>
        <v>34.909999999999997</v>
      </c>
      <c r="X298" s="1" t="str">
        <f>VLOOKUP(B298,SiteMetadata!$B$3:$P$37,10,FALSE)</f>
        <v>UpperEastForkLMR</v>
      </c>
      <c r="Y298" s="1">
        <f>VLOOKUP(B298,SiteMetadata!$B$3:$P$37,5,FALSE)</f>
        <v>236.477496</v>
      </c>
      <c r="Z298" s="1">
        <v>4</v>
      </c>
    </row>
    <row r="299" spans="1:26" x14ac:dyDescent="0.3">
      <c r="A299" s="2">
        <v>44845</v>
      </c>
      <c r="B299" s="1" t="s">
        <v>139</v>
      </c>
      <c r="C299" s="1">
        <v>0</v>
      </c>
      <c r="D299" s="3">
        <v>2075.0366960000001</v>
      </c>
      <c r="E299" s="1" t="s">
        <v>139</v>
      </c>
      <c r="F299" s="4">
        <v>2159.3752500000001</v>
      </c>
      <c r="G299" s="3">
        <v>2137.3752500000001</v>
      </c>
      <c r="H299" s="3">
        <v>-62.338553999999931</v>
      </c>
      <c r="I299" s="3">
        <f t="shared" si="41"/>
        <v>470.69524999999999</v>
      </c>
      <c r="J299" s="3">
        <v>1740</v>
      </c>
      <c r="K299" s="3">
        <v>1680</v>
      </c>
      <c r="L299" s="3">
        <v>1.61</v>
      </c>
      <c r="M299" s="3">
        <v>8.68</v>
      </c>
      <c r="N299" s="3">
        <v>534.92260388</v>
      </c>
      <c r="O299" s="3">
        <v>534.92260388</v>
      </c>
      <c r="P299" s="3">
        <v>486.71598400000005</v>
      </c>
      <c r="Q299" s="3">
        <v>48.206619879999948</v>
      </c>
      <c r="R299" s="3">
        <f t="shared" si="38"/>
        <v>48.206619879999948</v>
      </c>
      <c r="S299" s="3">
        <v>473</v>
      </c>
      <c r="T299" s="3">
        <f t="shared" si="40"/>
        <v>22.715984000000049</v>
      </c>
      <c r="U299" s="3">
        <v>464</v>
      </c>
      <c r="V299" s="7">
        <f t="shared" si="39"/>
        <v>0.86741520480613277</v>
      </c>
      <c r="W299" s="1">
        <f>VLOOKUP(B299,SiteMetadata!$B$3:$P$37,3,FALSE)</f>
        <v>34.909999999999997</v>
      </c>
      <c r="X299" s="1" t="str">
        <f>VLOOKUP(B299,SiteMetadata!$B$3:$P$37,10,FALSE)</f>
        <v>UpperEastForkLMR</v>
      </c>
      <c r="Y299" s="1">
        <f>VLOOKUP(B299,SiteMetadata!$B$3:$P$37,5,FALSE)</f>
        <v>236.477496</v>
      </c>
      <c r="Z299" s="1">
        <v>4</v>
      </c>
    </row>
    <row r="300" spans="1:26" x14ac:dyDescent="0.3">
      <c r="A300" s="2">
        <v>44858</v>
      </c>
      <c r="B300" s="1" t="s">
        <v>139</v>
      </c>
      <c r="C300" s="1">
        <v>0</v>
      </c>
      <c r="D300" s="3">
        <v>1785</v>
      </c>
      <c r="E300" s="1" t="s">
        <v>139</v>
      </c>
      <c r="F300" s="4">
        <v>1837</v>
      </c>
      <c r="G300" s="3">
        <v>1820</v>
      </c>
      <c r="H300" s="3">
        <v>-35</v>
      </c>
      <c r="I300" s="3">
        <f t="shared" si="41"/>
        <v>408.19499999999994</v>
      </c>
      <c r="J300" s="3">
        <v>1918.5</v>
      </c>
      <c r="K300" s="3">
        <v>1425</v>
      </c>
      <c r="L300" s="3">
        <v>1.085</v>
      </c>
      <c r="M300" s="3">
        <v>3.8049999999999997</v>
      </c>
      <c r="N300" s="3"/>
      <c r="O300" s="3"/>
      <c r="P300" s="3"/>
      <c r="Q300" s="3"/>
      <c r="R300" s="3"/>
      <c r="S300" s="3">
        <v>629.5</v>
      </c>
      <c r="T300" s="3"/>
      <c r="U300" s="3">
        <v>586</v>
      </c>
      <c r="V300" s="7"/>
      <c r="W300" s="1">
        <f>VLOOKUP(B300,SiteMetadata!$B$3:$P$37,3,FALSE)</f>
        <v>34.909999999999997</v>
      </c>
      <c r="X300" s="1" t="str">
        <f>VLOOKUP(B300,SiteMetadata!$B$3:$P$37,10,FALSE)</f>
        <v>UpperEastForkLMR</v>
      </c>
      <c r="Y300" s="1">
        <f>VLOOKUP(B300,SiteMetadata!$B$3:$P$37,5,FALSE)</f>
        <v>236.477496</v>
      </c>
      <c r="Z300" s="1">
        <v>4</v>
      </c>
    </row>
    <row r="301" spans="1:26" x14ac:dyDescent="0.3">
      <c r="A301" s="2">
        <v>44865</v>
      </c>
      <c r="B301" s="1" t="s">
        <v>139</v>
      </c>
      <c r="C301" s="1">
        <v>0</v>
      </c>
      <c r="D301" s="3">
        <v>4730</v>
      </c>
      <c r="E301" s="1" t="s">
        <v>139</v>
      </c>
      <c r="F301" s="3">
        <v>4730</v>
      </c>
      <c r="G301" s="3">
        <v>3738.7447120000006</v>
      </c>
      <c r="H301" s="3">
        <v>991.25528799999938</v>
      </c>
      <c r="I301" s="3">
        <f t="shared" si="41"/>
        <v>1034.23</v>
      </c>
      <c r="J301" s="3">
        <v>5010</v>
      </c>
      <c r="K301" s="3">
        <v>3690</v>
      </c>
      <c r="L301" s="3">
        <v>2.2200000000000002</v>
      </c>
      <c r="M301" s="3">
        <v>5.77</v>
      </c>
      <c r="N301" s="3">
        <v>782.60124999999994</v>
      </c>
      <c r="O301" s="3">
        <v>782.60124999999994</v>
      </c>
      <c r="P301" s="3">
        <v>725</v>
      </c>
      <c r="Q301" s="3">
        <v>57.601249999999936</v>
      </c>
      <c r="R301" s="3">
        <f t="shared" ref="R301:R364" si="42">O301-P301</f>
        <v>57.601249999999936</v>
      </c>
      <c r="S301" s="3">
        <v>802</v>
      </c>
      <c r="T301" s="3">
        <f t="shared" ref="T301:T364" si="43">IF(P301-U301&lt;0,"", P301-U301)</f>
        <v>81</v>
      </c>
      <c r="U301" s="3">
        <v>644</v>
      </c>
      <c r="V301" s="7">
        <f t="shared" ref="V301:V315" si="44">U301/O301</f>
        <v>0.82289671783682949</v>
      </c>
      <c r="W301" s="1">
        <f>VLOOKUP(B301,SiteMetadata!$B$3:$P$37,3,FALSE)</f>
        <v>34.909999999999997</v>
      </c>
      <c r="X301" s="1" t="str">
        <f>VLOOKUP(B301,SiteMetadata!$B$3:$P$37,10,FALSE)</f>
        <v>UpperEastForkLMR</v>
      </c>
      <c r="Y301" s="1">
        <f>VLOOKUP(B301,SiteMetadata!$B$3:$P$37,5,FALSE)</f>
        <v>236.477496</v>
      </c>
      <c r="Z301" s="1">
        <v>4</v>
      </c>
    </row>
    <row r="302" spans="1:26" x14ac:dyDescent="0.3">
      <c r="A302" s="2">
        <v>44879</v>
      </c>
      <c r="B302" s="1" t="s">
        <v>139</v>
      </c>
      <c r="C302" s="1">
        <v>0</v>
      </c>
      <c r="D302" s="3">
        <v>643.65515625</v>
      </c>
      <c r="E302" s="1" t="s">
        <v>139</v>
      </c>
      <c r="F302" s="3">
        <v>643.65515625</v>
      </c>
      <c r="G302" s="3">
        <v>556.79407823999998</v>
      </c>
      <c r="H302" s="3">
        <v>86.861078010000028</v>
      </c>
      <c r="I302" s="3">
        <f t="shared" si="41"/>
        <v>491.45515625000002</v>
      </c>
      <c r="J302" s="3">
        <v>140</v>
      </c>
      <c r="K302" s="3">
        <v>137</v>
      </c>
      <c r="L302" s="3">
        <v>12.5</v>
      </c>
      <c r="M302" s="3">
        <v>15.2</v>
      </c>
      <c r="N302" s="3">
        <v>408.27162100000004</v>
      </c>
      <c r="O302" s="4">
        <v>428.91084540999992</v>
      </c>
      <c r="P302" s="3">
        <v>413.91084540999992</v>
      </c>
      <c r="Q302" s="3">
        <v>-5.6392244099998834</v>
      </c>
      <c r="R302" s="3">
        <f t="shared" si="42"/>
        <v>15</v>
      </c>
      <c r="S302" s="3">
        <v>284</v>
      </c>
      <c r="T302" s="3">
        <f t="shared" si="43"/>
        <v>130.91084540999992</v>
      </c>
      <c r="U302" s="3">
        <v>283</v>
      </c>
      <c r="V302" s="7">
        <f t="shared" si="44"/>
        <v>0.65981078125799697</v>
      </c>
      <c r="W302" s="1">
        <f>VLOOKUP(B302,SiteMetadata!$B$3:$P$37,3,FALSE)</f>
        <v>34.909999999999997</v>
      </c>
      <c r="X302" s="1" t="str">
        <f>VLOOKUP(B302,SiteMetadata!$B$3:$P$37,10,FALSE)</f>
        <v>UpperEastForkLMR</v>
      </c>
      <c r="Y302" s="1">
        <f>VLOOKUP(B302,SiteMetadata!$B$3:$P$37,5,FALSE)</f>
        <v>236.477496</v>
      </c>
      <c r="Z302" s="1">
        <v>4</v>
      </c>
    </row>
    <row r="303" spans="1:26" x14ac:dyDescent="0.3">
      <c r="A303" s="2">
        <v>44886</v>
      </c>
      <c r="B303" s="1" t="s">
        <v>139</v>
      </c>
      <c r="C303" s="1">
        <v>0</v>
      </c>
      <c r="D303" s="3">
        <v>561.5</v>
      </c>
      <c r="E303" s="1" t="s">
        <v>139</v>
      </c>
      <c r="F303" s="3">
        <v>561.5</v>
      </c>
      <c r="G303" s="3">
        <v>520</v>
      </c>
      <c r="H303" s="3">
        <v>41.5</v>
      </c>
      <c r="I303" s="3">
        <f t="shared" si="41"/>
        <v>422.31399999999996</v>
      </c>
      <c r="J303" s="3">
        <v>141.5</v>
      </c>
      <c r="K303" s="3">
        <v>138.5</v>
      </c>
      <c r="L303" s="3">
        <v>2.2050000000000001</v>
      </c>
      <c r="M303" s="3">
        <v>0.68599999999999994</v>
      </c>
      <c r="N303" s="3">
        <v>246.10737729999997</v>
      </c>
      <c r="O303" s="4">
        <v>265.01181102499993</v>
      </c>
      <c r="P303" s="3">
        <v>254.01181102499996</v>
      </c>
      <c r="Q303" s="3">
        <v>-7.9044337249999899</v>
      </c>
      <c r="R303" s="3">
        <f t="shared" si="42"/>
        <v>10.999999999999972</v>
      </c>
      <c r="S303" s="3">
        <v>152.5</v>
      </c>
      <c r="T303" s="3">
        <f t="shared" si="43"/>
        <v>103.01181102499996</v>
      </c>
      <c r="U303" s="3">
        <v>151</v>
      </c>
      <c r="V303" s="7">
        <f t="shared" si="44"/>
        <v>0.56978592544977325</v>
      </c>
      <c r="W303" s="1">
        <f>VLOOKUP(B303,SiteMetadata!$B$3:$P$37,3,FALSE)</f>
        <v>34.909999999999997</v>
      </c>
      <c r="X303" s="1" t="str">
        <f>VLOOKUP(B303,SiteMetadata!$B$3:$P$37,10,FALSE)</f>
        <v>UpperEastForkLMR</v>
      </c>
      <c r="Y303" s="1">
        <f>VLOOKUP(B303,SiteMetadata!$B$3:$P$37,5,FALSE)</f>
        <v>236.477496</v>
      </c>
      <c r="Z303" s="1">
        <v>4</v>
      </c>
    </row>
    <row r="304" spans="1:26" x14ac:dyDescent="0.3">
      <c r="A304" s="2">
        <v>44893</v>
      </c>
      <c r="B304" s="1" t="s">
        <v>139</v>
      </c>
      <c r="C304" s="1">
        <v>0</v>
      </c>
      <c r="D304" s="3">
        <v>549.67633130000013</v>
      </c>
      <c r="E304" s="1" t="s">
        <v>139</v>
      </c>
      <c r="F304" s="3">
        <v>549.67633130000013</v>
      </c>
      <c r="G304" s="3">
        <v>475.87738250000007</v>
      </c>
      <c r="H304" s="3">
        <v>73.798948800000062</v>
      </c>
      <c r="I304" s="3">
        <f t="shared" si="41"/>
        <v>426.55633130000012</v>
      </c>
      <c r="J304" s="3">
        <v>319</v>
      </c>
      <c r="K304" s="3">
        <v>119</v>
      </c>
      <c r="L304" s="3">
        <v>3.3766666666666669</v>
      </c>
      <c r="M304" s="3">
        <v>4.12</v>
      </c>
      <c r="N304" s="3">
        <v>318.80446463999999</v>
      </c>
      <c r="O304" s="3">
        <v>318.80446463999999</v>
      </c>
      <c r="P304" s="3">
        <v>226.42785695999999</v>
      </c>
      <c r="Q304" s="3">
        <v>92.376607680000006</v>
      </c>
      <c r="R304" s="3">
        <f t="shared" si="42"/>
        <v>92.376607680000006</v>
      </c>
      <c r="S304" s="3">
        <v>157.33333333333334</v>
      </c>
      <c r="T304" s="3">
        <f t="shared" si="43"/>
        <v>92.427856959999986</v>
      </c>
      <c r="U304" s="3">
        <v>134</v>
      </c>
      <c r="V304" s="7">
        <f t="shared" si="44"/>
        <v>0.42032033695423721</v>
      </c>
      <c r="W304" s="1">
        <f>VLOOKUP(B304,SiteMetadata!$B$3:$P$37,3,FALSE)</f>
        <v>34.909999999999997</v>
      </c>
      <c r="X304" s="1" t="str">
        <f>VLOOKUP(B304,SiteMetadata!$B$3:$P$37,10,FALSE)</f>
        <v>UpperEastForkLMR</v>
      </c>
      <c r="Y304" s="1">
        <f>VLOOKUP(B304,SiteMetadata!$B$3:$P$37,5,FALSE)</f>
        <v>236.477496</v>
      </c>
      <c r="Z304" s="1">
        <v>4</v>
      </c>
    </row>
    <row r="305" spans="1:26" x14ac:dyDescent="0.3">
      <c r="A305" s="2">
        <v>44935</v>
      </c>
      <c r="B305" s="1" t="s">
        <v>139</v>
      </c>
      <c r="C305" s="1">
        <v>0</v>
      </c>
      <c r="D305" s="3">
        <v>1670</v>
      </c>
      <c r="E305" s="1" t="s">
        <v>139</v>
      </c>
      <c r="F305" s="3">
        <v>1670</v>
      </c>
      <c r="G305" s="3">
        <v>1520</v>
      </c>
      <c r="H305" s="3">
        <v>150</v>
      </c>
      <c r="I305" s="3">
        <f t="shared" si="41"/>
        <v>514.79999999999995</v>
      </c>
      <c r="J305" s="3">
        <v>1070</v>
      </c>
      <c r="K305" s="3">
        <v>1130</v>
      </c>
      <c r="L305" s="3">
        <v>52.5</v>
      </c>
      <c r="M305" s="3">
        <v>25.2</v>
      </c>
      <c r="N305" s="3">
        <v>219.32353558</v>
      </c>
      <c r="O305" s="3">
        <v>219.32353558</v>
      </c>
      <c r="P305" s="3">
        <v>158.74319826499999</v>
      </c>
      <c r="Q305" s="3">
        <v>60.580337315000008</v>
      </c>
      <c r="R305" s="3">
        <f t="shared" si="42"/>
        <v>60.580337315000008</v>
      </c>
      <c r="S305" s="3">
        <v>107</v>
      </c>
      <c r="T305" s="3">
        <f t="shared" si="43"/>
        <v>65.843198264999984</v>
      </c>
      <c r="U305" s="3">
        <v>92.9</v>
      </c>
      <c r="V305" s="7">
        <f t="shared" si="44"/>
        <v>0.42357515236258808</v>
      </c>
      <c r="W305" s="1">
        <f>VLOOKUP(B305,SiteMetadata!$B$3:$P$37,3,FALSE)</f>
        <v>34.909999999999997</v>
      </c>
      <c r="X305" s="1" t="str">
        <f>VLOOKUP(B305,SiteMetadata!$B$3:$P$37,10,FALSE)</f>
        <v>UpperEastForkLMR</v>
      </c>
      <c r="Y305" s="1">
        <f>VLOOKUP(B305,SiteMetadata!$B$3:$P$37,5,FALSE)</f>
        <v>236.477496</v>
      </c>
      <c r="Z305" s="1">
        <v>4</v>
      </c>
    </row>
    <row r="306" spans="1:26" x14ac:dyDescent="0.3">
      <c r="A306" s="2">
        <v>44943</v>
      </c>
      <c r="B306" s="1" t="s">
        <v>139</v>
      </c>
      <c r="C306" s="1">
        <v>0</v>
      </c>
      <c r="D306" s="3">
        <v>1741.19030208</v>
      </c>
      <c r="E306" s="1" t="s">
        <v>139</v>
      </c>
      <c r="F306" s="3">
        <v>1741.19030208</v>
      </c>
      <c r="G306" s="3">
        <v>1530.4188964800001</v>
      </c>
      <c r="H306" s="3">
        <v>210.77140559999998</v>
      </c>
      <c r="I306" s="3">
        <f t="shared" si="41"/>
        <v>494.19030208000004</v>
      </c>
      <c r="J306" s="3">
        <v>1450</v>
      </c>
      <c r="K306" s="3">
        <v>1210</v>
      </c>
      <c r="L306" s="3">
        <v>39.1</v>
      </c>
      <c r="M306" s="3">
        <v>37</v>
      </c>
      <c r="N306" s="3">
        <v>208.38023520000002</v>
      </c>
      <c r="O306" s="3">
        <v>208.38023520000002</v>
      </c>
      <c r="P306" s="3">
        <v>196.32505920000006</v>
      </c>
      <c r="Q306" s="3">
        <v>12.05517599999996</v>
      </c>
      <c r="R306" s="3">
        <f t="shared" si="42"/>
        <v>12.05517599999996</v>
      </c>
      <c r="S306" s="3">
        <v>100</v>
      </c>
      <c r="T306" s="3">
        <f t="shared" si="43"/>
        <v>118.22505920000006</v>
      </c>
      <c r="U306" s="3">
        <v>78.099999999999994</v>
      </c>
      <c r="V306" s="7">
        <f t="shared" si="44"/>
        <v>0.37479562265125993</v>
      </c>
      <c r="W306" s="1">
        <f>VLOOKUP(B306,SiteMetadata!$B$3:$P$37,3,FALSE)</f>
        <v>34.909999999999997</v>
      </c>
      <c r="X306" s="1" t="str">
        <f>VLOOKUP(B306,SiteMetadata!$B$3:$P$37,10,FALSE)</f>
        <v>UpperEastForkLMR</v>
      </c>
      <c r="Y306" s="1">
        <f>VLOOKUP(B306,SiteMetadata!$B$3:$P$37,5,FALSE)</f>
        <v>236.477496</v>
      </c>
      <c r="Z306" s="1">
        <v>4</v>
      </c>
    </row>
    <row r="307" spans="1:26" x14ac:dyDescent="0.3">
      <c r="A307" s="2">
        <v>44949</v>
      </c>
      <c r="B307" s="1" t="s">
        <v>139</v>
      </c>
      <c r="C307" s="1">
        <v>0</v>
      </c>
      <c r="D307" s="3">
        <v>1738.6063014499998</v>
      </c>
      <c r="E307" s="1" t="s">
        <v>139</v>
      </c>
      <c r="F307" s="3">
        <v>1738.6063014499998</v>
      </c>
      <c r="G307" s="3">
        <v>1650.9599247249998</v>
      </c>
      <c r="H307" s="3">
        <v>87.646376724999982</v>
      </c>
      <c r="I307" s="3">
        <f t="shared" si="41"/>
        <v>641.45630144999973</v>
      </c>
      <c r="J307" s="3">
        <v>1025</v>
      </c>
      <c r="K307" s="3">
        <v>1072.5</v>
      </c>
      <c r="L307" s="3">
        <v>32.35</v>
      </c>
      <c r="M307" s="3">
        <v>24.65</v>
      </c>
      <c r="N307" s="3">
        <v>241.99065096499999</v>
      </c>
      <c r="O307" s="3">
        <v>241.99065096499999</v>
      </c>
      <c r="P307" s="3">
        <v>185.11113887999997</v>
      </c>
      <c r="Q307" s="3">
        <v>56.879512085000016</v>
      </c>
      <c r="R307" s="3">
        <f t="shared" si="42"/>
        <v>56.879512085000016</v>
      </c>
      <c r="S307" s="3">
        <v>104</v>
      </c>
      <c r="T307" s="3">
        <f t="shared" si="43"/>
        <v>88.961138879999965</v>
      </c>
      <c r="U307" s="3">
        <v>96.15</v>
      </c>
      <c r="V307" s="7">
        <f t="shared" si="44"/>
        <v>0.39732939936554218</v>
      </c>
      <c r="W307" s="1">
        <f>VLOOKUP(B307,SiteMetadata!$B$3:$P$37,3,FALSE)</f>
        <v>34.909999999999997</v>
      </c>
      <c r="X307" s="1" t="str">
        <f>VLOOKUP(B307,SiteMetadata!$B$3:$P$37,10,FALSE)</f>
        <v>UpperEastForkLMR</v>
      </c>
      <c r="Y307" s="1">
        <f>VLOOKUP(B307,SiteMetadata!$B$3:$P$37,5,FALSE)</f>
        <v>236.477496</v>
      </c>
      <c r="Z307" s="1">
        <v>4</v>
      </c>
    </row>
    <row r="308" spans="1:26" x14ac:dyDescent="0.3">
      <c r="A308" s="2">
        <v>44956</v>
      </c>
      <c r="B308" s="1" t="s">
        <v>139</v>
      </c>
      <c r="C308" s="1">
        <v>0</v>
      </c>
      <c r="D308" s="3">
        <v>1797.3781518400001</v>
      </c>
      <c r="E308" s="1" t="s">
        <v>139</v>
      </c>
      <c r="F308" s="3">
        <v>1797.3781518400001</v>
      </c>
      <c r="G308" s="3">
        <v>1698.0735331599999</v>
      </c>
      <c r="H308" s="3">
        <v>99.304618680000203</v>
      </c>
      <c r="I308" s="3">
        <f t="shared" si="41"/>
        <v>214.3781518400001</v>
      </c>
      <c r="J308" s="3">
        <v>1360</v>
      </c>
      <c r="K308" s="3">
        <v>1570</v>
      </c>
      <c r="L308" s="3">
        <v>13</v>
      </c>
      <c r="M308" s="3">
        <v>13</v>
      </c>
      <c r="N308" s="3">
        <v>243.04710896999998</v>
      </c>
      <c r="O308" s="3">
        <v>243.04710896999998</v>
      </c>
      <c r="P308" s="3">
        <v>205.34328368000001</v>
      </c>
      <c r="Q308" s="3">
        <v>37.703825289999969</v>
      </c>
      <c r="R308" s="3">
        <f t="shared" si="42"/>
        <v>37.703825289999969</v>
      </c>
      <c r="S308" s="3">
        <v>81.5</v>
      </c>
      <c r="T308" s="3">
        <f t="shared" si="43"/>
        <v>100.34328368000001</v>
      </c>
      <c r="U308" s="3">
        <v>105</v>
      </c>
      <c r="V308" s="7">
        <f t="shared" si="44"/>
        <v>0.4320150132415706</v>
      </c>
      <c r="W308" s="1">
        <f>VLOOKUP(B308,SiteMetadata!$B$3:$P$37,3,FALSE)</f>
        <v>34.909999999999997</v>
      </c>
      <c r="X308" s="1" t="str">
        <f>VLOOKUP(B308,SiteMetadata!$B$3:$P$37,10,FALSE)</f>
        <v>UpperEastForkLMR</v>
      </c>
      <c r="Y308" s="1">
        <f>VLOOKUP(B308,SiteMetadata!$B$3:$P$37,5,FALSE)</f>
        <v>236.477496</v>
      </c>
      <c r="Z308" s="1">
        <v>4</v>
      </c>
    </row>
    <row r="309" spans="1:26" x14ac:dyDescent="0.3">
      <c r="A309" s="2">
        <v>44963</v>
      </c>
      <c r="B309" s="1" t="s">
        <v>139</v>
      </c>
      <c r="C309" s="1">
        <v>0</v>
      </c>
      <c r="D309" s="3">
        <v>1424.4845641999996</v>
      </c>
      <c r="E309" s="1" t="s">
        <v>139</v>
      </c>
      <c r="F309" s="4">
        <v>1473.0103094499998</v>
      </c>
      <c r="G309" s="3">
        <v>1450.0103094499998</v>
      </c>
      <c r="H309" s="3">
        <v>-25.525745250000227</v>
      </c>
      <c r="I309" s="3"/>
      <c r="J309" s="3">
        <v>2020</v>
      </c>
      <c r="K309" s="3">
        <v>1550</v>
      </c>
      <c r="L309" s="3">
        <v>1.32</v>
      </c>
      <c r="M309" s="3">
        <v>1.58</v>
      </c>
      <c r="N309" s="3">
        <v>171.98780032000002</v>
      </c>
      <c r="O309" s="3">
        <v>171.98780032000002</v>
      </c>
      <c r="P309" s="3">
        <v>61.509697599999996</v>
      </c>
      <c r="Q309" s="3">
        <v>110.47810272000002</v>
      </c>
      <c r="R309" s="3">
        <f t="shared" si="42"/>
        <v>110.47810272000002</v>
      </c>
      <c r="S309" s="3">
        <v>53.1</v>
      </c>
      <c r="T309" s="3">
        <f t="shared" si="43"/>
        <v>10.909697599999994</v>
      </c>
      <c r="U309" s="3">
        <v>50.6</v>
      </c>
      <c r="V309" s="7">
        <f t="shared" si="44"/>
        <v>0.29420691412910555</v>
      </c>
      <c r="W309" s="1">
        <f>VLOOKUP(B309,SiteMetadata!$B$3:$P$37,3,FALSE)</f>
        <v>34.909999999999997</v>
      </c>
      <c r="X309" s="1" t="str">
        <f>VLOOKUP(B309,SiteMetadata!$B$3:$P$37,10,FALSE)</f>
        <v>UpperEastForkLMR</v>
      </c>
      <c r="Y309" s="1">
        <f>VLOOKUP(B309,SiteMetadata!$B$3:$P$37,5,FALSE)</f>
        <v>236.477496</v>
      </c>
      <c r="Z309" s="1">
        <v>4</v>
      </c>
    </row>
    <row r="310" spans="1:26" x14ac:dyDescent="0.3">
      <c r="A310" s="2">
        <v>44970</v>
      </c>
      <c r="B310" s="1" t="s">
        <v>139</v>
      </c>
      <c r="C310" s="1">
        <v>0</v>
      </c>
      <c r="D310" s="3">
        <v>721.36035855</v>
      </c>
      <c r="E310" s="1" t="s">
        <v>139</v>
      </c>
      <c r="F310" s="4">
        <v>1995.100858</v>
      </c>
      <c r="G310" s="3">
        <v>1978.100858</v>
      </c>
      <c r="H310" s="3">
        <v>-1256.74049945</v>
      </c>
      <c r="I310" s="3">
        <f t="shared" ref="I310:I329" si="45">F310-(K310+M310)</f>
        <v>1417.7753579999999</v>
      </c>
      <c r="J310" s="3">
        <v>618</v>
      </c>
      <c r="K310" s="3">
        <v>576.5</v>
      </c>
      <c r="L310" s="3">
        <v>1.5449999999999999</v>
      </c>
      <c r="M310" s="3">
        <v>0.82550000000000001</v>
      </c>
      <c r="N310" s="3">
        <v>133.60946035999999</v>
      </c>
      <c r="O310" s="3">
        <v>133.60946035999999</v>
      </c>
      <c r="P310" s="3">
        <v>48.812637620000004</v>
      </c>
      <c r="Q310" s="3">
        <v>84.796822739999982</v>
      </c>
      <c r="R310" s="3">
        <f t="shared" si="42"/>
        <v>84.796822739999982</v>
      </c>
      <c r="S310" s="3">
        <v>21.05</v>
      </c>
      <c r="T310" s="3">
        <f t="shared" si="43"/>
        <v>28.362637620000005</v>
      </c>
      <c r="U310" s="3">
        <v>20.45</v>
      </c>
      <c r="V310" s="7">
        <f t="shared" si="44"/>
        <v>0.15305802407179186</v>
      </c>
      <c r="W310" s="1">
        <f>VLOOKUP(B310,SiteMetadata!$B$3:$P$37,3,FALSE)</f>
        <v>34.909999999999997</v>
      </c>
      <c r="X310" s="1" t="str">
        <f>VLOOKUP(B310,SiteMetadata!$B$3:$P$37,10,FALSE)</f>
        <v>UpperEastForkLMR</v>
      </c>
      <c r="Y310" s="1">
        <f>VLOOKUP(B310,SiteMetadata!$B$3:$P$37,5,FALSE)</f>
        <v>236.477496</v>
      </c>
      <c r="Z310" s="1">
        <v>4</v>
      </c>
    </row>
    <row r="311" spans="1:26" x14ac:dyDescent="0.3">
      <c r="A311" s="2">
        <v>44979</v>
      </c>
      <c r="B311" s="1" t="s">
        <v>139</v>
      </c>
      <c r="C311" s="1">
        <v>0</v>
      </c>
      <c r="D311" s="3">
        <v>1431.8095516799999</v>
      </c>
      <c r="E311" s="1" t="s">
        <v>139</v>
      </c>
      <c r="F311" s="3">
        <v>1431.8095516799999</v>
      </c>
      <c r="G311" s="3">
        <v>1307.0585155199999</v>
      </c>
      <c r="H311" s="3">
        <v>124.75103616000001</v>
      </c>
      <c r="I311" s="3">
        <f t="shared" si="45"/>
        <v>139.66955167999981</v>
      </c>
      <c r="J311" s="3">
        <v>1500</v>
      </c>
      <c r="K311" s="3">
        <v>1290</v>
      </c>
      <c r="L311" s="3">
        <v>1.36</v>
      </c>
      <c r="M311" s="3">
        <v>2.14</v>
      </c>
      <c r="N311" s="3">
        <v>228.46198623999999</v>
      </c>
      <c r="O311" s="3">
        <v>228.46198623999999</v>
      </c>
      <c r="P311" s="3">
        <v>173.48662366000002</v>
      </c>
      <c r="Q311" s="3">
        <v>54.975362579999967</v>
      </c>
      <c r="R311" s="3">
        <f t="shared" si="42"/>
        <v>54.975362579999967</v>
      </c>
      <c r="S311" s="3">
        <v>76.2</v>
      </c>
      <c r="T311" s="3">
        <f t="shared" si="43"/>
        <v>120.78662366000002</v>
      </c>
      <c r="U311" s="3">
        <v>52.7</v>
      </c>
      <c r="V311" s="7">
        <f t="shared" si="44"/>
        <v>0.23067294856063494</v>
      </c>
      <c r="W311" s="1">
        <f>VLOOKUP(B311,SiteMetadata!$B$3:$P$37,3,FALSE)</f>
        <v>34.909999999999997</v>
      </c>
      <c r="X311" s="1" t="str">
        <f>VLOOKUP(B311,SiteMetadata!$B$3:$P$37,10,FALSE)</f>
        <v>UpperEastForkLMR</v>
      </c>
      <c r="Y311" s="1">
        <f>VLOOKUP(B311,SiteMetadata!$B$3:$P$37,5,FALSE)</f>
        <v>236.477496</v>
      </c>
      <c r="Z311" s="1">
        <v>4</v>
      </c>
    </row>
    <row r="312" spans="1:26" x14ac:dyDescent="0.3">
      <c r="A312" s="2">
        <v>44984</v>
      </c>
      <c r="B312" s="1" t="s">
        <v>139</v>
      </c>
      <c r="C312" s="1">
        <v>0</v>
      </c>
      <c r="D312" s="3">
        <v>625.40108801999997</v>
      </c>
      <c r="E312" s="1" t="s">
        <v>139</v>
      </c>
      <c r="F312" s="4">
        <v>667.92780712000001</v>
      </c>
      <c r="G312" s="3">
        <v>649.92780712000001</v>
      </c>
      <c r="H312" s="3">
        <v>-24.526719100000037</v>
      </c>
      <c r="I312" s="3">
        <f t="shared" si="45"/>
        <v>320.63780711999999</v>
      </c>
      <c r="J312" s="3">
        <v>593</v>
      </c>
      <c r="K312" s="3">
        <v>345</v>
      </c>
      <c r="L312" s="3">
        <v>2.98</v>
      </c>
      <c r="M312" s="3">
        <v>2.29</v>
      </c>
      <c r="N312" s="3">
        <v>141.98618535999998</v>
      </c>
      <c r="O312" s="3">
        <v>141.98618535999998</v>
      </c>
      <c r="P312" s="3">
        <v>88.742524620000012</v>
      </c>
      <c r="Q312" s="3">
        <v>53.243660739999967</v>
      </c>
      <c r="R312" s="3">
        <f t="shared" si="42"/>
        <v>53.243660739999967</v>
      </c>
      <c r="S312" s="3">
        <v>27.3</v>
      </c>
      <c r="T312" s="3">
        <f t="shared" si="43"/>
        <v>64.242524620000012</v>
      </c>
      <c r="U312" s="3">
        <v>24.5</v>
      </c>
      <c r="V312" s="7">
        <f t="shared" si="44"/>
        <v>0.17255199819532643</v>
      </c>
      <c r="W312" s="1">
        <f>VLOOKUP(B312,SiteMetadata!$B$3:$P$37,3,FALSE)</f>
        <v>34.909999999999997</v>
      </c>
      <c r="X312" s="1" t="str">
        <f>VLOOKUP(B312,SiteMetadata!$B$3:$P$37,10,FALSE)</f>
        <v>UpperEastForkLMR</v>
      </c>
      <c r="Y312" s="1">
        <f>VLOOKUP(B312,SiteMetadata!$B$3:$P$37,5,FALSE)</f>
        <v>236.477496</v>
      </c>
      <c r="Z312" s="1">
        <v>4</v>
      </c>
    </row>
    <row r="313" spans="1:26" x14ac:dyDescent="0.3">
      <c r="A313" s="2">
        <v>44991</v>
      </c>
      <c r="B313" s="1" t="s">
        <v>139</v>
      </c>
      <c r="C313" s="1">
        <v>0</v>
      </c>
      <c r="D313" s="3">
        <v>1845</v>
      </c>
      <c r="E313" s="1" t="s">
        <v>139</v>
      </c>
      <c r="F313" s="3">
        <v>1845</v>
      </c>
      <c r="G313" s="3">
        <v>1335</v>
      </c>
      <c r="H313" s="3">
        <v>510</v>
      </c>
      <c r="I313" s="3">
        <f t="shared" si="45"/>
        <v>1002.05</v>
      </c>
      <c r="J313" s="3">
        <v>854.5</v>
      </c>
      <c r="K313" s="3">
        <v>826.5</v>
      </c>
      <c r="L313" s="3">
        <v>16</v>
      </c>
      <c r="M313" s="3">
        <v>16.45</v>
      </c>
      <c r="N313" s="3">
        <v>308</v>
      </c>
      <c r="O313" s="3">
        <v>308</v>
      </c>
      <c r="P313" s="3">
        <v>116.85229856000001</v>
      </c>
      <c r="Q313" s="3">
        <v>191.14770143999999</v>
      </c>
      <c r="R313" s="3">
        <f t="shared" si="42"/>
        <v>191.14770143999999</v>
      </c>
      <c r="S313" s="3">
        <v>91</v>
      </c>
      <c r="T313" s="3">
        <f t="shared" si="43"/>
        <v>25.652298560000006</v>
      </c>
      <c r="U313" s="3">
        <v>91.2</v>
      </c>
      <c r="V313" s="7">
        <f t="shared" si="44"/>
        <v>0.29610389610389609</v>
      </c>
      <c r="W313" s="1">
        <f>VLOOKUP(B313,SiteMetadata!$B$3:$P$37,3,FALSE)</f>
        <v>34.909999999999997</v>
      </c>
      <c r="X313" s="1" t="str">
        <f>VLOOKUP(B313,SiteMetadata!$B$3:$P$37,10,FALSE)</f>
        <v>UpperEastForkLMR</v>
      </c>
      <c r="Y313" s="1">
        <f>VLOOKUP(B313,SiteMetadata!$B$3:$P$37,5,FALSE)</f>
        <v>236.477496</v>
      </c>
      <c r="Z313" s="1">
        <v>4</v>
      </c>
    </row>
    <row r="314" spans="1:26" x14ac:dyDescent="0.3">
      <c r="A314" s="2">
        <v>44998</v>
      </c>
      <c r="B314" s="1" t="s">
        <v>139</v>
      </c>
      <c r="C314" s="1">
        <v>0</v>
      </c>
      <c r="D314" s="3">
        <v>917</v>
      </c>
      <c r="E314" s="1" t="s">
        <v>139</v>
      </c>
      <c r="F314" s="3">
        <v>917</v>
      </c>
      <c r="G314" s="3">
        <v>913</v>
      </c>
      <c r="H314" s="3">
        <v>4</v>
      </c>
      <c r="I314" s="3">
        <f t="shared" si="45"/>
        <v>186.39999999999998</v>
      </c>
      <c r="J314" s="3">
        <v>550</v>
      </c>
      <c r="K314" s="3">
        <v>702</v>
      </c>
      <c r="L314" s="3">
        <v>48.9</v>
      </c>
      <c r="M314" s="3">
        <v>28.6</v>
      </c>
      <c r="N314" s="3">
        <v>75.103196717500012</v>
      </c>
      <c r="O314" s="4">
        <v>161.20458302999998</v>
      </c>
      <c r="P314" s="3">
        <v>151.20458302999998</v>
      </c>
      <c r="Q314" s="3">
        <v>-76.101386312499969</v>
      </c>
      <c r="R314" s="3">
        <f t="shared" si="42"/>
        <v>10</v>
      </c>
      <c r="S314" s="3">
        <v>4.54</v>
      </c>
      <c r="T314" s="3">
        <f t="shared" si="43"/>
        <v>63.104583029999986</v>
      </c>
      <c r="U314" s="3">
        <v>88.1</v>
      </c>
      <c r="V314" s="7">
        <f t="shared" si="44"/>
        <v>0.5465105169100849</v>
      </c>
      <c r="W314" s="1">
        <f>VLOOKUP(B314,SiteMetadata!$B$3:$P$37,3,FALSE)</f>
        <v>34.909999999999997</v>
      </c>
      <c r="X314" s="1" t="str">
        <f>VLOOKUP(B314,SiteMetadata!$B$3:$P$37,10,FALSE)</f>
        <v>UpperEastForkLMR</v>
      </c>
      <c r="Y314" s="1">
        <f>VLOOKUP(B314,SiteMetadata!$B$3:$P$37,5,FALSE)</f>
        <v>236.477496</v>
      </c>
      <c r="Z314" s="1">
        <v>4</v>
      </c>
    </row>
    <row r="315" spans="1:26" x14ac:dyDescent="0.3">
      <c r="A315" s="2">
        <v>45005</v>
      </c>
      <c r="B315" s="1" t="s">
        <v>139</v>
      </c>
      <c r="C315" s="1">
        <v>0</v>
      </c>
      <c r="D315" s="3">
        <v>363.45224943000011</v>
      </c>
      <c r="E315" s="1" t="s">
        <v>139</v>
      </c>
      <c r="F315" s="3">
        <v>363.45224943000011</v>
      </c>
      <c r="G315" s="3">
        <v>326.08877372000001</v>
      </c>
      <c r="H315" s="3">
        <v>37.363475710000102</v>
      </c>
      <c r="I315" s="3">
        <f t="shared" si="45"/>
        <v>129.6522494300001</v>
      </c>
      <c r="J315" s="3">
        <v>168</v>
      </c>
      <c r="K315" s="3">
        <v>209</v>
      </c>
      <c r="L315" s="3">
        <v>30.8</v>
      </c>
      <c r="M315" s="3">
        <v>24.8</v>
      </c>
      <c r="N315" s="3">
        <v>38.361512320000003</v>
      </c>
      <c r="O315" s="3">
        <v>38.361512320000003</v>
      </c>
      <c r="P315" s="3">
        <v>27.833665255200003</v>
      </c>
      <c r="Q315" s="3">
        <v>10.5278470648</v>
      </c>
      <c r="R315" s="3">
        <f t="shared" si="42"/>
        <v>10.5278470648</v>
      </c>
      <c r="S315" s="3">
        <v>19.5</v>
      </c>
      <c r="T315" s="3">
        <f t="shared" si="43"/>
        <v>18.303665255200002</v>
      </c>
      <c r="U315" s="3">
        <v>9.5299999999999994</v>
      </c>
      <c r="V315" s="7">
        <f t="shared" si="44"/>
        <v>0.24842607664952451</v>
      </c>
      <c r="W315" s="1">
        <f>VLOOKUP(B315,SiteMetadata!$B$3:$P$37,3,FALSE)</f>
        <v>34.909999999999997</v>
      </c>
      <c r="X315" s="1" t="str">
        <f>VLOOKUP(B315,SiteMetadata!$B$3:$P$37,10,FALSE)</f>
        <v>UpperEastForkLMR</v>
      </c>
      <c r="Y315" s="1">
        <f>VLOOKUP(B315,SiteMetadata!$B$3:$P$37,5,FALSE)</f>
        <v>236.477496</v>
      </c>
      <c r="Z315" s="1">
        <v>4</v>
      </c>
    </row>
    <row r="316" spans="1:26" x14ac:dyDescent="0.3">
      <c r="A316" s="2">
        <v>45012</v>
      </c>
      <c r="B316" s="1" t="s">
        <v>139</v>
      </c>
      <c r="C316" s="1">
        <v>0</v>
      </c>
      <c r="D316" s="3">
        <v>1370</v>
      </c>
      <c r="E316" s="1" t="s">
        <v>139</v>
      </c>
      <c r="F316" s="3">
        <v>1370</v>
      </c>
      <c r="G316" s="3">
        <v>1009.966774135</v>
      </c>
      <c r="H316" s="3">
        <v>360.03322586499996</v>
      </c>
      <c r="I316" s="3">
        <f t="shared" si="45"/>
        <v>541.5</v>
      </c>
      <c r="J316" s="3">
        <v>830</v>
      </c>
      <c r="K316" s="3">
        <v>828.5</v>
      </c>
      <c r="L316" s="3"/>
      <c r="M316" s="3"/>
      <c r="N316" s="3">
        <v>198.90679520000003</v>
      </c>
      <c r="O316" s="3">
        <v>198.90679520000003</v>
      </c>
      <c r="P316" s="3">
        <v>120.81320548499998</v>
      </c>
      <c r="Q316" s="3">
        <v>78.09358971500005</v>
      </c>
      <c r="R316" s="3">
        <f t="shared" si="42"/>
        <v>78.09358971500005</v>
      </c>
      <c r="S316" s="3"/>
      <c r="T316" s="3">
        <f t="shared" si="43"/>
        <v>120.81320548499998</v>
      </c>
      <c r="U316" s="3"/>
      <c r="V316" s="7"/>
      <c r="W316" s="1">
        <f>VLOOKUP(B316,SiteMetadata!$B$3:$P$37,3,FALSE)</f>
        <v>34.909999999999997</v>
      </c>
      <c r="X316" s="1" t="str">
        <f>VLOOKUP(B316,SiteMetadata!$B$3:$P$37,10,FALSE)</f>
        <v>UpperEastForkLMR</v>
      </c>
      <c r="Y316" s="1">
        <f>VLOOKUP(B316,SiteMetadata!$B$3:$P$37,5,FALSE)</f>
        <v>236.477496</v>
      </c>
      <c r="Z316" s="1">
        <v>4</v>
      </c>
    </row>
    <row r="317" spans="1:26" x14ac:dyDescent="0.3">
      <c r="A317" s="2">
        <v>45019</v>
      </c>
      <c r="B317" s="1" t="s">
        <v>139</v>
      </c>
      <c r="C317" s="1">
        <v>0</v>
      </c>
      <c r="D317" s="3">
        <v>1430</v>
      </c>
      <c r="E317" s="1" t="s">
        <v>139</v>
      </c>
      <c r="F317" s="3">
        <v>1430</v>
      </c>
      <c r="G317" s="3">
        <v>1085.8686351200001</v>
      </c>
      <c r="H317" s="3">
        <v>344.13136487999986</v>
      </c>
      <c r="I317" s="3">
        <f t="shared" si="45"/>
        <v>586.9</v>
      </c>
      <c r="J317" s="3">
        <v>926</v>
      </c>
      <c r="K317" s="3">
        <v>802</v>
      </c>
      <c r="L317" s="3">
        <v>28.7</v>
      </c>
      <c r="M317" s="3">
        <v>41.1</v>
      </c>
      <c r="N317" s="3">
        <v>288.28950400000002</v>
      </c>
      <c r="O317" s="3">
        <v>288.28950400000002</v>
      </c>
      <c r="P317" s="3">
        <v>154.29210307689996</v>
      </c>
      <c r="Q317" s="3">
        <v>133.99740092310006</v>
      </c>
      <c r="R317" s="3">
        <f t="shared" si="42"/>
        <v>133.99740092310006</v>
      </c>
      <c r="S317" s="3">
        <v>153</v>
      </c>
      <c r="T317" s="3">
        <f t="shared" si="43"/>
        <v>22.292103076899963</v>
      </c>
      <c r="U317" s="3">
        <v>132</v>
      </c>
      <c r="V317" s="7">
        <f t="shared" ref="V317:V348" si="46">U317/O317</f>
        <v>0.45787306914926734</v>
      </c>
      <c r="W317" s="1">
        <f>VLOOKUP(B317,SiteMetadata!$B$3:$P$37,3,FALSE)</f>
        <v>34.909999999999997</v>
      </c>
      <c r="X317" s="1" t="str">
        <f>VLOOKUP(B317,SiteMetadata!$B$3:$P$37,10,FALSE)</f>
        <v>UpperEastForkLMR</v>
      </c>
      <c r="Y317" s="1">
        <f>VLOOKUP(B317,SiteMetadata!$B$3:$P$37,5,FALSE)</f>
        <v>236.477496</v>
      </c>
      <c r="Z317" s="1">
        <v>4</v>
      </c>
    </row>
    <row r="318" spans="1:26" x14ac:dyDescent="0.3">
      <c r="A318" s="2">
        <v>45026</v>
      </c>
      <c r="B318" s="1" t="s">
        <v>139</v>
      </c>
      <c r="C318" s="1">
        <v>0</v>
      </c>
      <c r="D318" s="3">
        <v>1410</v>
      </c>
      <c r="E318" s="1" t="s">
        <v>139</v>
      </c>
      <c r="F318" s="4">
        <v>1545</v>
      </c>
      <c r="G318" s="3">
        <v>1530</v>
      </c>
      <c r="H318" s="3">
        <v>-120</v>
      </c>
      <c r="I318" s="3">
        <f t="shared" si="45"/>
        <v>329.79999999999995</v>
      </c>
      <c r="J318" s="3">
        <v>1210</v>
      </c>
      <c r="K318" s="3">
        <v>1200</v>
      </c>
      <c r="L318" s="3">
        <v>11.7</v>
      </c>
      <c r="M318" s="3">
        <v>15.2</v>
      </c>
      <c r="N318" s="3">
        <v>203.23301319999999</v>
      </c>
      <c r="O318" s="3">
        <v>203.23301319999999</v>
      </c>
      <c r="P318" s="3">
        <v>138.15437329299999</v>
      </c>
      <c r="Q318" s="3">
        <v>65.078639906999996</v>
      </c>
      <c r="R318" s="3">
        <f t="shared" si="42"/>
        <v>65.078639906999996</v>
      </c>
      <c r="S318" s="3">
        <v>64.400000000000006</v>
      </c>
      <c r="T318" s="3">
        <f t="shared" si="43"/>
        <v>77.254373292999986</v>
      </c>
      <c r="U318" s="3">
        <v>60.9</v>
      </c>
      <c r="V318" s="7">
        <f t="shared" si="46"/>
        <v>0.29965604033075471</v>
      </c>
      <c r="W318" s="1">
        <f>VLOOKUP(B318,SiteMetadata!$B$3:$P$37,3,FALSE)</f>
        <v>34.909999999999997</v>
      </c>
      <c r="X318" s="1" t="str">
        <f>VLOOKUP(B318,SiteMetadata!$B$3:$P$37,10,FALSE)</f>
        <v>UpperEastForkLMR</v>
      </c>
      <c r="Y318" s="1">
        <f>VLOOKUP(B318,SiteMetadata!$B$3:$P$37,5,FALSE)</f>
        <v>236.477496</v>
      </c>
      <c r="Z318" s="1">
        <v>4</v>
      </c>
    </row>
    <row r="319" spans="1:26" x14ac:dyDescent="0.3">
      <c r="A319" s="2">
        <v>45033</v>
      </c>
      <c r="B319" s="1" t="s">
        <v>139</v>
      </c>
      <c r="C319" s="1">
        <v>0</v>
      </c>
      <c r="D319" s="3">
        <v>525.5</v>
      </c>
      <c r="E319" s="1" t="s">
        <v>139</v>
      </c>
      <c r="F319" s="3">
        <v>525.5</v>
      </c>
      <c r="G319" s="3"/>
      <c r="H319" s="3">
        <v>525.5</v>
      </c>
      <c r="I319" s="3">
        <f t="shared" si="45"/>
        <v>358.85</v>
      </c>
      <c r="J319" s="3">
        <v>174</v>
      </c>
      <c r="K319" s="3">
        <v>164</v>
      </c>
      <c r="L319" s="3">
        <v>1.4435</v>
      </c>
      <c r="M319" s="3">
        <v>2.65</v>
      </c>
      <c r="N319" s="3">
        <v>134.96572026400003</v>
      </c>
      <c r="O319" s="3">
        <v>134.96572026400003</v>
      </c>
      <c r="P319" s="3">
        <v>100.80897552100001</v>
      </c>
      <c r="Q319" s="3">
        <v>34.156744743000019</v>
      </c>
      <c r="R319" s="3">
        <f t="shared" si="42"/>
        <v>34.156744743000019</v>
      </c>
      <c r="S319" s="3">
        <v>23.75</v>
      </c>
      <c r="T319" s="3">
        <f t="shared" si="43"/>
        <v>75.908975521000002</v>
      </c>
      <c r="U319" s="3">
        <v>24.9</v>
      </c>
      <c r="V319" s="7">
        <f t="shared" si="46"/>
        <v>0.18449129120560609</v>
      </c>
      <c r="W319" s="1">
        <f>VLOOKUP(B319,SiteMetadata!$B$3:$P$37,3,FALSE)</f>
        <v>34.909999999999997</v>
      </c>
      <c r="X319" s="1" t="str">
        <f>VLOOKUP(B319,SiteMetadata!$B$3:$P$37,10,FALSE)</f>
        <v>UpperEastForkLMR</v>
      </c>
      <c r="Y319" s="1">
        <f>VLOOKUP(B319,SiteMetadata!$B$3:$P$37,5,FALSE)</f>
        <v>236.477496</v>
      </c>
      <c r="Z319" s="1">
        <v>4</v>
      </c>
    </row>
    <row r="320" spans="1:26" x14ac:dyDescent="0.3">
      <c r="A320" s="2">
        <v>45040</v>
      </c>
      <c r="B320" s="1" t="s">
        <v>139</v>
      </c>
      <c r="C320" s="1">
        <v>0</v>
      </c>
      <c r="D320" s="3">
        <v>1056.4593749999999</v>
      </c>
      <c r="E320" s="1" t="s">
        <v>139</v>
      </c>
      <c r="F320" s="3">
        <v>1056.4593749999999</v>
      </c>
      <c r="G320" s="3">
        <v>956.25019375000011</v>
      </c>
      <c r="H320" s="3">
        <v>100.2091812499998</v>
      </c>
      <c r="I320" s="3">
        <f t="shared" si="45"/>
        <v>477.45937499999991</v>
      </c>
      <c r="J320" s="3">
        <v>570</v>
      </c>
      <c r="K320" s="3">
        <v>567</v>
      </c>
      <c r="L320" s="3">
        <v>24.5</v>
      </c>
      <c r="M320" s="3">
        <v>12</v>
      </c>
      <c r="N320" s="3">
        <v>281.13779520000003</v>
      </c>
      <c r="O320" s="3">
        <v>281.13779520000003</v>
      </c>
      <c r="P320" s="3">
        <v>246.3075432</v>
      </c>
      <c r="Q320" s="3">
        <v>34.83025200000003</v>
      </c>
      <c r="R320" s="3">
        <f t="shared" si="42"/>
        <v>34.83025200000003</v>
      </c>
      <c r="S320" s="3">
        <v>206</v>
      </c>
      <c r="T320" s="3">
        <f t="shared" si="43"/>
        <v>45.307543199999998</v>
      </c>
      <c r="U320" s="3">
        <v>201</v>
      </c>
      <c r="V320" s="7">
        <f t="shared" si="46"/>
        <v>0.71495189701196027</v>
      </c>
      <c r="W320" s="1">
        <f>VLOOKUP(B320,SiteMetadata!$B$3:$P$37,3,FALSE)</f>
        <v>34.909999999999997</v>
      </c>
      <c r="X320" s="1" t="str">
        <f>VLOOKUP(B320,SiteMetadata!$B$3:$P$37,10,FALSE)</f>
        <v>UpperEastForkLMR</v>
      </c>
      <c r="Y320" s="1">
        <f>VLOOKUP(B320,SiteMetadata!$B$3:$P$37,5,FALSE)</f>
        <v>236.477496</v>
      </c>
      <c r="Z320" s="1">
        <v>4</v>
      </c>
    </row>
    <row r="321" spans="1:26" x14ac:dyDescent="0.3">
      <c r="A321" s="2">
        <v>45047</v>
      </c>
      <c r="B321" s="1" t="s">
        <v>139</v>
      </c>
      <c r="C321" s="1">
        <v>0</v>
      </c>
      <c r="D321" s="3">
        <v>1150</v>
      </c>
      <c r="E321" s="1" t="s">
        <v>139</v>
      </c>
      <c r="F321" s="3">
        <v>1150</v>
      </c>
      <c r="G321" s="3">
        <v>1070</v>
      </c>
      <c r="H321" s="3">
        <v>80</v>
      </c>
      <c r="I321" s="3">
        <f t="shared" si="45"/>
        <v>301.5</v>
      </c>
      <c r="J321" s="3">
        <v>645</v>
      </c>
      <c r="K321" s="3">
        <v>836</v>
      </c>
      <c r="L321" s="3">
        <v>11.8</v>
      </c>
      <c r="M321" s="3">
        <v>12.5</v>
      </c>
      <c r="N321" s="3">
        <v>178.38766395200003</v>
      </c>
      <c r="O321" s="3">
        <v>178.38766395200003</v>
      </c>
      <c r="P321" s="3">
        <v>170.71413414799997</v>
      </c>
      <c r="Q321" s="3">
        <v>7.6735298040000544</v>
      </c>
      <c r="R321" s="3">
        <f t="shared" si="42"/>
        <v>7.6735298040000544</v>
      </c>
      <c r="S321" s="3">
        <v>105</v>
      </c>
      <c r="T321" s="3">
        <f t="shared" si="43"/>
        <v>52.714134147999971</v>
      </c>
      <c r="U321" s="3">
        <v>118</v>
      </c>
      <c r="V321" s="7">
        <f t="shared" si="46"/>
        <v>0.66148071781326234</v>
      </c>
      <c r="W321" s="1">
        <f>VLOOKUP(B321,SiteMetadata!$B$3:$P$37,3,FALSE)</f>
        <v>34.909999999999997</v>
      </c>
      <c r="X321" s="1" t="str">
        <f>VLOOKUP(B321,SiteMetadata!$B$3:$P$37,10,FALSE)</f>
        <v>UpperEastForkLMR</v>
      </c>
      <c r="Y321" s="1">
        <f>VLOOKUP(B321,SiteMetadata!$B$3:$P$37,5,FALSE)</f>
        <v>236.477496</v>
      </c>
      <c r="Z321" s="1">
        <v>4</v>
      </c>
    </row>
    <row r="322" spans="1:26" x14ac:dyDescent="0.3">
      <c r="A322" s="2">
        <v>45054</v>
      </c>
      <c r="B322" s="1" t="s">
        <v>139</v>
      </c>
      <c r="C322" s="1">
        <v>0</v>
      </c>
      <c r="D322" s="3">
        <v>1370.534242105</v>
      </c>
      <c r="E322" s="1" t="s">
        <v>139</v>
      </c>
      <c r="F322" s="3">
        <v>1370.534242105</v>
      </c>
      <c r="G322" s="3">
        <v>1104.2186914849999</v>
      </c>
      <c r="H322" s="3">
        <v>266.31555062000007</v>
      </c>
      <c r="I322" s="3">
        <f t="shared" si="45"/>
        <v>634.08424210499993</v>
      </c>
      <c r="J322" s="3">
        <v>726.5</v>
      </c>
      <c r="K322" s="3">
        <v>687</v>
      </c>
      <c r="L322" s="3">
        <v>57.7</v>
      </c>
      <c r="M322" s="3">
        <v>49.45</v>
      </c>
      <c r="N322" s="3">
        <v>243</v>
      </c>
      <c r="O322" s="3">
        <v>243</v>
      </c>
      <c r="P322" s="3">
        <v>155.84114402750001</v>
      </c>
      <c r="Q322" s="3">
        <v>87.158855972499993</v>
      </c>
      <c r="R322" s="3">
        <f t="shared" si="42"/>
        <v>87.158855972499993</v>
      </c>
      <c r="S322" s="3">
        <v>134.94999999999999</v>
      </c>
      <c r="T322" s="3">
        <f t="shared" si="43"/>
        <v>47.691144027500002</v>
      </c>
      <c r="U322" s="3">
        <v>108.15</v>
      </c>
      <c r="V322" s="7">
        <f t="shared" si="46"/>
        <v>0.44506172839506175</v>
      </c>
      <c r="W322" s="1">
        <f>VLOOKUP(B322,SiteMetadata!$B$3:$P$37,3,FALSE)</f>
        <v>34.909999999999997</v>
      </c>
      <c r="X322" s="1" t="str">
        <f>VLOOKUP(B322,SiteMetadata!$B$3:$P$37,10,FALSE)</f>
        <v>UpperEastForkLMR</v>
      </c>
      <c r="Y322" s="1">
        <f>VLOOKUP(B322,SiteMetadata!$B$3:$P$37,5,FALSE)</f>
        <v>236.477496</v>
      </c>
      <c r="Z322" s="1">
        <v>4</v>
      </c>
    </row>
    <row r="323" spans="1:26" x14ac:dyDescent="0.3">
      <c r="A323" s="2">
        <v>45061</v>
      </c>
      <c r="B323" s="1" t="s">
        <v>139</v>
      </c>
      <c r="C323" s="1">
        <v>0</v>
      </c>
      <c r="D323" s="3">
        <v>1810</v>
      </c>
      <c r="E323" s="1" t="s">
        <v>139</v>
      </c>
      <c r="F323" s="4">
        <v>1963</v>
      </c>
      <c r="G323" s="3">
        <v>1940</v>
      </c>
      <c r="H323" s="3">
        <v>-130</v>
      </c>
      <c r="I323" s="3">
        <f t="shared" si="45"/>
        <v>524.09999999999991</v>
      </c>
      <c r="J323" s="3">
        <v>1250</v>
      </c>
      <c r="K323" s="3">
        <v>1400</v>
      </c>
      <c r="L323" s="3">
        <v>41.1</v>
      </c>
      <c r="M323" s="3">
        <v>38.9</v>
      </c>
      <c r="N323" s="3">
        <v>258.97457929599994</v>
      </c>
      <c r="O323" s="3">
        <v>258.97457929599994</v>
      </c>
      <c r="P323" s="3">
        <v>199.70229881999998</v>
      </c>
      <c r="Q323" s="3">
        <v>59.272280475999963</v>
      </c>
      <c r="R323" s="3">
        <f t="shared" si="42"/>
        <v>59.272280475999963</v>
      </c>
      <c r="S323" s="3">
        <v>175</v>
      </c>
      <c r="T323" s="3">
        <f t="shared" si="43"/>
        <v>29.702298819999982</v>
      </c>
      <c r="U323" s="3">
        <v>170</v>
      </c>
      <c r="V323" s="7">
        <f t="shared" si="46"/>
        <v>0.65643508510422277</v>
      </c>
      <c r="W323" s="1">
        <f>VLOOKUP(B323,SiteMetadata!$B$3:$P$37,3,FALSE)</f>
        <v>34.909999999999997</v>
      </c>
      <c r="X323" s="1" t="str">
        <f>VLOOKUP(B323,SiteMetadata!$B$3:$P$37,10,FALSE)</f>
        <v>UpperEastForkLMR</v>
      </c>
      <c r="Y323" s="1">
        <f>VLOOKUP(B323,SiteMetadata!$B$3:$P$37,5,FALSE)</f>
        <v>236.477496</v>
      </c>
      <c r="Z323" s="1">
        <v>4</v>
      </c>
    </row>
    <row r="324" spans="1:26" x14ac:dyDescent="0.3">
      <c r="A324" s="2">
        <v>45068</v>
      </c>
      <c r="B324" s="1" t="s">
        <v>139</v>
      </c>
      <c r="C324" s="1">
        <v>0</v>
      </c>
      <c r="D324" s="3">
        <v>1062.63406072</v>
      </c>
      <c r="E324" s="1" t="s">
        <v>139</v>
      </c>
      <c r="F324" s="3">
        <v>1062.63406072</v>
      </c>
      <c r="G324" s="3">
        <v>1025.4723979999999</v>
      </c>
      <c r="H324" s="3">
        <v>37.161662720000095</v>
      </c>
      <c r="I324" s="3">
        <f t="shared" si="45"/>
        <v>455.13406071999998</v>
      </c>
      <c r="J324" s="3">
        <v>851</v>
      </c>
      <c r="K324" s="3">
        <v>558</v>
      </c>
      <c r="L324" s="3">
        <v>21.7</v>
      </c>
      <c r="M324" s="3">
        <v>49.5</v>
      </c>
      <c r="N324" s="3">
        <v>119</v>
      </c>
      <c r="O324" s="3">
        <v>119</v>
      </c>
      <c r="P324" s="3">
        <v>105</v>
      </c>
      <c r="Q324" s="3">
        <v>14</v>
      </c>
      <c r="R324" s="3">
        <f t="shared" si="42"/>
        <v>14</v>
      </c>
      <c r="S324" s="3">
        <v>129</v>
      </c>
      <c r="T324" s="3">
        <f t="shared" si="43"/>
        <v>72.2</v>
      </c>
      <c r="U324" s="3">
        <v>32.799999999999997</v>
      </c>
      <c r="V324" s="7">
        <f t="shared" si="46"/>
        <v>0.2756302521008403</v>
      </c>
      <c r="W324" s="1">
        <f>VLOOKUP(B324,SiteMetadata!$B$3:$P$37,3,FALSE)</f>
        <v>34.909999999999997</v>
      </c>
      <c r="X324" s="1" t="str">
        <f>VLOOKUP(B324,SiteMetadata!$B$3:$P$37,10,FALSE)</f>
        <v>UpperEastForkLMR</v>
      </c>
      <c r="Y324" s="1">
        <f>VLOOKUP(B324,SiteMetadata!$B$3:$P$37,5,FALSE)</f>
        <v>236.477496</v>
      </c>
      <c r="Z324" s="1">
        <v>4</v>
      </c>
    </row>
    <row r="325" spans="1:26" x14ac:dyDescent="0.3">
      <c r="A325" s="2">
        <v>45076</v>
      </c>
      <c r="B325" s="1" t="s">
        <v>139</v>
      </c>
      <c r="C325" s="1">
        <v>0</v>
      </c>
      <c r="D325" s="3">
        <v>772</v>
      </c>
      <c r="E325" s="1" t="s">
        <v>139</v>
      </c>
      <c r="F325" s="3">
        <v>772</v>
      </c>
      <c r="G325" s="3">
        <v>667</v>
      </c>
      <c r="H325" s="3">
        <v>105</v>
      </c>
      <c r="I325" s="3">
        <f t="shared" si="45"/>
        <v>434.1</v>
      </c>
      <c r="J325" s="3">
        <v>327</v>
      </c>
      <c r="K325" s="3">
        <v>330</v>
      </c>
      <c r="L325" s="3">
        <v>4.16</v>
      </c>
      <c r="M325" s="3">
        <v>7.9</v>
      </c>
      <c r="N325" s="3">
        <v>191.86302161999998</v>
      </c>
      <c r="O325" s="4">
        <v>207.17801617999999</v>
      </c>
      <c r="P325" s="3">
        <v>196.17801617999999</v>
      </c>
      <c r="Q325" s="3">
        <v>-4.3149945600000024</v>
      </c>
      <c r="R325" s="3">
        <f t="shared" si="42"/>
        <v>11</v>
      </c>
      <c r="S325" s="3">
        <v>137</v>
      </c>
      <c r="T325" s="3">
        <f t="shared" si="43"/>
        <v>64.178016179999986</v>
      </c>
      <c r="U325" s="3">
        <v>132</v>
      </c>
      <c r="V325" s="7">
        <f t="shared" si="46"/>
        <v>0.63713323659454302</v>
      </c>
      <c r="W325" s="1">
        <f>VLOOKUP(B325,SiteMetadata!$B$3:$P$37,3,FALSE)</f>
        <v>34.909999999999997</v>
      </c>
      <c r="X325" s="1" t="str">
        <f>VLOOKUP(B325,SiteMetadata!$B$3:$P$37,10,FALSE)</f>
        <v>UpperEastForkLMR</v>
      </c>
      <c r="Y325" s="1">
        <f>VLOOKUP(B325,SiteMetadata!$B$3:$P$37,5,FALSE)</f>
        <v>236.477496</v>
      </c>
      <c r="Z325" s="1">
        <v>4</v>
      </c>
    </row>
    <row r="326" spans="1:26" x14ac:dyDescent="0.3">
      <c r="A326" s="2">
        <v>45082</v>
      </c>
      <c r="B326" s="1" t="s">
        <v>139</v>
      </c>
      <c r="C326" s="1">
        <v>0</v>
      </c>
      <c r="D326" s="3">
        <v>840.53413683999997</v>
      </c>
      <c r="E326" s="1" t="s">
        <v>139</v>
      </c>
      <c r="F326" s="4">
        <v>941.82870194999998</v>
      </c>
      <c r="G326" s="3">
        <v>920.82870194999998</v>
      </c>
      <c r="H326" s="3">
        <v>-80.294565110000008</v>
      </c>
      <c r="I326" s="3">
        <f t="shared" si="45"/>
        <v>513.72870194999996</v>
      </c>
      <c r="J326" s="3">
        <v>426</v>
      </c>
      <c r="K326" s="3">
        <v>412</v>
      </c>
      <c r="L326" s="3">
        <v>4.37</v>
      </c>
      <c r="M326" s="3">
        <v>16.100000000000001</v>
      </c>
      <c r="N326" s="3">
        <v>229.77061537600002</v>
      </c>
      <c r="O326" s="3">
        <v>229.77061537600002</v>
      </c>
      <c r="P326" s="3">
        <v>196.44537960000002</v>
      </c>
      <c r="Q326" s="3">
        <v>33.325235776</v>
      </c>
      <c r="R326" s="3">
        <f t="shared" si="42"/>
        <v>33.325235776</v>
      </c>
      <c r="S326" s="3">
        <v>174</v>
      </c>
      <c r="T326" s="3">
        <f t="shared" si="43"/>
        <v>35.445379600000024</v>
      </c>
      <c r="U326" s="3">
        <v>161</v>
      </c>
      <c r="V326" s="7">
        <f t="shared" si="46"/>
        <v>0.70069882407085526</v>
      </c>
      <c r="W326" s="1">
        <f>VLOOKUP(B326,SiteMetadata!$B$3:$P$37,3,FALSE)</f>
        <v>34.909999999999997</v>
      </c>
      <c r="X326" s="1" t="str">
        <f>VLOOKUP(B326,SiteMetadata!$B$3:$P$37,10,FALSE)</f>
        <v>UpperEastForkLMR</v>
      </c>
      <c r="Y326" s="1">
        <f>VLOOKUP(B326,SiteMetadata!$B$3:$P$37,5,FALSE)</f>
        <v>236.477496</v>
      </c>
      <c r="Z326" s="1"/>
    </row>
    <row r="327" spans="1:26" x14ac:dyDescent="0.3">
      <c r="A327" s="2">
        <v>45089</v>
      </c>
      <c r="B327" s="1" t="s">
        <v>139</v>
      </c>
      <c r="C327" s="1">
        <v>0</v>
      </c>
      <c r="D327" s="3">
        <v>981</v>
      </c>
      <c r="E327" s="1" t="s">
        <v>139</v>
      </c>
      <c r="F327" s="3">
        <v>981</v>
      </c>
      <c r="G327" s="3">
        <v>916</v>
      </c>
      <c r="H327" s="3">
        <v>65</v>
      </c>
      <c r="I327" s="3">
        <f t="shared" si="45"/>
        <v>198.22000000000003</v>
      </c>
      <c r="J327" s="3">
        <v>670</v>
      </c>
      <c r="K327" s="3">
        <v>779</v>
      </c>
      <c r="L327" s="3">
        <v>5</v>
      </c>
      <c r="M327" s="3">
        <v>3.78</v>
      </c>
      <c r="N327" s="3">
        <v>200.81141535999996</v>
      </c>
      <c r="O327" s="3">
        <v>200.81141535999996</v>
      </c>
      <c r="P327" s="3">
        <v>169.3133477536</v>
      </c>
      <c r="Q327" s="3">
        <v>31.498067606399957</v>
      </c>
      <c r="R327" s="3">
        <f t="shared" si="42"/>
        <v>31.498067606399957</v>
      </c>
      <c r="S327" s="3">
        <v>158</v>
      </c>
      <c r="T327" s="3">
        <f t="shared" si="43"/>
        <v>11.313347753599999</v>
      </c>
      <c r="U327" s="4">
        <v>158</v>
      </c>
      <c r="V327" s="7">
        <f t="shared" si="46"/>
        <v>0.78680786008479253</v>
      </c>
      <c r="W327" s="1">
        <f>VLOOKUP(B327,SiteMetadata!$B$3:$P$37,3,FALSE)</f>
        <v>34.909999999999997</v>
      </c>
      <c r="X327" s="1" t="str">
        <f>VLOOKUP(B327,SiteMetadata!$B$3:$P$37,10,FALSE)</f>
        <v>UpperEastForkLMR</v>
      </c>
      <c r="Y327" s="1">
        <f>VLOOKUP(B327,SiteMetadata!$B$3:$P$37,5,FALSE)</f>
        <v>236.477496</v>
      </c>
      <c r="Z327" s="1">
        <v>4</v>
      </c>
    </row>
    <row r="328" spans="1:26" x14ac:dyDescent="0.3">
      <c r="A328" s="2">
        <v>45097</v>
      </c>
      <c r="B328" s="1" t="s">
        <v>139</v>
      </c>
      <c r="C328" s="1">
        <v>0</v>
      </c>
      <c r="D328" s="3">
        <v>3010</v>
      </c>
      <c r="E328" s="1" t="s">
        <v>139</v>
      </c>
      <c r="F328" s="3">
        <v>3010</v>
      </c>
      <c r="G328" s="3">
        <v>2830</v>
      </c>
      <c r="H328" s="3">
        <v>180</v>
      </c>
      <c r="I328" s="3">
        <f t="shared" si="45"/>
        <v>176.80000000000018</v>
      </c>
      <c r="J328" s="3">
        <v>3690</v>
      </c>
      <c r="K328" s="3">
        <v>2800</v>
      </c>
      <c r="L328" s="3">
        <v>28.2</v>
      </c>
      <c r="M328" s="3">
        <v>33.200000000000003</v>
      </c>
      <c r="N328" s="3">
        <v>393.60570000000007</v>
      </c>
      <c r="O328" s="3">
        <v>393.60570000000007</v>
      </c>
      <c r="P328" s="3">
        <v>325.69635600000009</v>
      </c>
      <c r="Q328" s="3">
        <v>67.909343999999976</v>
      </c>
      <c r="R328" s="3">
        <f t="shared" si="42"/>
        <v>67.909343999999976</v>
      </c>
      <c r="S328" s="3">
        <v>283</v>
      </c>
      <c r="T328" s="3">
        <f t="shared" si="43"/>
        <v>55.696356000000094</v>
      </c>
      <c r="U328" s="3">
        <v>270</v>
      </c>
      <c r="V328" s="7">
        <f t="shared" si="46"/>
        <v>0.68596567580195089</v>
      </c>
      <c r="W328" s="1">
        <f>VLOOKUP(B328,SiteMetadata!$B$3:$P$37,3,FALSE)</f>
        <v>34.909999999999997</v>
      </c>
      <c r="X328" s="1" t="str">
        <f>VLOOKUP(B328,SiteMetadata!$B$3:$P$37,10,FALSE)</f>
        <v>UpperEastForkLMR</v>
      </c>
      <c r="Y328" s="1">
        <f>VLOOKUP(B328,SiteMetadata!$B$3:$P$37,5,FALSE)</f>
        <v>236.477496</v>
      </c>
      <c r="Z328" s="1">
        <v>4</v>
      </c>
    </row>
    <row r="329" spans="1:26" x14ac:dyDescent="0.3">
      <c r="A329" s="2">
        <v>45103</v>
      </c>
      <c r="B329" s="1" t="s">
        <v>139</v>
      </c>
      <c r="C329" s="1">
        <v>0</v>
      </c>
      <c r="D329" s="3">
        <v>1965.0672400000003</v>
      </c>
      <c r="E329" s="1" t="s">
        <v>139</v>
      </c>
      <c r="F329" s="3">
        <v>1965.0672400000003</v>
      </c>
      <c r="G329" s="3">
        <v>1762.4444143999999</v>
      </c>
      <c r="H329" s="3">
        <v>202.6228256000004</v>
      </c>
      <c r="I329" s="3">
        <f t="shared" si="45"/>
        <v>428.4672400000004</v>
      </c>
      <c r="J329" s="3">
        <v>1660</v>
      </c>
      <c r="K329" s="3">
        <v>1500</v>
      </c>
      <c r="L329" s="3">
        <v>36.4</v>
      </c>
      <c r="M329" s="3">
        <v>36.6</v>
      </c>
      <c r="N329" s="3">
        <v>265.76659456599998</v>
      </c>
      <c r="O329" s="4">
        <v>309.87972239999999</v>
      </c>
      <c r="P329" s="3">
        <v>295.87972239999999</v>
      </c>
      <c r="Q329" s="3">
        <v>-30.113127834000011</v>
      </c>
      <c r="R329" s="3">
        <f t="shared" si="42"/>
        <v>14</v>
      </c>
      <c r="S329" s="3">
        <v>197</v>
      </c>
      <c r="T329" s="3">
        <f t="shared" si="43"/>
        <v>130.87972239999999</v>
      </c>
      <c r="U329" s="3">
        <v>165</v>
      </c>
      <c r="V329" s="7">
        <f t="shared" si="46"/>
        <v>0.53246465668061416</v>
      </c>
      <c r="W329" s="1">
        <f>VLOOKUP(B329,SiteMetadata!$B$3:$P$37,3,FALSE)</f>
        <v>34.909999999999997</v>
      </c>
      <c r="X329" s="1" t="str">
        <f>VLOOKUP(B329,SiteMetadata!$B$3:$P$37,10,FALSE)</f>
        <v>UpperEastForkLMR</v>
      </c>
      <c r="Y329" s="1">
        <f>VLOOKUP(B329,SiteMetadata!$B$3:$P$37,5,FALSE)</f>
        <v>236.477496</v>
      </c>
      <c r="Z329" s="1"/>
    </row>
    <row r="330" spans="1:26" x14ac:dyDescent="0.3">
      <c r="A330" s="2">
        <v>44760</v>
      </c>
      <c r="B330" s="1" t="s">
        <v>84</v>
      </c>
      <c r="C330" s="1">
        <v>0</v>
      </c>
      <c r="D330" s="3">
        <v>2113.6254610800002</v>
      </c>
      <c r="E330" s="1" t="s">
        <v>84</v>
      </c>
      <c r="F330" s="3">
        <v>2113.6254610800002</v>
      </c>
      <c r="G330" s="3">
        <v>1928.8506608699997</v>
      </c>
      <c r="H330" s="3">
        <v>184.77480021000042</v>
      </c>
      <c r="I330" s="3"/>
      <c r="J330" s="3">
        <v>2220</v>
      </c>
      <c r="K330" s="3">
        <v>2640</v>
      </c>
      <c r="L330" s="3">
        <v>22.7</v>
      </c>
      <c r="M330" s="3">
        <v>10.555</v>
      </c>
      <c r="N330" s="3">
        <v>406.83906529000001</v>
      </c>
      <c r="O330" s="3">
        <v>406.83906529000006</v>
      </c>
      <c r="P330" s="3">
        <v>331.54427161000001</v>
      </c>
      <c r="Q330" s="3">
        <v>75.294793680000055</v>
      </c>
      <c r="R330" s="3">
        <f t="shared" si="42"/>
        <v>75.294793680000055</v>
      </c>
      <c r="S330" s="3">
        <v>335</v>
      </c>
      <c r="T330" s="3">
        <f t="shared" si="43"/>
        <v>161.19427161000002</v>
      </c>
      <c r="U330" s="3">
        <v>170.35</v>
      </c>
      <c r="V330" s="7">
        <f t="shared" si="46"/>
        <v>0.41871593594035111</v>
      </c>
      <c r="W330" s="1">
        <f>VLOOKUP(B330,SiteMetadata!$B$3:$P$37,3,FALSE)</f>
        <v>0</v>
      </c>
      <c r="X330" s="1" t="str">
        <f>VLOOKUP(B330,SiteMetadata!$B$3:$P$37,10,FALSE)</f>
        <v>LowerEastForkLMR</v>
      </c>
      <c r="Y330" s="1">
        <f>VLOOKUP(B330,SiteMetadata!$B$3:$P$37,5,FALSE)</f>
        <v>493.24199399999998</v>
      </c>
      <c r="Z330" s="1">
        <v>4</v>
      </c>
    </row>
    <row r="331" spans="1:26" x14ac:dyDescent="0.3">
      <c r="A331" s="2">
        <v>44767</v>
      </c>
      <c r="B331" s="1" t="s">
        <v>84</v>
      </c>
      <c r="C331" s="1">
        <v>0</v>
      </c>
      <c r="D331" s="3">
        <v>2660</v>
      </c>
      <c r="E331" s="1" t="s">
        <v>84</v>
      </c>
      <c r="F331" s="3">
        <v>2660</v>
      </c>
      <c r="G331" s="3">
        <v>2558.2281250000001</v>
      </c>
      <c r="H331" s="3">
        <v>101.77187499999991</v>
      </c>
      <c r="I331" s="3">
        <f>F331-(K331+M331)</f>
        <v>544.40000000000009</v>
      </c>
      <c r="J331" s="3">
        <v>2720</v>
      </c>
      <c r="K331" s="3">
        <v>2100</v>
      </c>
      <c r="L331" s="3">
        <v>18</v>
      </c>
      <c r="M331" s="3">
        <v>15.6</v>
      </c>
      <c r="N331" s="3">
        <v>420.80414758999996</v>
      </c>
      <c r="O331" s="4">
        <v>558.71362384000008</v>
      </c>
      <c r="P331" s="3">
        <v>547.71362384000008</v>
      </c>
      <c r="Q331" s="3">
        <v>-126.90947625000013</v>
      </c>
      <c r="R331" s="3">
        <f t="shared" si="42"/>
        <v>11</v>
      </c>
      <c r="S331" s="3">
        <v>324</v>
      </c>
      <c r="T331" s="3">
        <f t="shared" si="43"/>
        <v>173.71362384000008</v>
      </c>
      <c r="U331" s="3">
        <v>374</v>
      </c>
      <c r="V331" s="7">
        <f t="shared" si="46"/>
        <v>0.66939480986614197</v>
      </c>
      <c r="W331" s="1">
        <f>VLOOKUP(B331,SiteMetadata!$B$3:$P$37,3,FALSE)</f>
        <v>0</v>
      </c>
      <c r="X331" s="1" t="str">
        <f>VLOOKUP(B331,SiteMetadata!$B$3:$P$37,10,FALSE)</f>
        <v>LowerEastForkLMR</v>
      </c>
      <c r="Y331" s="1">
        <f>VLOOKUP(B331,SiteMetadata!$B$3:$P$37,5,FALSE)</f>
        <v>493.24199399999998</v>
      </c>
      <c r="Z331" s="1">
        <v>4</v>
      </c>
    </row>
    <row r="332" spans="1:26" x14ac:dyDescent="0.3">
      <c r="A332" s="2">
        <v>44774</v>
      </c>
      <c r="B332" s="1" t="s">
        <v>84</v>
      </c>
      <c r="C332" s="1">
        <v>0</v>
      </c>
      <c r="D332" s="3">
        <v>2670.2980599999996</v>
      </c>
      <c r="E332" s="1" t="s">
        <v>84</v>
      </c>
      <c r="F332" s="4">
        <v>2785.7505399999995</v>
      </c>
      <c r="G332" s="3">
        <v>2767.7505399999995</v>
      </c>
      <c r="H332" s="3">
        <v>-97.452479999999923</v>
      </c>
      <c r="I332" s="3">
        <f>F332-(K332+M332)</f>
        <v>983.95053999999959</v>
      </c>
      <c r="J332" s="3">
        <v>1840</v>
      </c>
      <c r="K332" s="3">
        <v>1780</v>
      </c>
      <c r="L332" s="3">
        <v>15.9</v>
      </c>
      <c r="M332" s="3">
        <v>21.8</v>
      </c>
      <c r="N332" s="3">
        <v>420.83412399999997</v>
      </c>
      <c r="O332" s="4">
        <v>454.84999599999992</v>
      </c>
      <c r="P332" s="3">
        <v>439.84999599999992</v>
      </c>
      <c r="Q332" s="3">
        <v>-19.015871999999945</v>
      </c>
      <c r="R332" s="3">
        <f t="shared" si="42"/>
        <v>15</v>
      </c>
      <c r="S332" s="3">
        <v>354</v>
      </c>
      <c r="T332" s="3">
        <f t="shared" si="43"/>
        <v>89.849995999999919</v>
      </c>
      <c r="U332" s="3">
        <v>350</v>
      </c>
      <c r="V332" s="7">
        <f t="shared" si="46"/>
        <v>0.76948445218849704</v>
      </c>
      <c r="W332" s="1">
        <f>VLOOKUP(B332,SiteMetadata!$B$3:$P$37,3,FALSE)</f>
        <v>0</v>
      </c>
      <c r="X332" s="1" t="str">
        <f>VLOOKUP(B332,SiteMetadata!$B$3:$P$37,10,FALSE)</f>
        <v>LowerEastForkLMR</v>
      </c>
      <c r="Y332" s="1">
        <f>VLOOKUP(B332,SiteMetadata!$B$3:$P$37,5,FALSE)</f>
        <v>493.24199399999998</v>
      </c>
      <c r="Z332" s="1">
        <v>4</v>
      </c>
    </row>
    <row r="333" spans="1:26" x14ac:dyDescent="0.3">
      <c r="A333" s="2">
        <v>44781</v>
      </c>
      <c r="B333" s="1" t="s">
        <v>84</v>
      </c>
      <c r="C333" s="1">
        <v>0</v>
      </c>
      <c r="D333" s="3">
        <v>2200</v>
      </c>
      <c r="E333" s="1" t="s">
        <v>84</v>
      </c>
      <c r="F333" s="3">
        <v>2200</v>
      </c>
      <c r="G333" s="3">
        <v>2050</v>
      </c>
      <c r="H333" s="3">
        <v>150</v>
      </c>
      <c r="I333" s="3">
        <f>F333-(K333+M333)</f>
        <v>445</v>
      </c>
      <c r="J333" s="3">
        <v>345</v>
      </c>
      <c r="K333" s="4">
        <v>345</v>
      </c>
      <c r="L333" s="3">
        <v>1410</v>
      </c>
      <c r="M333" s="4">
        <v>1410</v>
      </c>
      <c r="N333" s="3">
        <v>573.53622080000002</v>
      </c>
      <c r="O333" s="3">
        <v>573.53622080000002</v>
      </c>
      <c r="P333" s="3">
        <v>508.26107910000002</v>
      </c>
      <c r="Q333" s="3">
        <v>65.275141700000006</v>
      </c>
      <c r="R333" s="3">
        <f t="shared" si="42"/>
        <v>65.275141700000006</v>
      </c>
      <c r="S333" s="3">
        <v>278</v>
      </c>
      <c r="T333" s="3">
        <f t="shared" si="43"/>
        <v>230.26107910000002</v>
      </c>
      <c r="U333" s="4">
        <v>278</v>
      </c>
      <c r="V333" s="7">
        <f t="shared" si="46"/>
        <v>0.48471219413523742</v>
      </c>
      <c r="W333" s="1">
        <f>VLOOKUP(B333,SiteMetadata!$B$3:$P$37,3,FALSE)</f>
        <v>0</v>
      </c>
      <c r="X333" s="1" t="str">
        <f>VLOOKUP(B333,SiteMetadata!$B$3:$P$37,10,FALSE)</f>
        <v>LowerEastForkLMR</v>
      </c>
      <c r="Y333" s="1">
        <f>VLOOKUP(B333,SiteMetadata!$B$3:$P$37,5,FALSE)</f>
        <v>493.24199399999998</v>
      </c>
      <c r="Z333" s="1">
        <v>4</v>
      </c>
    </row>
    <row r="334" spans="1:26" x14ac:dyDescent="0.3">
      <c r="A334" s="2">
        <v>44788</v>
      </c>
      <c r="B334" s="1" t="s">
        <v>84</v>
      </c>
      <c r="C334" s="1">
        <v>0</v>
      </c>
      <c r="D334" s="3">
        <v>1485.4363319399999</v>
      </c>
      <c r="E334" s="1" t="s">
        <v>84</v>
      </c>
      <c r="F334" s="3">
        <v>1485.4363319399999</v>
      </c>
      <c r="G334" s="3">
        <v>1313.04269514</v>
      </c>
      <c r="H334" s="3">
        <v>172.39363679999997</v>
      </c>
      <c r="I334" s="3"/>
      <c r="J334" s="3">
        <v>1080</v>
      </c>
      <c r="K334" s="3">
        <v>1660</v>
      </c>
      <c r="L334" s="3">
        <v>15.7</v>
      </c>
      <c r="M334" s="3">
        <v>16.7</v>
      </c>
      <c r="N334" s="3">
        <v>309.83150471000005</v>
      </c>
      <c r="O334" s="3">
        <v>309.83150471000005</v>
      </c>
      <c r="P334" s="3">
        <v>280.34576636000003</v>
      </c>
      <c r="Q334" s="3">
        <v>29.48573835000002</v>
      </c>
      <c r="R334" s="3">
        <f t="shared" si="42"/>
        <v>29.48573835000002</v>
      </c>
      <c r="S334" s="3">
        <v>234</v>
      </c>
      <c r="T334" s="3">
        <f t="shared" si="43"/>
        <v>103.34576636000003</v>
      </c>
      <c r="U334" s="4">
        <v>177</v>
      </c>
      <c r="V334" s="7">
        <f t="shared" si="46"/>
        <v>0.57127825062745208</v>
      </c>
      <c r="W334" s="1">
        <f>VLOOKUP(B334,SiteMetadata!$B$3:$P$37,3,FALSE)</f>
        <v>0</v>
      </c>
      <c r="X334" s="1" t="str">
        <f>VLOOKUP(B334,SiteMetadata!$B$3:$P$37,10,FALSE)</f>
        <v>LowerEastForkLMR</v>
      </c>
      <c r="Y334" s="1">
        <f>VLOOKUP(B334,SiteMetadata!$B$3:$P$37,5,FALSE)</f>
        <v>493.24199399999998</v>
      </c>
      <c r="Z334" s="1">
        <v>4</v>
      </c>
    </row>
    <row r="335" spans="1:26" x14ac:dyDescent="0.3">
      <c r="A335" s="2">
        <v>44795</v>
      </c>
      <c r="B335" s="1" t="s">
        <v>84</v>
      </c>
      <c r="C335" s="1">
        <v>0</v>
      </c>
      <c r="D335" s="3">
        <v>1237.9938022399999</v>
      </c>
      <c r="E335" s="1" t="s">
        <v>84</v>
      </c>
      <c r="F335" s="3">
        <v>1237.9938022399999</v>
      </c>
      <c r="G335" s="3">
        <v>774.87614618999999</v>
      </c>
      <c r="H335" s="3">
        <v>463.11765604999994</v>
      </c>
      <c r="I335" s="3">
        <f>F335-(K335+M335)</f>
        <v>905.59380223999995</v>
      </c>
      <c r="J335" s="3">
        <v>313</v>
      </c>
      <c r="K335" s="3">
        <v>270</v>
      </c>
      <c r="L335" s="3">
        <v>83.2</v>
      </c>
      <c r="M335" s="3">
        <v>62.4</v>
      </c>
      <c r="N335" s="3">
        <v>435.00525837999999</v>
      </c>
      <c r="O335" s="3">
        <v>435.00525837999999</v>
      </c>
      <c r="P335" s="3">
        <v>288.20221312000001</v>
      </c>
      <c r="Q335" s="3">
        <v>146.80304525999998</v>
      </c>
      <c r="R335" s="3">
        <f t="shared" si="42"/>
        <v>146.80304525999998</v>
      </c>
      <c r="S335" s="3">
        <v>212</v>
      </c>
      <c r="T335" s="3">
        <f t="shared" si="43"/>
        <v>105.20221312000001</v>
      </c>
      <c r="U335" s="3">
        <v>183</v>
      </c>
      <c r="V335" s="7">
        <f t="shared" si="46"/>
        <v>0.42068456984062447</v>
      </c>
      <c r="W335" s="1">
        <f>VLOOKUP(B335,SiteMetadata!$B$3:$P$37,3,FALSE)</f>
        <v>0</v>
      </c>
      <c r="X335" s="1" t="str">
        <f>VLOOKUP(B335,SiteMetadata!$B$3:$P$37,10,FALSE)</f>
        <v>LowerEastForkLMR</v>
      </c>
      <c r="Y335" s="1">
        <f>VLOOKUP(B335,SiteMetadata!$B$3:$P$37,5,FALSE)</f>
        <v>493.24199399999998</v>
      </c>
      <c r="Z335" s="1">
        <v>4</v>
      </c>
    </row>
    <row r="336" spans="1:26" x14ac:dyDescent="0.3">
      <c r="A336" s="2">
        <v>44802</v>
      </c>
      <c r="B336" s="1" t="s">
        <v>84</v>
      </c>
      <c r="C336" s="1">
        <v>0</v>
      </c>
      <c r="D336" s="3">
        <v>2450</v>
      </c>
      <c r="E336" s="1" t="s">
        <v>84</v>
      </c>
      <c r="F336" s="3">
        <v>2450</v>
      </c>
      <c r="G336" s="3">
        <v>2200</v>
      </c>
      <c r="H336" s="3">
        <v>250</v>
      </c>
      <c r="I336" s="3"/>
      <c r="J336" s="3">
        <v>2880</v>
      </c>
      <c r="K336" s="3">
        <v>2710</v>
      </c>
      <c r="L336" s="3">
        <v>61.6</v>
      </c>
      <c r="M336" s="3">
        <v>58.9</v>
      </c>
      <c r="N336" s="3">
        <v>445.38760874999997</v>
      </c>
      <c r="O336" s="3">
        <v>445.38760874999997</v>
      </c>
      <c r="P336" s="3">
        <v>365.15954234999992</v>
      </c>
      <c r="Q336" s="3">
        <v>80.228066400000046</v>
      </c>
      <c r="R336" s="3">
        <f t="shared" si="42"/>
        <v>80.228066400000046</v>
      </c>
      <c r="S336" s="3">
        <v>508</v>
      </c>
      <c r="T336" s="3" t="str">
        <f t="shared" si="43"/>
        <v/>
      </c>
      <c r="U336" s="3">
        <v>473</v>
      </c>
      <c r="V336" s="7">
        <f t="shared" si="46"/>
        <v>1.0619963167082609</v>
      </c>
      <c r="W336" s="1">
        <f>VLOOKUP(B336,SiteMetadata!$B$3:$P$37,3,FALSE)</f>
        <v>0</v>
      </c>
      <c r="X336" s="1" t="str">
        <f>VLOOKUP(B336,SiteMetadata!$B$3:$P$37,10,FALSE)</f>
        <v>LowerEastForkLMR</v>
      </c>
      <c r="Y336" s="1">
        <f>VLOOKUP(B336,SiteMetadata!$B$3:$P$37,5,FALSE)</f>
        <v>493.24199399999998</v>
      </c>
      <c r="Z336" s="1">
        <v>4</v>
      </c>
    </row>
    <row r="337" spans="1:26" x14ac:dyDescent="0.3">
      <c r="A337" s="2">
        <v>44823</v>
      </c>
      <c r="B337" s="1" t="s">
        <v>84</v>
      </c>
      <c r="C337" s="1">
        <v>0</v>
      </c>
      <c r="D337" s="3">
        <v>2610</v>
      </c>
      <c r="E337" s="1" t="s">
        <v>84</v>
      </c>
      <c r="F337" s="3">
        <v>2610</v>
      </c>
      <c r="G337" s="3">
        <v>2460</v>
      </c>
      <c r="H337" s="3">
        <v>150</v>
      </c>
      <c r="I337" s="3"/>
      <c r="J337" s="3">
        <v>2420</v>
      </c>
      <c r="K337" s="3">
        <v>3880</v>
      </c>
      <c r="L337" s="3">
        <v>22.7</v>
      </c>
      <c r="M337" s="3">
        <v>23.8</v>
      </c>
      <c r="N337" s="3">
        <v>549.37972449999995</v>
      </c>
      <c r="O337" s="3">
        <v>549.37972449999995</v>
      </c>
      <c r="P337" s="4">
        <v>529.37972449999995</v>
      </c>
      <c r="Q337" s="3">
        <v>20</v>
      </c>
      <c r="R337" s="3">
        <f t="shared" si="42"/>
        <v>20</v>
      </c>
      <c r="S337" s="3">
        <v>726</v>
      </c>
      <c r="T337" s="3" t="str">
        <f t="shared" si="43"/>
        <v/>
      </c>
      <c r="U337" s="4">
        <v>726</v>
      </c>
      <c r="V337" s="7">
        <f t="shared" si="46"/>
        <v>1.3214903419683812</v>
      </c>
      <c r="W337" s="1">
        <f>VLOOKUP(B337,SiteMetadata!$B$3:$P$37,3,FALSE)</f>
        <v>0</v>
      </c>
      <c r="X337" s="1" t="str">
        <f>VLOOKUP(B337,SiteMetadata!$B$3:$P$37,10,FALSE)</f>
        <v>LowerEastForkLMR</v>
      </c>
      <c r="Y337" s="1">
        <f>VLOOKUP(B337,SiteMetadata!$B$3:$P$37,5,FALSE)</f>
        <v>493.24199399999998</v>
      </c>
      <c r="Z337" s="1">
        <v>4</v>
      </c>
    </row>
    <row r="338" spans="1:26" x14ac:dyDescent="0.3">
      <c r="A338" s="2">
        <v>44830</v>
      </c>
      <c r="B338" s="1" t="s">
        <v>84</v>
      </c>
      <c r="C338" s="1">
        <v>0</v>
      </c>
      <c r="D338" s="3">
        <v>3000</v>
      </c>
      <c r="E338" s="1" t="s">
        <v>84</v>
      </c>
      <c r="F338" s="4">
        <v>3315</v>
      </c>
      <c r="G338" s="3">
        <v>3300</v>
      </c>
      <c r="H338" s="3">
        <v>-300</v>
      </c>
      <c r="I338" s="3"/>
      <c r="J338" s="3">
        <v>2770</v>
      </c>
      <c r="K338" s="3">
        <v>3910</v>
      </c>
      <c r="L338" s="3">
        <v>8.61</v>
      </c>
      <c r="M338" s="3">
        <v>11.2</v>
      </c>
      <c r="N338" s="3"/>
      <c r="O338" s="4">
        <v>629.98891192000008</v>
      </c>
      <c r="P338" s="3">
        <v>618.98891192000008</v>
      </c>
      <c r="Q338" s="3">
        <v>-580.18891192000012</v>
      </c>
      <c r="R338" s="3">
        <f t="shared" si="42"/>
        <v>11</v>
      </c>
      <c r="S338" s="3">
        <v>741</v>
      </c>
      <c r="T338" s="3" t="str">
        <f t="shared" si="43"/>
        <v/>
      </c>
      <c r="U338" s="4">
        <v>741</v>
      </c>
      <c r="V338" s="7">
        <f t="shared" si="46"/>
        <v>1.1762111776565629</v>
      </c>
      <c r="W338" s="1">
        <f>VLOOKUP(B338,SiteMetadata!$B$3:$P$37,3,FALSE)</f>
        <v>0</v>
      </c>
      <c r="X338" s="1" t="str">
        <f>VLOOKUP(B338,SiteMetadata!$B$3:$P$37,10,FALSE)</f>
        <v>LowerEastForkLMR</v>
      </c>
      <c r="Y338" s="1">
        <f>VLOOKUP(B338,SiteMetadata!$B$3:$P$37,5,FALSE)</f>
        <v>493.24199399999998</v>
      </c>
      <c r="Z338" s="1">
        <v>4</v>
      </c>
    </row>
    <row r="339" spans="1:26" x14ac:dyDescent="0.3">
      <c r="A339" s="2">
        <v>44837</v>
      </c>
      <c r="B339" s="1" t="s">
        <v>84</v>
      </c>
      <c r="C339" s="1">
        <v>0</v>
      </c>
      <c r="D339" s="3">
        <v>3310</v>
      </c>
      <c r="E339" s="1" t="s">
        <v>84</v>
      </c>
      <c r="F339" s="3">
        <v>3310</v>
      </c>
      <c r="G339" s="3">
        <v>2940</v>
      </c>
      <c r="H339" s="3">
        <v>370</v>
      </c>
      <c r="I339" s="3"/>
      <c r="J339" s="3">
        <v>3870</v>
      </c>
      <c r="K339" s="3">
        <v>4020</v>
      </c>
      <c r="L339" s="3">
        <v>46.1</v>
      </c>
      <c r="M339" s="3">
        <v>48.3</v>
      </c>
      <c r="N339" s="3">
        <v>788.2003279999999</v>
      </c>
      <c r="O339" s="3">
        <v>788.2003279999999</v>
      </c>
      <c r="P339" s="3">
        <v>727.25250799999992</v>
      </c>
      <c r="Q339" s="3">
        <v>60.947819999999979</v>
      </c>
      <c r="R339" s="3">
        <f t="shared" si="42"/>
        <v>60.947819999999979</v>
      </c>
      <c r="S339" s="3">
        <v>1100</v>
      </c>
      <c r="T339" s="3" t="str">
        <f t="shared" si="43"/>
        <v/>
      </c>
      <c r="U339" s="3">
        <v>1090</v>
      </c>
      <c r="V339" s="7">
        <f t="shared" si="46"/>
        <v>1.3828971662138159</v>
      </c>
      <c r="W339" s="1">
        <f>VLOOKUP(B339,SiteMetadata!$B$3:$P$37,3,FALSE)</f>
        <v>0</v>
      </c>
      <c r="X339" s="1" t="str">
        <f>VLOOKUP(B339,SiteMetadata!$B$3:$P$37,10,FALSE)</f>
        <v>LowerEastForkLMR</v>
      </c>
      <c r="Y339" s="1">
        <f>VLOOKUP(B339,SiteMetadata!$B$3:$P$37,5,FALSE)</f>
        <v>493.24199399999998</v>
      </c>
      <c r="Z339" s="1">
        <v>4</v>
      </c>
    </row>
    <row r="340" spans="1:26" x14ac:dyDescent="0.3">
      <c r="A340" s="2">
        <v>44845</v>
      </c>
      <c r="B340" s="1" t="s">
        <v>84</v>
      </c>
      <c r="C340" s="1">
        <v>0</v>
      </c>
      <c r="D340" s="3">
        <v>2852.3490820000002</v>
      </c>
      <c r="E340" s="1" t="s">
        <v>84</v>
      </c>
      <c r="F340" s="4">
        <v>3076.6852579999995</v>
      </c>
      <c r="G340" s="3">
        <v>3057.6852579999995</v>
      </c>
      <c r="H340" s="3">
        <v>-205.33617599999934</v>
      </c>
      <c r="I340" s="3"/>
      <c r="J340" s="3">
        <v>3770</v>
      </c>
      <c r="K340" s="3">
        <v>3630</v>
      </c>
      <c r="L340" s="3">
        <v>11.7</v>
      </c>
      <c r="M340" s="3">
        <v>26</v>
      </c>
      <c r="N340" s="3">
        <v>635.45523791999995</v>
      </c>
      <c r="O340" s="3">
        <v>635.45523791999995</v>
      </c>
      <c r="P340" s="3">
        <v>617.43801092000001</v>
      </c>
      <c r="Q340" s="3">
        <v>18.017226999999934</v>
      </c>
      <c r="R340" s="3">
        <f t="shared" si="42"/>
        <v>18.017226999999934</v>
      </c>
      <c r="S340" s="3">
        <v>926</v>
      </c>
      <c r="T340" s="3" t="str">
        <f t="shared" si="43"/>
        <v/>
      </c>
      <c r="U340" s="3">
        <v>848</v>
      </c>
      <c r="V340" s="7">
        <f t="shared" si="46"/>
        <v>1.3344763712637115</v>
      </c>
      <c r="W340" s="1">
        <f>VLOOKUP(B340,SiteMetadata!$B$3:$P$37,3,FALSE)</f>
        <v>0</v>
      </c>
      <c r="X340" s="1" t="str">
        <f>VLOOKUP(B340,SiteMetadata!$B$3:$P$37,10,FALSE)</f>
        <v>LowerEastForkLMR</v>
      </c>
      <c r="Y340" s="1">
        <f>VLOOKUP(B340,SiteMetadata!$B$3:$P$37,5,FALSE)</f>
        <v>493.24199399999998</v>
      </c>
      <c r="Z340" s="1">
        <v>4</v>
      </c>
    </row>
    <row r="341" spans="1:26" x14ac:dyDescent="0.3">
      <c r="A341" s="2">
        <v>44858</v>
      </c>
      <c r="B341" s="1" t="s">
        <v>84</v>
      </c>
      <c r="C341" s="1">
        <v>0</v>
      </c>
      <c r="D341" s="3">
        <v>3410</v>
      </c>
      <c r="E341" s="1" t="s">
        <v>84</v>
      </c>
      <c r="F341" s="3">
        <v>3410</v>
      </c>
      <c r="G341" s="3">
        <v>3210</v>
      </c>
      <c r="H341" s="3">
        <v>200</v>
      </c>
      <c r="I341" s="3"/>
      <c r="J341" s="3">
        <v>3200</v>
      </c>
      <c r="K341" s="3">
        <v>3850</v>
      </c>
      <c r="L341" s="3">
        <v>4.12</v>
      </c>
      <c r="M341" s="3">
        <v>5.6</v>
      </c>
      <c r="N341" s="3">
        <v>689.04458399999999</v>
      </c>
      <c r="O341" s="4">
        <v>846.26649600000007</v>
      </c>
      <c r="P341" s="3">
        <v>834.26649600000007</v>
      </c>
      <c r="Q341" s="3">
        <v>-145.22191200000009</v>
      </c>
      <c r="R341" s="3">
        <f t="shared" si="42"/>
        <v>12</v>
      </c>
      <c r="S341" s="3">
        <v>630</v>
      </c>
      <c r="T341" s="3">
        <f t="shared" si="43"/>
        <v>83.266496000000075</v>
      </c>
      <c r="U341" s="3">
        <v>751</v>
      </c>
      <c r="V341" s="7">
        <f t="shared" si="46"/>
        <v>0.88742730989553431</v>
      </c>
      <c r="W341" s="1">
        <f>VLOOKUP(B341,SiteMetadata!$B$3:$P$37,3,FALSE)</f>
        <v>0</v>
      </c>
      <c r="X341" s="1" t="str">
        <f>VLOOKUP(B341,SiteMetadata!$B$3:$P$37,10,FALSE)</f>
        <v>LowerEastForkLMR</v>
      </c>
      <c r="Y341" s="1">
        <f>VLOOKUP(B341,SiteMetadata!$B$3:$P$37,5,FALSE)</f>
        <v>493.24199399999998</v>
      </c>
      <c r="Z341" s="1">
        <v>4</v>
      </c>
    </row>
    <row r="342" spans="1:26" x14ac:dyDescent="0.3">
      <c r="A342" s="2">
        <v>44865</v>
      </c>
      <c r="B342" s="1" t="s">
        <v>84</v>
      </c>
      <c r="C342" s="1">
        <v>0</v>
      </c>
      <c r="D342" s="3">
        <v>3096.191088</v>
      </c>
      <c r="E342" s="1" t="s">
        <v>84</v>
      </c>
      <c r="F342" s="3">
        <v>3096.191088</v>
      </c>
      <c r="G342" s="3">
        <v>2905.7870480000001</v>
      </c>
      <c r="H342" s="3">
        <v>190.4040399999999</v>
      </c>
      <c r="I342" s="3">
        <f t="shared" ref="I342:I350" si="47">F342-(K342+M342)</f>
        <v>412.69108800000004</v>
      </c>
      <c r="J342" s="3">
        <v>3520</v>
      </c>
      <c r="K342" s="3">
        <v>2670</v>
      </c>
      <c r="L342" s="3">
        <v>6.79</v>
      </c>
      <c r="M342" s="3">
        <v>13.5</v>
      </c>
      <c r="N342" s="3">
        <v>558.74389450000001</v>
      </c>
      <c r="O342" s="3">
        <v>558.74389450000001</v>
      </c>
      <c r="P342" s="3">
        <v>489.56121599999989</v>
      </c>
      <c r="Q342" s="3">
        <v>69.182678500000122</v>
      </c>
      <c r="R342" s="3">
        <f t="shared" si="42"/>
        <v>69.182678500000122</v>
      </c>
      <c r="S342" s="3">
        <v>599</v>
      </c>
      <c r="T342" s="3" t="str">
        <f t="shared" si="43"/>
        <v/>
      </c>
      <c r="U342" s="3">
        <v>503</v>
      </c>
      <c r="V342" s="7">
        <f t="shared" si="46"/>
        <v>0.90023355056097165</v>
      </c>
      <c r="W342" s="1">
        <f>VLOOKUP(B342,SiteMetadata!$B$3:$P$37,3,FALSE)</f>
        <v>0</v>
      </c>
      <c r="X342" s="1" t="str">
        <f>VLOOKUP(B342,SiteMetadata!$B$3:$P$37,10,FALSE)</f>
        <v>LowerEastForkLMR</v>
      </c>
      <c r="Y342" s="1">
        <f>VLOOKUP(B342,SiteMetadata!$B$3:$P$37,5,FALSE)</f>
        <v>493.24199399999998</v>
      </c>
      <c r="Z342" s="1">
        <v>4</v>
      </c>
    </row>
    <row r="343" spans="1:26" x14ac:dyDescent="0.3">
      <c r="A343" s="2">
        <v>44879</v>
      </c>
      <c r="B343" s="1" t="s">
        <v>84</v>
      </c>
      <c r="C343" s="1">
        <v>0</v>
      </c>
      <c r="D343" s="3">
        <v>1964.5436359999999</v>
      </c>
      <c r="E343" s="1" t="s">
        <v>84</v>
      </c>
      <c r="F343" s="4">
        <v>1990</v>
      </c>
      <c r="G343" s="3">
        <v>1970</v>
      </c>
      <c r="H343" s="3">
        <v>-5.4563640000001215</v>
      </c>
      <c r="I343" s="3">
        <f t="shared" si="47"/>
        <v>278.79999999999995</v>
      </c>
      <c r="J343" s="3">
        <v>1680</v>
      </c>
      <c r="K343" s="3">
        <v>1680</v>
      </c>
      <c r="L343" s="3">
        <v>32.5</v>
      </c>
      <c r="M343" s="3">
        <v>31.2</v>
      </c>
      <c r="N343" s="3">
        <v>444.09436864000003</v>
      </c>
      <c r="O343" s="3">
        <v>444.09436864000003</v>
      </c>
      <c r="P343" s="3">
        <v>437.39479829000004</v>
      </c>
      <c r="Q343" s="3">
        <v>6.6995703499999877</v>
      </c>
      <c r="R343" s="3">
        <f t="shared" si="42"/>
        <v>6.6995703499999877</v>
      </c>
      <c r="S343" s="3">
        <v>329</v>
      </c>
      <c r="T343" s="3">
        <f t="shared" si="43"/>
        <v>151.39479829000004</v>
      </c>
      <c r="U343" s="3">
        <v>286</v>
      </c>
      <c r="V343" s="7">
        <f t="shared" si="46"/>
        <v>0.6440072655635104</v>
      </c>
      <c r="W343" s="1">
        <f>VLOOKUP(B343,SiteMetadata!$B$3:$P$37,3,FALSE)</f>
        <v>0</v>
      </c>
      <c r="X343" s="1" t="str">
        <f>VLOOKUP(B343,SiteMetadata!$B$3:$P$37,10,FALSE)</f>
        <v>LowerEastForkLMR</v>
      </c>
      <c r="Y343" s="1">
        <f>VLOOKUP(B343,SiteMetadata!$B$3:$P$37,5,FALSE)</f>
        <v>493.24199399999998</v>
      </c>
      <c r="Z343" s="1">
        <v>4</v>
      </c>
    </row>
    <row r="344" spans="1:26" x14ac:dyDescent="0.3">
      <c r="A344" s="2">
        <v>44886</v>
      </c>
      <c r="B344" s="1" t="s">
        <v>84</v>
      </c>
      <c r="C344" s="1">
        <v>0</v>
      </c>
      <c r="D344" s="3">
        <v>4060</v>
      </c>
      <c r="E344" s="1" t="s">
        <v>84</v>
      </c>
      <c r="F344" s="4">
        <v>4278.3092559999996</v>
      </c>
      <c r="G344" s="3">
        <v>4260.3092559999996</v>
      </c>
      <c r="H344" s="3">
        <v>-200.30925599999955</v>
      </c>
      <c r="I344" s="3">
        <f t="shared" si="47"/>
        <v>4125.4092559999999</v>
      </c>
      <c r="J344" s="3">
        <v>3980</v>
      </c>
      <c r="K344" s="3">
        <v>138</v>
      </c>
      <c r="L344" s="3">
        <v>6.25</v>
      </c>
      <c r="M344" s="3">
        <v>14.9</v>
      </c>
      <c r="N344" s="3">
        <v>635.09465807999993</v>
      </c>
      <c r="O344" s="4">
        <v>658.3348444799999</v>
      </c>
      <c r="P344" s="3">
        <v>648.3348444799999</v>
      </c>
      <c r="Q344" s="3">
        <v>-13.24018639999997</v>
      </c>
      <c r="R344" s="3">
        <f t="shared" si="42"/>
        <v>10</v>
      </c>
      <c r="S344" s="3">
        <v>543</v>
      </c>
      <c r="T344" s="3">
        <f t="shared" si="43"/>
        <v>78.334844479999902</v>
      </c>
      <c r="U344" s="3">
        <v>570</v>
      </c>
      <c r="V344" s="7">
        <f t="shared" si="46"/>
        <v>0.86582079739410867</v>
      </c>
      <c r="W344" s="1">
        <f>VLOOKUP(B344,SiteMetadata!$B$3:$P$37,3,FALSE)</f>
        <v>0</v>
      </c>
      <c r="X344" s="1" t="str">
        <f>VLOOKUP(B344,SiteMetadata!$B$3:$P$37,10,FALSE)</f>
        <v>LowerEastForkLMR</v>
      </c>
      <c r="Y344" s="1">
        <f>VLOOKUP(B344,SiteMetadata!$B$3:$P$37,5,FALSE)</f>
        <v>493.24199399999998</v>
      </c>
      <c r="Z344" s="1">
        <v>4</v>
      </c>
    </row>
    <row r="345" spans="1:26" x14ac:dyDescent="0.3">
      <c r="A345" s="2">
        <v>44893</v>
      </c>
      <c r="B345" s="1" t="s">
        <v>84</v>
      </c>
      <c r="C345" s="1">
        <v>0</v>
      </c>
      <c r="D345" s="3">
        <v>2224.986969</v>
      </c>
      <c r="E345" s="1" t="s">
        <v>84</v>
      </c>
      <c r="F345" s="4">
        <v>2419.6593360000002</v>
      </c>
      <c r="G345" s="3">
        <v>2401.6593360000002</v>
      </c>
      <c r="H345" s="3">
        <v>-176.67236700000012</v>
      </c>
      <c r="I345" s="3">
        <f t="shared" si="47"/>
        <v>491.17933600000015</v>
      </c>
      <c r="J345" s="3">
        <v>2050</v>
      </c>
      <c r="K345" s="3">
        <v>1920</v>
      </c>
      <c r="L345" s="3">
        <v>8.0299999999999994</v>
      </c>
      <c r="M345" s="3">
        <v>8.48</v>
      </c>
      <c r="N345" s="3">
        <v>401.41917599999994</v>
      </c>
      <c r="O345" s="3">
        <v>401.41917599999994</v>
      </c>
      <c r="P345" s="3">
        <v>396.12814623999998</v>
      </c>
      <c r="Q345" s="3">
        <v>5.2910297599999581</v>
      </c>
      <c r="R345" s="3">
        <f t="shared" si="42"/>
        <v>5.2910297599999581</v>
      </c>
      <c r="S345" s="3">
        <v>321</v>
      </c>
      <c r="T345" s="3">
        <f t="shared" si="43"/>
        <v>147.12814623999998</v>
      </c>
      <c r="U345" s="3">
        <v>249</v>
      </c>
      <c r="V345" s="7">
        <f t="shared" si="46"/>
        <v>0.62029921560100065</v>
      </c>
      <c r="W345" s="1">
        <f>VLOOKUP(B345,SiteMetadata!$B$3:$P$37,3,FALSE)</f>
        <v>0</v>
      </c>
      <c r="X345" s="1" t="str">
        <f>VLOOKUP(B345,SiteMetadata!$B$3:$P$37,10,FALSE)</f>
        <v>LowerEastForkLMR</v>
      </c>
      <c r="Y345" s="1">
        <f>VLOOKUP(B345,SiteMetadata!$B$3:$P$37,5,FALSE)</f>
        <v>493.24199399999998</v>
      </c>
      <c r="Z345" s="1">
        <v>4</v>
      </c>
    </row>
    <row r="346" spans="1:26" x14ac:dyDescent="0.3">
      <c r="A346" s="2">
        <v>44900</v>
      </c>
      <c r="B346" s="1" t="s">
        <v>84</v>
      </c>
      <c r="C346" s="1">
        <v>0</v>
      </c>
      <c r="D346" s="3">
        <v>1759.6048201600001</v>
      </c>
      <c r="E346" s="1" t="s">
        <v>84</v>
      </c>
      <c r="F346" s="4">
        <v>1873.251</v>
      </c>
      <c r="G346" s="3">
        <v>1853.251</v>
      </c>
      <c r="H346" s="3">
        <v>-93.646179839999832</v>
      </c>
      <c r="I346" s="3">
        <f t="shared" si="47"/>
        <v>575.78099999999995</v>
      </c>
      <c r="J346" s="3">
        <v>1310</v>
      </c>
      <c r="K346" s="3">
        <v>1290</v>
      </c>
      <c r="L346" s="3">
        <v>6.3</v>
      </c>
      <c r="M346" s="3">
        <v>7.47</v>
      </c>
      <c r="N346" s="3">
        <v>169.33892256000001</v>
      </c>
      <c r="O346" s="4">
        <v>247.07378463999999</v>
      </c>
      <c r="P346" s="3">
        <v>232.07378463999999</v>
      </c>
      <c r="Q346" s="3">
        <v>-62.734862079999971</v>
      </c>
      <c r="R346" s="3">
        <f t="shared" si="42"/>
        <v>15</v>
      </c>
      <c r="S346" s="3">
        <v>148</v>
      </c>
      <c r="T346" s="3">
        <f t="shared" si="43"/>
        <v>93.073784639999985</v>
      </c>
      <c r="U346" s="3">
        <v>139</v>
      </c>
      <c r="V346" s="7">
        <f t="shared" si="46"/>
        <v>0.56258497923011375</v>
      </c>
      <c r="W346" s="1">
        <f>VLOOKUP(B346,SiteMetadata!$B$3:$P$37,3,FALSE)</f>
        <v>0</v>
      </c>
      <c r="X346" s="1" t="str">
        <f>VLOOKUP(B346,SiteMetadata!$B$3:$P$37,10,FALSE)</f>
        <v>LowerEastForkLMR</v>
      </c>
      <c r="Y346" s="1">
        <f>VLOOKUP(B346,SiteMetadata!$B$3:$P$37,5,FALSE)</f>
        <v>493.24199399999998</v>
      </c>
      <c r="Z346" s="1">
        <v>4</v>
      </c>
    </row>
    <row r="347" spans="1:26" x14ac:dyDescent="0.3">
      <c r="A347" s="2">
        <v>44935</v>
      </c>
      <c r="B347" s="1" t="s">
        <v>84</v>
      </c>
      <c r="C347" s="1">
        <v>0</v>
      </c>
      <c r="D347" s="3">
        <v>1240</v>
      </c>
      <c r="E347" s="1" t="s">
        <v>84</v>
      </c>
      <c r="F347" s="3">
        <v>1240</v>
      </c>
      <c r="G347" s="3">
        <v>1110</v>
      </c>
      <c r="H347" s="3">
        <v>130</v>
      </c>
      <c r="I347" s="3">
        <f t="shared" si="47"/>
        <v>458.29999999999995</v>
      </c>
      <c r="J347" s="3">
        <v>766</v>
      </c>
      <c r="K347" s="3">
        <v>756</v>
      </c>
      <c r="L347" s="3">
        <v>23.1</v>
      </c>
      <c r="M347" s="3">
        <v>25.7</v>
      </c>
      <c r="N347" s="3">
        <v>178.36509623999999</v>
      </c>
      <c r="O347" s="3">
        <v>178.36509623999999</v>
      </c>
      <c r="P347" s="3">
        <v>103.12402935999999</v>
      </c>
      <c r="Q347" s="3">
        <v>75.241066879999991</v>
      </c>
      <c r="R347" s="3">
        <f t="shared" si="42"/>
        <v>75.241066879999991</v>
      </c>
      <c r="S347" s="3">
        <v>85.1</v>
      </c>
      <c r="T347" s="3">
        <f t="shared" si="43"/>
        <v>30.924029359999992</v>
      </c>
      <c r="U347" s="3">
        <v>72.2</v>
      </c>
      <c r="V347" s="7">
        <f t="shared" si="46"/>
        <v>0.40478771644229627</v>
      </c>
      <c r="W347" s="1">
        <f>VLOOKUP(B347,SiteMetadata!$B$3:$P$37,3,FALSE)</f>
        <v>0</v>
      </c>
      <c r="X347" s="1" t="str">
        <f>VLOOKUP(B347,SiteMetadata!$B$3:$P$37,10,FALSE)</f>
        <v>LowerEastForkLMR</v>
      </c>
      <c r="Y347" s="1">
        <f>VLOOKUP(B347,SiteMetadata!$B$3:$P$37,5,FALSE)</f>
        <v>493.24199399999998</v>
      </c>
      <c r="Z347" s="1">
        <v>4</v>
      </c>
    </row>
    <row r="348" spans="1:26" x14ac:dyDescent="0.3">
      <c r="A348" s="2">
        <v>44943</v>
      </c>
      <c r="B348" s="1" t="s">
        <v>84</v>
      </c>
      <c r="C348" s="1">
        <v>0</v>
      </c>
      <c r="D348" s="3">
        <v>1304.54215488</v>
      </c>
      <c r="E348" s="1" t="s">
        <v>84</v>
      </c>
      <c r="F348" s="3">
        <v>1304.54215488</v>
      </c>
      <c r="G348" s="3">
        <v>1240.89741392</v>
      </c>
      <c r="H348" s="3">
        <v>63.644740960000036</v>
      </c>
      <c r="I348" s="3">
        <f t="shared" si="47"/>
        <v>346.54215488</v>
      </c>
      <c r="J348" s="3">
        <v>927</v>
      </c>
      <c r="K348" s="3">
        <v>930</v>
      </c>
      <c r="L348" s="3">
        <v>26.2</v>
      </c>
      <c r="M348" s="3">
        <v>28</v>
      </c>
      <c r="N348" s="3">
        <v>240.1284048</v>
      </c>
      <c r="O348" s="3">
        <v>240.1284048</v>
      </c>
      <c r="P348" s="3">
        <v>218.17748</v>
      </c>
      <c r="Q348" s="3">
        <v>21.950924799999996</v>
      </c>
      <c r="R348" s="3">
        <f t="shared" si="42"/>
        <v>21.950924799999996</v>
      </c>
      <c r="S348" s="3">
        <v>132</v>
      </c>
      <c r="T348" s="3">
        <f t="shared" si="43"/>
        <v>114.17748</v>
      </c>
      <c r="U348" s="3">
        <v>104</v>
      </c>
      <c r="V348" s="7">
        <f t="shared" si="46"/>
        <v>0.43310161530711172</v>
      </c>
      <c r="W348" s="1">
        <f>VLOOKUP(B348,SiteMetadata!$B$3:$P$37,3,FALSE)</f>
        <v>0</v>
      </c>
      <c r="X348" s="1" t="str">
        <f>VLOOKUP(B348,SiteMetadata!$B$3:$P$37,10,FALSE)</f>
        <v>LowerEastForkLMR</v>
      </c>
      <c r="Y348" s="1">
        <f>VLOOKUP(B348,SiteMetadata!$B$3:$P$37,5,FALSE)</f>
        <v>493.24199399999998</v>
      </c>
      <c r="Z348" s="1">
        <v>4</v>
      </c>
    </row>
    <row r="349" spans="1:26" x14ac:dyDescent="0.3">
      <c r="A349" s="2">
        <v>44949</v>
      </c>
      <c r="B349" s="1" t="s">
        <v>84</v>
      </c>
      <c r="C349" s="1">
        <v>0</v>
      </c>
      <c r="D349" s="3">
        <v>1603.7054092899998</v>
      </c>
      <c r="E349" s="1" t="s">
        <v>84</v>
      </c>
      <c r="F349" s="3">
        <v>1603.7054092899998</v>
      </c>
      <c r="G349" s="3">
        <v>1533.0253302499998</v>
      </c>
      <c r="H349" s="3">
        <v>70.68007904000001</v>
      </c>
      <c r="I349" s="3">
        <f t="shared" si="47"/>
        <v>188.1054092899999</v>
      </c>
      <c r="J349" s="3">
        <v>1010</v>
      </c>
      <c r="K349" s="3">
        <v>1380</v>
      </c>
      <c r="L349" s="3">
        <v>22.9</v>
      </c>
      <c r="M349" s="3">
        <v>35.6</v>
      </c>
      <c r="N349" s="3">
        <v>230.32902032999996</v>
      </c>
      <c r="O349" s="4">
        <v>264.87710032999996</v>
      </c>
      <c r="P349" s="3">
        <v>252.87710032999999</v>
      </c>
      <c r="Q349" s="3">
        <v>-22.548080000000027</v>
      </c>
      <c r="R349" s="3">
        <f t="shared" si="42"/>
        <v>11.999999999999972</v>
      </c>
      <c r="S349" s="3">
        <v>157</v>
      </c>
      <c r="T349" s="3">
        <f t="shared" si="43"/>
        <v>62.87710032999999</v>
      </c>
      <c r="U349" s="3">
        <v>190</v>
      </c>
      <c r="V349" s="7">
        <f t="shared" ref="V349:V380" si="48">U349/O349</f>
        <v>0.7173138023758433</v>
      </c>
      <c r="W349" s="1">
        <f>VLOOKUP(B349,SiteMetadata!$B$3:$P$37,3,FALSE)</f>
        <v>0</v>
      </c>
      <c r="X349" s="1" t="str">
        <f>VLOOKUP(B349,SiteMetadata!$B$3:$P$37,10,FALSE)</f>
        <v>LowerEastForkLMR</v>
      </c>
      <c r="Y349" s="1">
        <f>VLOOKUP(B349,SiteMetadata!$B$3:$P$37,5,FALSE)</f>
        <v>493.24199399999998</v>
      </c>
      <c r="Z349" s="1">
        <v>4</v>
      </c>
    </row>
    <row r="350" spans="1:26" x14ac:dyDescent="0.3">
      <c r="A350" s="2">
        <v>44956</v>
      </c>
      <c r="B350" s="1" t="s">
        <v>84</v>
      </c>
      <c r="C350" s="1">
        <v>0</v>
      </c>
      <c r="D350" s="3">
        <v>1688.8466860099998</v>
      </c>
      <c r="E350" s="1" t="s">
        <v>84</v>
      </c>
      <c r="F350" s="4">
        <v>1775.3208065599999</v>
      </c>
      <c r="G350" s="3">
        <v>1753.3208065599999</v>
      </c>
      <c r="H350" s="3">
        <v>-64.47412055000018</v>
      </c>
      <c r="I350" s="3">
        <f t="shared" si="47"/>
        <v>241.42080655999985</v>
      </c>
      <c r="J350" s="3">
        <v>1120</v>
      </c>
      <c r="K350" s="3">
        <v>1500</v>
      </c>
      <c r="L350" s="3">
        <v>19.7</v>
      </c>
      <c r="M350" s="3">
        <v>33.9</v>
      </c>
      <c r="N350" s="3">
        <v>211.80049577</v>
      </c>
      <c r="O350" s="3">
        <v>211.80049577</v>
      </c>
      <c r="P350" s="3">
        <v>185.11113887999997</v>
      </c>
      <c r="Q350" s="3">
        <v>26.689356890000028</v>
      </c>
      <c r="R350" s="3">
        <f t="shared" si="42"/>
        <v>26.689356890000028</v>
      </c>
      <c r="S350" s="3">
        <v>146</v>
      </c>
      <c r="T350" s="3">
        <f t="shared" si="43"/>
        <v>39.11113887999997</v>
      </c>
      <c r="U350" s="4">
        <v>146</v>
      </c>
      <c r="V350" s="7">
        <f t="shared" si="48"/>
        <v>0.68932794264346497</v>
      </c>
      <c r="W350" s="1">
        <f>VLOOKUP(B350,SiteMetadata!$B$3:$P$37,3,FALSE)</f>
        <v>0</v>
      </c>
      <c r="X350" s="1" t="str">
        <f>VLOOKUP(B350,SiteMetadata!$B$3:$P$37,10,FALSE)</f>
        <v>LowerEastForkLMR</v>
      </c>
      <c r="Y350" s="1">
        <f>VLOOKUP(B350,SiteMetadata!$B$3:$P$37,5,FALSE)</f>
        <v>493.24199399999998</v>
      </c>
      <c r="Z350" s="1">
        <v>4</v>
      </c>
    </row>
    <row r="351" spans="1:26" x14ac:dyDescent="0.3">
      <c r="A351" s="2">
        <v>44963</v>
      </c>
      <c r="B351" s="1" t="s">
        <v>84</v>
      </c>
      <c r="C351" s="1">
        <v>0</v>
      </c>
      <c r="D351" s="3">
        <v>1752.0835999999999</v>
      </c>
      <c r="E351" s="1" t="s">
        <v>84</v>
      </c>
      <c r="F351" s="4">
        <v>1839.0483999999999</v>
      </c>
      <c r="G351" s="3">
        <v>1823.0483999999999</v>
      </c>
      <c r="H351" s="3">
        <v>-70.964799999999968</v>
      </c>
      <c r="I351" s="3"/>
      <c r="J351" s="3">
        <v>2420</v>
      </c>
      <c r="K351" s="3">
        <v>2380</v>
      </c>
      <c r="L351" s="3">
        <v>74.3</v>
      </c>
      <c r="M351" s="3">
        <v>94.2</v>
      </c>
      <c r="N351" s="3">
        <v>301.69529286</v>
      </c>
      <c r="O351" s="3">
        <v>301.69529286</v>
      </c>
      <c r="P351" s="3">
        <v>294.89267605999999</v>
      </c>
      <c r="Q351" s="3">
        <v>6.8026168000000098</v>
      </c>
      <c r="R351" s="3">
        <f t="shared" si="42"/>
        <v>6.8026168000000098</v>
      </c>
      <c r="S351" s="3">
        <v>150.9</v>
      </c>
      <c r="T351" s="3">
        <f t="shared" si="43"/>
        <v>41.892676059999985</v>
      </c>
      <c r="U351" s="3">
        <v>253</v>
      </c>
      <c r="V351" s="7">
        <f t="shared" si="48"/>
        <v>0.83859445602090721</v>
      </c>
      <c r="W351" s="1">
        <f>VLOOKUP(B351,SiteMetadata!$B$3:$P$37,3,FALSE)</f>
        <v>0</v>
      </c>
      <c r="X351" s="1" t="str">
        <f>VLOOKUP(B351,SiteMetadata!$B$3:$P$37,10,FALSE)</f>
        <v>LowerEastForkLMR</v>
      </c>
      <c r="Y351" s="1">
        <f>VLOOKUP(B351,SiteMetadata!$B$3:$P$37,5,FALSE)</f>
        <v>493.24199399999998</v>
      </c>
      <c r="Z351" s="1">
        <v>4</v>
      </c>
    </row>
    <row r="352" spans="1:26" x14ac:dyDescent="0.3">
      <c r="A352" s="2">
        <v>44970</v>
      </c>
      <c r="B352" s="1" t="s">
        <v>84</v>
      </c>
      <c r="C352" s="1">
        <v>0</v>
      </c>
      <c r="D352" s="3">
        <v>1622.8586207999999</v>
      </c>
      <c r="E352" s="1" t="s">
        <v>84</v>
      </c>
      <c r="F352" s="3">
        <v>1622.8586207999999</v>
      </c>
      <c r="G352" s="3">
        <v>1550</v>
      </c>
      <c r="H352" s="3">
        <v>72.858620799999926</v>
      </c>
      <c r="I352" s="3">
        <f>F352-(K352+M352)</f>
        <v>666.35862079999993</v>
      </c>
      <c r="J352" s="3">
        <v>925</v>
      </c>
      <c r="K352" s="3">
        <v>887</v>
      </c>
      <c r="L352" s="3">
        <v>66.3</v>
      </c>
      <c r="M352" s="3">
        <v>69.5</v>
      </c>
      <c r="N352" s="3">
        <v>270.38913974000008</v>
      </c>
      <c r="O352" s="3">
        <v>270.38913974000008</v>
      </c>
      <c r="P352" s="3">
        <v>265.34351126000001</v>
      </c>
      <c r="Q352" s="3">
        <v>5.0456284800000617</v>
      </c>
      <c r="R352" s="3">
        <f t="shared" si="42"/>
        <v>5.0456284800000617</v>
      </c>
      <c r="S352" s="3">
        <v>230</v>
      </c>
      <c r="T352" s="3">
        <f t="shared" si="43"/>
        <v>8.3435112600000139</v>
      </c>
      <c r="U352" s="3">
        <v>257</v>
      </c>
      <c r="V352" s="7">
        <f t="shared" si="48"/>
        <v>0.95048196183887135</v>
      </c>
      <c r="W352" s="1">
        <f>VLOOKUP(B352,SiteMetadata!$B$3:$P$37,3,FALSE)</f>
        <v>0</v>
      </c>
      <c r="X352" s="1" t="str">
        <f>VLOOKUP(B352,SiteMetadata!$B$3:$P$37,10,FALSE)</f>
        <v>LowerEastForkLMR</v>
      </c>
      <c r="Y352" s="1">
        <f>VLOOKUP(B352,SiteMetadata!$B$3:$P$37,5,FALSE)</f>
        <v>493.24199399999998</v>
      </c>
      <c r="Z352" s="1">
        <v>4</v>
      </c>
    </row>
    <row r="353" spans="1:26" x14ac:dyDescent="0.3">
      <c r="A353" s="2">
        <v>44979</v>
      </c>
      <c r="B353" s="1" t="s">
        <v>84</v>
      </c>
      <c r="C353" s="1">
        <v>0</v>
      </c>
      <c r="D353" s="3">
        <v>1284.3236529799999</v>
      </c>
      <c r="E353" s="1" t="s">
        <v>84</v>
      </c>
      <c r="F353" s="3">
        <v>1284.3236529799999</v>
      </c>
      <c r="G353" s="3">
        <v>1273.80893618</v>
      </c>
      <c r="H353" s="3">
        <v>10.51471679999986</v>
      </c>
      <c r="I353" s="3">
        <f>F353-(K353+M353)</f>
        <v>472.72365297999988</v>
      </c>
      <c r="J353" s="3">
        <v>1250</v>
      </c>
      <c r="K353" s="3">
        <v>797</v>
      </c>
      <c r="L353" s="3">
        <v>22.7</v>
      </c>
      <c r="M353" s="3">
        <v>14.6</v>
      </c>
      <c r="N353" s="3">
        <v>175.56230823999999</v>
      </c>
      <c r="O353" s="4">
        <v>256.01047624</v>
      </c>
      <c r="P353" s="3">
        <v>243.01047624</v>
      </c>
      <c r="Q353" s="3">
        <v>-67.44816800000001</v>
      </c>
      <c r="R353" s="3">
        <f t="shared" si="42"/>
        <v>13</v>
      </c>
      <c r="S353" s="3">
        <v>151</v>
      </c>
      <c r="T353" s="3">
        <f t="shared" si="43"/>
        <v>142.01047624</v>
      </c>
      <c r="U353" s="3">
        <v>101</v>
      </c>
      <c r="V353" s="7">
        <f t="shared" si="48"/>
        <v>0.39451510533231604</v>
      </c>
      <c r="W353" s="1">
        <f>VLOOKUP(B353,SiteMetadata!$B$3:$P$37,3,FALSE)</f>
        <v>0</v>
      </c>
      <c r="X353" s="1" t="str">
        <f>VLOOKUP(B353,SiteMetadata!$B$3:$P$37,10,FALSE)</f>
        <v>LowerEastForkLMR</v>
      </c>
      <c r="Y353" s="1">
        <f>VLOOKUP(B353,SiteMetadata!$B$3:$P$37,5,FALSE)</f>
        <v>493.24199399999998</v>
      </c>
      <c r="Z353" s="1">
        <v>4</v>
      </c>
    </row>
    <row r="354" spans="1:26" x14ac:dyDescent="0.3">
      <c r="A354" s="2">
        <v>44984</v>
      </c>
      <c r="B354" s="1" t="s">
        <v>84</v>
      </c>
      <c r="C354" s="1">
        <v>0</v>
      </c>
      <c r="D354" s="3">
        <v>1472.9545948800001</v>
      </c>
      <c r="E354" s="1" t="s">
        <v>84</v>
      </c>
      <c r="F354" s="4">
        <v>1504.4988737799997</v>
      </c>
      <c r="G354" s="3">
        <v>1481.4988737799997</v>
      </c>
      <c r="H354" s="3">
        <v>-8.5442788999996537</v>
      </c>
      <c r="I354" s="3"/>
      <c r="J354" s="3">
        <v>1590</v>
      </c>
      <c r="K354" s="3">
        <v>1680</v>
      </c>
      <c r="L354" s="3">
        <v>37.9</v>
      </c>
      <c r="M354" s="3">
        <v>34.9</v>
      </c>
      <c r="N354" s="3">
        <v>264.52636734000004</v>
      </c>
      <c r="O354" s="3">
        <v>264.52636734000004</v>
      </c>
      <c r="P354" s="3">
        <v>220.45746975999998</v>
      </c>
      <c r="Q354" s="3">
        <v>44.068897580000055</v>
      </c>
      <c r="R354" s="3">
        <f t="shared" si="42"/>
        <v>44.068897580000055</v>
      </c>
      <c r="S354" s="3">
        <v>185</v>
      </c>
      <c r="T354" s="3">
        <f t="shared" si="43"/>
        <v>23.457469759999981</v>
      </c>
      <c r="U354" s="3">
        <v>197</v>
      </c>
      <c r="V354" s="7">
        <f t="shared" si="48"/>
        <v>0.74472727229793578</v>
      </c>
      <c r="W354" s="1">
        <f>VLOOKUP(B354,SiteMetadata!$B$3:$P$37,3,FALSE)</f>
        <v>0</v>
      </c>
      <c r="X354" s="1" t="str">
        <f>VLOOKUP(B354,SiteMetadata!$B$3:$P$37,10,FALSE)</f>
        <v>LowerEastForkLMR</v>
      </c>
      <c r="Y354" s="1">
        <f>VLOOKUP(B354,SiteMetadata!$B$3:$P$37,5,FALSE)</f>
        <v>493.24199399999998</v>
      </c>
      <c r="Z354" s="1">
        <v>4</v>
      </c>
    </row>
    <row r="355" spans="1:26" x14ac:dyDescent="0.3">
      <c r="A355" s="2">
        <v>44991</v>
      </c>
      <c r="B355" s="1" t="s">
        <v>84</v>
      </c>
      <c r="C355" s="1">
        <v>0</v>
      </c>
      <c r="D355" s="3">
        <v>1370</v>
      </c>
      <c r="E355" s="1" t="s">
        <v>84</v>
      </c>
      <c r="F355" s="3">
        <v>1370</v>
      </c>
      <c r="G355" s="3">
        <v>1180</v>
      </c>
      <c r="H355" s="3">
        <v>190</v>
      </c>
      <c r="I355" s="3">
        <f>F355-(K355+M355)</f>
        <v>616.70000000000005</v>
      </c>
      <c r="J355" s="3">
        <v>840</v>
      </c>
      <c r="K355" s="3">
        <v>748</v>
      </c>
      <c r="L355" s="3">
        <v>5.53</v>
      </c>
      <c r="M355" s="3">
        <v>5.3</v>
      </c>
      <c r="N355" s="3">
        <v>175.27890528</v>
      </c>
      <c r="O355" s="3">
        <v>175.27890528</v>
      </c>
      <c r="P355" s="3">
        <v>146.08012292999999</v>
      </c>
      <c r="Q355" s="3">
        <v>29.198782350000016</v>
      </c>
      <c r="R355" s="3">
        <f t="shared" si="42"/>
        <v>29.198782350000016</v>
      </c>
      <c r="S355" s="3">
        <v>101</v>
      </c>
      <c r="T355" s="3">
        <f t="shared" si="43"/>
        <v>57.880122929999985</v>
      </c>
      <c r="U355" s="3">
        <v>88.2</v>
      </c>
      <c r="V355" s="7">
        <f t="shared" si="48"/>
        <v>0.50319803092736437</v>
      </c>
      <c r="W355" s="1">
        <f>VLOOKUP(B355,SiteMetadata!$B$3:$P$37,3,FALSE)</f>
        <v>0</v>
      </c>
      <c r="X355" s="1" t="str">
        <f>VLOOKUP(B355,SiteMetadata!$B$3:$P$37,10,FALSE)</f>
        <v>LowerEastForkLMR</v>
      </c>
      <c r="Y355" s="1">
        <f>VLOOKUP(B355,SiteMetadata!$B$3:$P$37,5,FALSE)</f>
        <v>493.24199399999998</v>
      </c>
      <c r="Z355" s="1">
        <v>4</v>
      </c>
    </row>
    <row r="356" spans="1:26" x14ac:dyDescent="0.3">
      <c r="A356" s="2">
        <v>44998</v>
      </c>
      <c r="B356" s="1" t="s">
        <v>84</v>
      </c>
      <c r="C356" s="1">
        <v>0</v>
      </c>
      <c r="D356" s="3">
        <v>1540</v>
      </c>
      <c r="E356" s="1" t="s">
        <v>84</v>
      </c>
      <c r="F356" s="3">
        <v>1540</v>
      </c>
      <c r="G356" s="3">
        <v>1430</v>
      </c>
      <c r="H356" s="3">
        <v>110</v>
      </c>
      <c r="I356" s="3">
        <f>F356-(K356+M356)</f>
        <v>670.1</v>
      </c>
      <c r="J356" s="3">
        <v>723</v>
      </c>
      <c r="K356" s="3">
        <v>824</v>
      </c>
      <c r="L356" s="3">
        <v>24.1</v>
      </c>
      <c r="M356" s="3">
        <v>45.9</v>
      </c>
      <c r="N356" s="3">
        <v>215.44575068</v>
      </c>
      <c r="O356" s="3">
        <v>215.44575068</v>
      </c>
      <c r="P356" s="3">
        <v>160.89930908000002</v>
      </c>
      <c r="Q356" s="3">
        <v>54.54644159999998</v>
      </c>
      <c r="R356" s="3">
        <f t="shared" si="42"/>
        <v>54.54644159999998</v>
      </c>
      <c r="S356" s="3">
        <v>65.400000000000006</v>
      </c>
      <c r="T356" s="3">
        <f t="shared" si="43"/>
        <v>43.899309080000023</v>
      </c>
      <c r="U356" s="3">
        <v>117</v>
      </c>
      <c r="V356" s="7">
        <f t="shared" si="48"/>
        <v>0.54306014219690624</v>
      </c>
      <c r="W356" s="1">
        <f>VLOOKUP(B356,SiteMetadata!$B$3:$P$37,3,FALSE)</f>
        <v>0</v>
      </c>
      <c r="X356" s="1" t="str">
        <f>VLOOKUP(B356,SiteMetadata!$B$3:$P$37,10,FALSE)</f>
        <v>LowerEastForkLMR</v>
      </c>
      <c r="Y356" s="1">
        <f>VLOOKUP(B356,SiteMetadata!$B$3:$P$37,5,FALSE)</f>
        <v>493.24199399999998</v>
      </c>
      <c r="Z356" s="1">
        <v>4</v>
      </c>
    </row>
    <row r="357" spans="1:26" x14ac:dyDescent="0.3">
      <c r="A357" s="2">
        <v>45005</v>
      </c>
      <c r="B357" s="1" t="s">
        <v>84</v>
      </c>
      <c r="C357" s="1">
        <v>0</v>
      </c>
      <c r="D357" s="3">
        <v>1351.8281878300004</v>
      </c>
      <c r="E357" s="1" t="s">
        <v>84</v>
      </c>
      <c r="F357" s="3">
        <v>1351.8281878300004</v>
      </c>
      <c r="G357" s="3">
        <v>1322.2606067200004</v>
      </c>
      <c r="H357" s="3">
        <v>29.567581109999992</v>
      </c>
      <c r="I357" s="3"/>
      <c r="J357" s="3">
        <v>1230</v>
      </c>
      <c r="K357" s="3">
        <v>1720</v>
      </c>
      <c r="L357" s="3">
        <v>37.700000000000003</v>
      </c>
      <c r="M357" s="3">
        <v>20.8</v>
      </c>
      <c r="N357" s="3">
        <v>198.90679520000003</v>
      </c>
      <c r="O357" s="3">
        <v>198.90679520000003</v>
      </c>
      <c r="P357" s="3">
        <v>156.10437363200003</v>
      </c>
      <c r="Q357" s="3">
        <v>42.802421568</v>
      </c>
      <c r="R357" s="3">
        <f t="shared" si="42"/>
        <v>42.802421568</v>
      </c>
      <c r="S357" s="3">
        <v>131</v>
      </c>
      <c r="T357" s="3">
        <f t="shared" si="43"/>
        <v>71.304373632000036</v>
      </c>
      <c r="U357" s="3">
        <v>84.8</v>
      </c>
      <c r="V357" s="7">
        <f t="shared" si="48"/>
        <v>0.42633033182568708</v>
      </c>
      <c r="W357" s="1">
        <f>VLOOKUP(B357,SiteMetadata!$B$3:$P$37,3,FALSE)</f>
        <v>0</v>
      </c>
      <c r="X357" s="1" t="str">
        <f>VLOOKUP(B357,SiteMetadata!$B$3:$P$37,10,FALSE)</f>
        <v>LowerEastForkLMR</v>
      </c>
      <c r="Y357" s="1">
        <f>VLOOKUP(B357,SiteMetadata!$B$3:$P$37,5,FALSE)</f>
        <v>493.24199399999998</v>
      </c>
      <c r="Z357" s="1">
        <v>4</v>
      </c>
    </row>
    <row r="358" spans="1:26" x14ac:dyDescent="0.3">
      <c r="A358" s="2">
        <v>45012</v>
      </c>
      <c r="B358" s="1" t="s">
        <v>84</v>
      </c>
      <c r="C358" s="1">
        <v>0</v>
      </c>
      <c r="D358" s="3">
        <v>1320</v>
      </c>
      <c r="E358" s="1" t="s">
        <v>84</v>
      </c>
      <c r="F358" s="3">
        <v>1320</v>
      </c>
      <c r="G358" s="3">
        <v>1097.87919792</v>
      </c>
      <c r="H358" s="3">
        <v>222.12080207999998</v>
      </c>
      <c r="I358" s="3">
        <f t="shared" ref="I358:I389" si="49">F358-(K358+M358)</f>
        <v>415.79999999999995</v>
      </c>
      <c r="J358" s="3">
        <v>895</v>
      </c>
      <c r="K358" s="3">
        <v>894</v>
      </c>
      <c r="L358" s="3">
        <v>23</v>
      </c>
      <c r="M358" s="3">
        <v>10.199999999999999</v>
      </c>
      <c r="N358" s="3">
        <v>168.399761152</v>
      </c>
      <c r="O358" s="3">
        <v>168.399761152</v>
      </c>
      <c r="P358" s="3">
        <v>107.23918880000001</v>
      </c>
      <c r="Q358" s="3">
        <v>61.160572351999988</v>
      </c>
      <c r="R358" s="3">
        <f t="shared" si="42"/>
        <v>61.160572351999988</v>
      </c>
      <c r="S358" s="3">
        <v>91</v>
      </c>
      <c r="T358" s="3">
        <f t="shared" si="43"/>
        <v>32.839188800000002</v>
      </c>
      <c r="U358" s="3">
        <v>74.400000000000006</v>
      </c>
      <c r="V358" s="7">
        <f t="shared" si="48"/>
        <v>0.44180585228292291</v>
      </c>
      <c r="W358" s="1">
        <f>VLOOKUP(B358,SiteMetadata!$B$3:$P$37,3,FALSE)</f>
        <v>0</v>
      </c>
      <c r="X358" s="1" t="str">
        <f>VLOOKUP(B358,SiteMetadata!$B$3:$P$37,10,FALSE)</f>
        <v>LowerEastForkLMR</v>
      </c>
      <c r="Y358" s="1">
        <f>VLOOKUP(B358,SiteMetadata!$B$3:$P$37,5,FALSE)</f>
        <v>493.24199399999998</v>
      </c>
      <c r="Z358" s="1">
        <v>4</v>
      </c>
    </row>
    <row r="359" spans="1:26" x14ac:dyDescent="0.3">
      <c r="A359" s="2">
        <v>45019</v>
      </c>
      <c r="B359" s="1" t="s">
        <v>84</v>
      </c>
      <c r="C359" s="1">
        <v>0</v>
      </c>
      <c r="D359" s="3">
        <v>1130</v>
      </c>
      <c r="E359" s="1" t="s">
        <v>84</v>
      </c>
      <c r="F359" s="3">
        <v>1130</v>
      </c>
      <c r="G359" s="3">
        <v>1113.5310156800001</v>
      </c>
      <c r="H359" s="3">
        <v>16.46898431999989</v>
      </c>
      <c r="I359" s="3">
        <f t="shared" si="49"/>
        <v>133.39999999999998</v>
      </c>
      <c r="J359" s="3">
        <v>841</v>
      </c>
      <c r="K359" s="3">
        <v>959</v>
      </c>
      <c r="L359" s="3">
        <v>14.1</v>
      </c>
      <c r="M359" s="3">
        <v>37.6</v>
      </c>
      <c r="N359" s="3">
        <v>205.23286969</v>
      </c>
      <c r="O359" s="3">
        <v>205.23286969</v>
      </c>
      <c r="P359" s="3">
        <v>159.83532208809999</v>
      </c>
      <c r="Q359" s="3">
        <v>45.397547601900015</v>
      </c>
      <c r="R359" s="3">
        <f t="shared" si="42"/>
        <v>45.397547601900015</v>
      </c>
      <c r="S359" s="3">
        <v>121</v>
      </c>
      <c r="T359" s="3">
        <f t="shared" si="43"/>
        <v>35.835322088099986</v>
      </c>
      <c r="U359" s="3">
        <v>124</v>
      </c>
      <c r="V359" s="7">
        <f t="shared" si="48"/>
        <v>0.60419171737597122</v>
      </c>
      <c r="W359" s="1">
        <f>VLOOKUP(B359,SiteMetadata!$B$3:$P$37,3,FALSE)</f>
        <v>0</v>
      </c>
      <c r="X359" s="1" t="str">
        <f>VLOOKUP(B359,SiteMetadata!$B$3:$P$37,10,FALSE)</f>
        <v>LowerEastForkLMR</v>
      </c>
      <c r="Y359" s="1">
        <f>VLOOKUP(B359,SiteMetadata!$B$3:$P$37,5,FALSE)</f>
        <v>493.24199399999998</v>
      </c>
      <c r="Z359" s="1">
        <v>4</v>
      </c>
    </row>
    <row r="360" spans="1:26" x14ac:dyDescent="0.3">
      <c r="A360" s="2">
        <v>45026</v>
      </c>
      <c r="B360" s="1" t="s">
        <v>84</v>
      </c>
      <c r="C360" s="1">
        <v>0</v>
      </c>
      <c r="D360" s="3">
        <v>1290</v>
      </c>
      <c r="E360" s="1" t="s">
        <v>84</v>
      </c>
      <c r="F360" s="4">
        <v>1408</v>
      </c>
      <c r="G360" s="3">
        <v>1390</v>
      </c>
      <c r="H360" s="3">
        <v>-100</v>
      </c>
      <c r="I360" s="3">
        <f t="shared" si="49"/>
        <v>369.20000000000005</v>
      </c>
      <c r="J360" s="3">
        <v>1100</v>
      </c>
      <c r="K360" s="3">
        <v>1020</v>
      </c>
      <c r="L360" s="3">
        <v>16.399999999999999</v>
      </c>
      <c r="M360" s="3">
        <v>18.8</v>
      </c>
      <c r="N360" s="3">
        <v>216.33597280000004</v>
      </c>
      <c r="O360" s="3">
        <v>216.33597280000004</v>
      </c>
      <c r="P360" s="3">
        <v>140.855328517</v>
      </c>
      <c r="Q360" s="3">
        <v>75.480644283000032</v>
      </c>
      <c r="R360" s="3">
        <f t="shared" si="42"/>
        <v>75.480644283000032</v>
      </c>
      <c r="S360" s="3">
        <v>105</v>
      </c>
      <c r="T360" s="3">
        <f t="shared" si="43"/>
        <v>51.855328517000004</v>
      </c>
      <c r="U360" s="3">
        <v>89</v>
      </c>
      <c r="V360" s="7">
        <f t="shared" si="48"/>
        <v>0.41139713773945219</v>
      </c>
      <c r="W360" s="1">
        <f>VLOOKUP(B360,SiteMetadata!$B$3:$P$37,3,FALSE)</f>
        <v>0</v>
      </c>
      <c r="X360" s="1" t="str">
        <f>VLOOKUP(B360,SiteMetadata!$B$3:$P$37,10,FALSE)</f>
        <v>LowerEastForkLMR</v>
      </c>
      <c r="Y360" s="1">
        <f>VLOOKUP(B360,SiteMetadata!$B$3:$P$37,5,FALSE)</f>
        <v>493.24199399999998</v>
      </c>
      <c r="Z360" s="1">
        <v>4</v>
      </c>
    </row>
    <row r="361" spans="1:26" x14ac:dyDescent="0.3">
      <c r="A361" s="2">
        <v>45033</v>
      </c>
      <c r="B361" s="1" t="s">
        <v>84</v>
      </c>
      <c r="C361" s="1">
        <v>0</v>
      </c>
      <c r="D361" s="3">
        <v>1250</v>
      </c>
      <c r="E361" s="1" t="s">
        <v>84</v>
      </c>
      <c r="F361" s="3">
        <v>1250</v>
      </c>
      <c r="G361" s="3">
        <v>1180</v>
      </c>
      <c r="H361" s="3">
        <v>70</v>
      </c>
      <c r="I361" s="3">
        <f t="shared" si="49"/>
        <v>322.79999999999995</v>
      </c>
      <c r="J361" s="3">
        <v>653</v>
      </c>
      <c r="K361" s="3">
        <v>884</v>
      </c>
      <c r="L361" s="3">
        <v>42.8</v>
      </c>
      <c r="M361" s="3">
        <v>43.2</v>
      </c>
      <c r="N361" s="3">
        <v>182.25639758480003</v>
      </c>
      <c r="O361" s="3">
        <v>182.25639758480003</v>
      </c>
      <c r="P361" s="3">
        <v>170.74285867520004</v>
      </c>
      <c r="Q361" s="3">
        <v>11.513538909599987</v>
      </c>
      <c r="R361" s="3">
        <f t="shared" si="42"/>
        <v>11.513538909599987</v>
      </c>
      <c r="S361" s="3">
        <v>81.3</v>
      </c>
      <c r="T361" s="3">
        <f t="shared" si="43"/>
        <v>91.542858675200037</v>
      </c>
      <c r="U361" s="3">
        <v>79.2</v>
      </c>
      <c r="V361" s="7">
        <f t="shared" si="48"/>
        <v>0.43455264698266588</v>
      </c>
      <c r="W361" s="1">
        <f>VLOOKUP(B361,SiteMetadata!$B$3:$P$37,3,FALSE)</f>
        <v>0</v>
      </c>
      <c r="X361" s="1" t="str">
        <f>VLOOKUP(B361,SiteMetadata!$B$3:$P$37,10,FALSE)</f>
        <v>LowerEastForkLMR</v>
      </c>
      <c r="Y361" s="1">
        <f>VLOOKUP(B361,SiteMetadata!$B$3:$P$37,5,FALSE)</f>
        <v>493.24199399999998</v>
      </c>
      <c r="Z361" s="1">
        <v>4</v>
      </c>
    </row>
    <row r="362" spans="1:26" x14ac:dyDescent="0.3">
      <c r="A362" s="2">
        <v>45040</v>
      </c>
      <c r="B362" s="1" t="s">
        <v>84</v>
      </c>
      <c r="C362" s="1">
        <v>0</v>
      </c>
      <c r="D362" s="3">
        <v>1581.7103507200002</v>
      </c>
      <c r="E362" s="1" t="s">
        <v>84</v>
      </c>
      <c r="F362" s="3">
        <v>1581.7103507200002</v>
      </c>
      <c r="G362" s="3">
        <v>1540</v>
      </c>
      <c r="H362" s="3">
        <v>41.710350720000179</v>
      </c>
      <c r="I362" s="3">
        <f t="shared" si="49"/>
        <v>417.51035072000013</v>
      </c>
      <c r="J362" s="3">
        <v>1110</v>
      </c>
      <c r="K362" s="3">
        <v>1140</v>
      </c>
      <c r="L362" s="3">
        <v>39</v>
      </c>
      <c r="M362" s="3">
        <v>24.2</v>
      </c>
      <c r="N362" s="3">
        <v>254.20058</v>
      </c>
      <c r="O362" s="4">
        <v>269.16018019999996</v>
      </c>
      <c r="P362" s="3">
        <v>256.16018019999996</v>
      </c>
      <c r="Q362" s="3">
        <v>-1.9596001999999544</v>
      </c>
      <c r="R362" s="3">
        <f t="shared" si="42"/>
        <v>13</v>
      </c>
      <c r="S362" s="3">
        <v>232</v>
      </c>
      <c r="T362" s="3">
        <f t="shared" si="43"/>
        <v>59.160180199999957</v>
      </c>
      <c r="U362" s="3">
        <v>197</v>
      </c>
      <c r="V362" s="7">
        <f t="shared" si="48"/>
        <v>0.73190618260702156</v>
      </c>
      <c r="W362" s="1">
        <f>VLOOKUP(B362,SiteMetadata!$B$3:$P$37,3,FALSE)</f>
        <v>0</v>
      </c>
      <c r="X362" s="1" t="str">
        <f>VLOOKUP(B362,SiteMetadata!$B$3:$P$37,10,FALSE)</f>
        <v>LowerEastForkLMR</v>
      </c>
      <c r="Y362" s="1">
        <f>VLOOKUP(B362,SiteMetadata!$B$3:$P$37,5,FALSE)</f>
        <v>493.24199399999998</v>
      </c>
      <c r="Z362" s="1">
        <v>4</v>
      </c>
    </row>
    <row r="363" spans="1:26" x14ac:dyDescent="0.3">
      <c r="A363" s="2">
        <v>45047</v>
      </c>
      <c r="B363" s="1" t="s">
        <v>84</v>
      </c>
      <c r="C363" s="1">
        <v>0</v>
      </c>
      <c r="D363" s="3">
        <v>1380</v>
      </c>
      <c r="E363" s="1" t="s">
        <v>84</v>
      </c>
      <c r="F363" s="3">
        <v>1380</v>
      </c>
      <c r="G363" s="3">
        <v>1200</v>
      </c>
      <c r="H363" s="3">
        <v>180</v>
      </c>
      <c r="I363" s="3">
        <f t="shared" si="49"/>
        <v>269.90000000000009</v>
      </c>
      <c r="J363" s="3">
        <v>833</v>
      </c>
      <c r="K363" s="3">
        <v>1080</v>
      </c>
      <c r="L363" s="3">
        <v>8.2799999999999994</v>
      </c>
      <c r="M363" s="3">
        <v>30.1</v>
      </c>
      <c r="N363" s="3">
        <v>231.96532326800002</v>
      </c>
      <c r="O363" s="3">
        <v>231.96532326800002</v>
      </c>
      <c r="P363" s="3">
        <v>161.62224582800002</v>
      </c>
      <c r="Q363" s="3">
        <v>70.343077440000002</v>
      </c>
      <c r="R363" s="3">
        <f t="shared" si="42"/>
        <v>70.343077440000002</v>
      </c>
      <c r="S363" s="3">
        <v>123</v>
      </c>
      <c r="T363" s="3">
        <f t="shared" si="43"/>
        <v>47.622245828000018</v>
      </c>
      <c r="U363" s="3">
        <v>114</v>
      </c>
      <c r="V363" s="7">
        <f t="shared" si="48"/>
        <v>0.49145276713748565</v>
      </c>
      <c r="W363" s="1">
        <f>VLOOKUP(B363,SiteMetadata!$B$3:$P$37,3,FALSE)</f>
        <v>0</v>
      </c>
      <c r="X363" s="1" t="str">
        <f>VLOOKUP(B363,SiteMetadata!$B$3:$P$37,10,FALSE)</f>
        <v>LowerEastForkLMR</v>
      </c>
      <c r="Y363" s="1">
        <f>VLOOKUP(B363,SiteMetadata!$B$3:$P$37,5,FALSE)</f>
        <v>493.24199399999998</v>
      </c>
      <c r="Z363" s="1">
        <v>4</v>
      </c>
    </row>
    <row r="364" spans="1:26" x14ac:dyDescent="0.3">
      <c r="A364" s="2">
        <v>45054</v>
      </c>
      <c r="B364" s="1" t="s">
        <v>84</v>
      </c>
      <c r="C364" s="1">
        <v>0</v>
      </c>
      <c r="D364" s="3">
        <v>3690.3306640000001</v>
      </c>
      <c r="E364" s="1" t="s">
        <v>84</v>
      </c>
      <c r="F364" s="3">
        <v>3690.3306640000001</v>
      </c>
      <c r="G364" s="3">
        <v>3320</v>
      </c>
      <c r="H364" s="3">
        <v>370.33066400000007</v>
      </c>
      <c r="I364" s="3">
        <f t="shared" si="49"/>
        <v>1215.3306640000001</v>
      </c>
      <c r="J364" s="3">
        <v>2300</v>
      </c>
      <c r="K364" s="3">
        <v>1750</v>
      </c>
      <c r="L364" s="3">
        <v>807</v>
      </c>
      <c r="M364" s="3">
        <v>725</v>
      </c>
      <c r="N364" s="3">
        <v>346</v>
      </c>
      <c r="O364" s="3">
        <v>346</v>
      </c>
      <c r="P364" s="3"/>
      <c r="Q364" s="3">
        <v>346</v>
      </c>
      <c r="R364" s="3">
        <f t="shared" si="42"/>
        <v>346</v>
      </c>
      <c r="S364" s="3">
        <v>361</v>
      </c>
      <c r="T364" s="3" t="str">
        <f t="shared" si="43"/>
        <v/>
      </c>
      <c r="U364" s="3">
        <v>264</v>
      </c>
      <c r="V364" s="7">
        <f t="shared" si="48"/>
        <v>0.76300578034682076</v>
      </c>
      <c r="W364" s="1">
        <f>VLOOKUP(B364,SiteMetadata!$B$3:$P$37,3,FALSE)</f>
        <v>0</v>
      </c>
      <c r="X364" s="1" t="str">
        <f>VLOOKUP(B364,SiteMetadata!$B$3:$P$37,10,FALSE)</f>
        <v>LowerEastForkLMR</v>
      </c>
      <c r="Y364" s="1">
        <f>VLOOKUP(B364,SiteMetadata!$B$3:$P$37,5,FALSE)</f>
        <v>493.24199399999998</v>
      </c>
      <c r="Z364" s="1">
        <v>4</v>
      </c>
    </row>
    <row r="365" spans="1:26" x14ac:dyDescent="0.3">
      <c r="A365" s="2">
        <v>45061</v>
      </c>
      <c r="B365" s="1" t="s">
        <v>84</v>
      </c>
      <c r="C365" s="1">
        <v>0</v>
      </c>
      <c r="D365" s="3">
        <v>1710</v>
      </c>
      <c r="E365" s="1" t="s">
        <v>84</v>
      </c>
      <c r="F365" s="4">
        <v>1761</v>
      </c>
      <c r="G365" s="3">
        <v>1740</v>
      </c>
      <c r="H365" s="3">
        <v>-30</v>
      </c>
      <c r="I365" s="3">
        <f t="shared" si="49"/>
        <v>340.40000000000009</v>
      </c>
      <c r="J365" s="3">
        <v>1200</v>
      </c>
      <c r="K365" s="3">
        <v>1390</v>
      </c>
      <c r="L365" s="3">
        <v>28</v>
      </c>
      <c r="M365" s="3">
        <v>30.6</v>
      </c>
      <c r="N365" s="3">
        <v>250.38307542399997</v>
      </c>
      <c r="O365" s="3">
        <v>250.38307542399997</v>
      </c>
      <c r="P365" s="3">
        <v>182.70046991999999</v>
      </c>
      <c r="Q365" s="3">
        <v>67.68260550399998</v>
      </c>
      <c r="R365" s="3">
        <f t="shared" ref="R365:R428" si="50">O365-P365</f>
        <v>67.68260550399998</v>
      </c>
      <c r="S365" s="3">
        <v>140</v>
      </c>
      <c r="T365" s="3">
        <f t="shared" ref="T365:T428" si="51">IF(P365-U365&lt;0,"", P365-U365)</f>
        <v>49.700469919999989</v>
      </c>
      <c r="U365" s="3">
        <v>133</v>
      </c>
      <c r="V365" s="7">
        <f t="shared" si="48"/>
        <v>0.5311860626952406</v>
      </c>
      <c r="W365" s="1">
        <f>VLOOKUP(B365,SiteMetadata!$B$3:$P$37,3,FALSE)</f>
        <v>0</v>
      </c>
      <c r="X365" s="1" t="str">
        <f>VLOOKUP(B365,SiteMetadata!$B$3:$P$37,10,FALSE)</f>
        <v>LowerEastForkLMR</v>
      </c>
      <c r="Y365" s="1">
        <f>VLOOKUP(B365,SiteMetadata!$B$3:$P$37,5,FALSE)</f>
        <v>493.24199399999998</v>
      </c>
      <c r="Z365" s="1">
        <v>4</v>
      </c>
    </row>
    <row r="366" spans="1:26" x14ac:dyDescent="0.3">
      <c r="A366" s="2">
        <v>45068</v>
      </c>
      <c r="B366" s="1" t="s">
        <v>84</v>
      </c>
      <c r="C366" s="1">
        <v>0</v>
      </c>
      <c r="D366" s="3">
        <v>2562.3390191599997</v>
      </c>
      <c r="E366" s="1" t="s">
        <v>84</v>
      </c>
      <c r="F366" s="3">
        <v>2562.3390191599997</v>
      </c>
      <c r="G366" s="3">
        <v>2336.8295007099996</v>
      </c>
      <c r="H366" s="3">
        <v>225.50951845000009</v>
      </c>
      <c r="I366" s="3">
        <f t="shared" si="49"/>
        <v>2030.0390191599997</v>
      </c>
      <c r="J366" s="3">
        <v>2100</v>
      </c>
      <c r="K366" s="3">
        <v>469</v>
      </c>
      <c r="L366" s="3">
        <v>11</v>
      </c>
      <c r="M366" s="3">
        <v>63.3</v>
      </c>
      <c r="N366" s="3">
        <v>329.80286239999998</v>
      </c>
      <c r="O366" s="4">
        <v>362.45037759999997</v>
      </c>
      <c r="P366" s="3">
        <v>347.45037759999997</v>
      </c>
      <c r="Q366" s="3">
        <v>-17.647515199999987</v>
      </c>
      <c r="R366" s="3">
        <f t="shared" si="50"/>
        <v>15</v>
      </c>
      <c r="S366" s="3">
        <v>354</v>
      </c>
      <c r="T366" s="3">
        <f t="shared" si="51"/>
        <v>296.45037759999997</v>
      </c>
      <c r="U366" s="3">
        <v>51</v>
      </c>
      <c r="V366" s="7">
        <f t="shared" si="48"/>
        <v>0.14070891672868824</v>
      </c>
      <c r="W366" s="1">
        <f>VLOOKUP(B366,SiteMetadata!$B$3:$P$37,3,FALSE)</f>
        <v>0</v>
      </c>
      <c r="X366" s="1" t="str">
        <f>VLOOKUP(B366,SiteMetadata!$B$3:$P$37,10,FALSE)</f>
        <v>LowerEastForkLMR</v>
      </c>
      <c r="Y366" s="1">
        <f>VLOOKUP(B366,SiteMetadata!$B$3:$P$37,5,FALSE)</f>
        <v>493.24199399999998</v>
      </c>
      <c r="Z366" s="1">
        <v>4</v>
      </c>
    </row>
    <row r="367" spans="1:26" x14ac:dyDescent="0.3">
      <c r="A367" s="2">
        <v>44761</v>
      </c>
      <c r="B367" s="1" t="s">
        <v>195</v>
      </c>
      <c r="C367" s="1">
        <v>0</v>
      </c>
      <c r="D367" s="3">
        <v>763.68906747999995</v>
      </c>
      <c r="E367" s="1" t="s">
        <v>195</v>
      </c>
      <c r="F367" s="3">
        <v>763.68906747999995</v>
      </c>
      <c r="G367" s="3">
        <v>427.08732911999999</v>
      </c>
      <c r="H367" s="3">
        <v>336.60173835999996</v>
      </c>
      <c r="I367" s="3">
        <f t="shared" si="49"/>
        <v>751.16906747999997</v>
      </c>
      <c r="J367" s="3">
        <v>5.93</v>
      </c>
      <c r="K367" s="3">
        <v>8.33</v>
      </c>
      <c r="L367" s="3">
        <v>4.1399999999999997</v>
      </c>
      <c r="M367" s="3">
        <v>4.1900000000000004</v>
      </c>
      <c r="N367" s="3">
        <v>48.740648980000003</v>
      </c>
      <c r="O367" s="3">
        <v>48.740648980000003</v>
      </c>
      <c r="P367" s="3">
        <v>35.861364320000007</v>
      </c>
      <c r="Q367" s="3">
        <v>12.879284659999996</v>
      </c>
      <c r="R367" s="3">
        <f t="shared" si="50"/>
        <v>12.879284659999996</v>
      </c>
      <c r="S367" s="3">
        <v>8.51</v>
      </c>
      <c r="T367" s="3">
        <f t="shared" si="51"/>
        <v>30.341364320000007</v>
      </c>
      <c r="U367" s="3">
        <v>5.52</v>
      </c>
      <c r="V367" s="7">
        <f t="shared" si="48"/>
        <v>0.11325249284770601</v>
      </c>
      <c r="W367" s="1">
        <f>VLOOKUP(B367,SiteMetadata!$B$3:$P$37,3,FALSE)</f>
        <v>0</v>
      </c>
      <c r="X367" s="1" t="str">
        <f>VLOOKUP(B367,SiteMetadata!$B$3:$P$37,10,FALSE)</f>
        <v>UpperEastForkLMR</v>
      </c>
      <c r="Y367" s="1">
        <f>VLOOKUP(B367,SiteMetadata!$B$3:$P$37,5,FALSE)</f>
        <v>331.51764400000002</v>
      </c>
      <c r="Z367" s="1" t="s">
        <v>204</v>
      </c>
    </row>
    <row r="368" spans="1:26" x14ac:dyDescent="0.3">
      <c r="A368" s="2">
        <v>44781</v>
      </c>
      <c r="B368" s="1" t="s">
        <v>195</v>
      </c>
      <c r="C368" s="1">
        <v>0</v>
      </c>
      <c r="D368" s="3">
        <v>839</v>
      </c>
      <c r="E368" s="1" t="s">
        <v>195</v>
      </c>
      <c r="F368" s="3">
        <v>839</v>
      </c>
      <c r="G368" s="3">
        <v>454</v>
      </c>
      <c r="H368" s="3">
        <v>385</v>
      </c>
      <c r="I368" s="3">
        <f t="shared" si="49"/>
        <v>825.32</v>
      </c>
      <c r="J368" s="3">
        <v>6.13</v>
      </c>
      <c r="K368" s="3">
        <v>6.62</v>
      </c>
      <c r="L368" s="3">
        <v>3.94</v>
      </c>
      <c r="M368" s="3">
        <v>7.06</v>
      </c>
      <c r="N368" s="3">
        <v>182.99160999999998</v>
      </c>
      <c r="O368" s="3">
        <v>182.99160999999998</v>
      </c>
      <c r="P368" s="3">
        <v>19.600000000000001</v>
      </c>
      <c r="Q368" s="3">
        <v>163.39160999999999</v>
      </c>
      <c r="R368" s="3">
        <f t="shared" si="50"/>
        <v>163.39160999999999</v>
      </c>
      <c r="S368" s="3">
        <v>32.799999999999997</v>
      </c>
      <c r="T368" s="3">
        <f t="shared" si="51"/>
        <v>4.5000000000000018</v>
      </c>
      <c r="U368" s="3">
        <v>15.1</v>
      </c>
      <c r="V368" s="7">
        <f t="shared" si="48"/>
        <v>8.2517444379007335E-2</v>
      </c>
      <c r="W368" s="1">
        <f>VLOOKUP(B368,SiteMetadata!$B$3:$P$37,3,FALSE)</f>
        <v>0</v>
      </c>
      <c r="X368" s="1" t="str">
        <f>VLOOKUP(B368,SiteMetadata!$B$3:$P$37,10,FALSE)</f>
        <v>UpperEastForkLMR</v>
      </c>
      <c r="Y368" s="1">
        <f>VLOOKUP(B368,SiteMetadata!$B$3:$P$37,5,FALSE)</f>
        <v>331.51764400000002</v>
      </c>
      <c r="Z368" s="1" t="s">
        <v>204</v>
      </c>
    </row>
    <row r="369" spans="1:26" x14ac:dyDescent="0.3">
      <c r="A369" s="2">
        <v>44782</v>
      </c>
      <c r="B369" s="1" t="s">
        <v>195</v>
      </c>
      <c r="C369" s="1">
        <v>0</v>
      </c>
      <c r="D369" s="3">
        <v>732.5</v>
      </c>
      <c r="E369" s="1" t="s">
        <v>195</v>
      </c>
      <c r="F369" s="3">
        <v>732.5</v>
      </c>
      <c r="G369" s="3">
        <v>420.5</v>
      </c>
      <c r="H369" s="3">
        <v>312</v>
      </c>
      <c r="I369" s="3">
        <f t="shared" si="49"/>
        <v>720.94500000000005</v>
      </c>
      <c r="J369" s="3">
        <v>6.9950000000000001</v>
      </c>
      <c r="K369" s="3">
        <v>8.1849999999999987</v>
      </c>
      <c r="L369" s="3">
        <v>3.5149999999999997</v>
      </c>
      <c r="M369" s="3">
        <v>3.37</v>
      </c>
      <c r="N369" s="3">
        <v>110.12985154499998</v>
      </c>
      <c r="O369" s="3">
        <v>110.12985154499998</v>
      </c>
      <c r="P369" s="3">
        <v>53.241776300999987</v>
      </c>
      <c r="Q369" s="3">
        <v>56.888075243999992</v>
      </c>
      <c r="R369" s="3">
        <f t="shared" si="50"/>
        <v>56.888075243999992</v>
      </c>
      <c r="S369" s="3">
        <v>14.45</v>
      </c>
      <c r="T369" s="3">
        <f t="shared" si="51"/>
        <v>43.181776300999985</v>
      </c>
      <c r="U369" s="3">
        <v>10.059999999999999</v>
      </c>
      <c r="V369" s="7">
        <f t="shared" si="48"/>
        <v>9.1346713528342477E-2</v>
      </c>
      <c r="W369" s="1">
        <f>VLOOKUP(B369,SiteMetadata!$B$3:$P$37,3,FALSE)</f>
        <v>0</v>
      </c>
      <c r="X369" s="1" t="str">
        <f>VLOOKUP(B369,SiteMetadata!$B$3:$P$37,10,FALSE)</f>
        <v>UpperEastForkLMR</v>
      </c>
      <c r="Y369" s="1">
        <f>VLOOKUP(B369,SiteMetadata!$B$3:$P$37,5,FALSE)</f>
        <v>331.51764400000002</v>
      </c>
      <c r="Z369" s="1" t="s">
        <v>204</v>
      </c>
    </row>
    <row r="370" spans="1:26" x14ac:dyDescent="0.3">
      <c r="A370" s="2">
        <v>44782</v>
      </c>
      <c r="B370" s="1" t="s">
        <v>195</v>
      </c>
      <c r="C370" s="1">
        <v>5</v>
      </c>
      <c r="D370" s="3">
        <v>756</v>
      </c>
      <c r="E370" s="1" t="s">
        <v>195</v>
      </c>
      <c r="F370" s="3">
        <v>756</v>
      </c>
      <c r="G370" s="3">
        <v>420</v>
      </c>
      <c r="H370" s="3">
        <v>336</v>
      </c>
      <c r="I370" s="3">
        <f t="shared" si="49"/>
        <v>746.21</v>
      </c>
      <c r="J370" s="3">
        <v>5.94</v>
      </c>
      <c r="K370" s="3">
        <v>6.36</v>
      </c>
      <c r="L370" s="3">
        <v>4.05</v>
      </c>
      <c r="M370" s="3">
        <v>3.43</v>
      </c>
      <c r="N370" s="3">
        <v>44.5</v>
      </c>
      <c r="O370" s="3">
        <v>44.5</v>
      </c>
      <c r="P370" s="3">
        <v>31.7</v>
      </c>
      <c r="Q370" s="3">
        <v>12.8</v>
      </c>
      <c r="R370" s="3">
        <f t="shared" si="50"/>
        <v>12.8</v>
      </c>
      <c r="S370" s="3">
        <v>14.3</v>
      </c>
      <c r="T370" s="3">
        <f t="shared" si="51"/>
        <v>21.5</v>
      </c>
      <c r="U370" s="3">
        <v>10.199999999999999</v>
      </c>
      <c r="V370" s="7">
        <f t="shared" si="48"/>
        <v>0.2292134831460674</v>
      </c>
      <c r="W370" s="1">
        <f>VLOOKUP(B370,SiteMetadata!$B$3:$P$37,3,FALSE)</f>
        <v>0</v>
      </c>
      <c r="X370" s="1" t="str">
        <f>VLOOKUP(B370,SiteMetadata!$B$3:$P$37,10,FALSE)</f>
        <v>UpperEastForkLMR</v>
      </c>
      <c r="Y370" s="1">
        <f>VLOOKUP(B370,SiteMetadata!$B$3:$P$37,5,FALSE)</f>
        <v>331.51764400000002</v>
      </c>
      <c r="Z370" s="1" t="s">
        <v>204</v>
      </c>
    </row>
    <row r="371" spans="1:26" x14ac:dyDescent="0.3">
      <c r="A371" s="2">
        <v>44782</v>
      </c>
      <c r="B371" s="1" t="s">
        <v>195</v>
      </c>
      <c r="C371" s="1">
        <v>10</v>
      </c>
      <c r="D371" s="3">
        <v>762</v>
      </c>
      <c r="E371" s="1" t="s">
        <v>195</v>
      </c>
      <c r="F371" s="3">
        <v>762</v>
      </c>
      <c r="G371" s="3">
        <v>426</v>
      </c>
      <c r="H371" s="3">
        <v>336</v>
      </c>
      <c r="I371" s="3">
        <f t="shared" si="49"/>
        <v>751.94</v>
      </c>
      <c r="J371" s="3">
        <v>10.6</v>
      </c>
      <c r="K371" s="3">
        <v>8.36</v>
      </c>
      <c r="L371" s="3">
        <v>3.4</v>
      </c>
      <c r="M371" s="3">
        <v>1.7</v>
      </c>
      <c r="N371" s="3">
        <v>41.4</v>
      </c>
      <c r="O371" s="3">
        <v>41.4</v>
      </c>
      <c r="P371" s="3">
        <v>37.6</v>
      </c>
      <c r="Q371" s="3">
        <v>3.7999999999999972</v>
      </c>
      <c r="R371" s="3">
        <f t="shared" si="50"/>
        <v>3.7999999999999972</v>
      </c>
      <c r="S371" s="3">
        <v>14.2</v>
      </c>
      <c r="T371" s="3">
        <f t="shared" si="51"/>
        <v>25.900000000000002</v>
      </c>
      <c r="U371" s="3">
        <v>11.7</v>
      </c>
      <c r="V371" s="7">
        <f t="shared" si="48"/>
        <v>0.28260869565217389</v>
      </c>
      <c r="W371" s="1">
        <f>VLOOKUP(B371,SiteMetadata!$B$3:$P$37,3,FALSE)</f>
        <v>0</v>
      </c>
      <c r="X371" s="1" t="str">
        <f>VLOOKUP(B371,SiteMetadata!$B$3:$P$37,10,FALSE)</f>
        <v>UpperEastForkLMR</v>
      </c>
      <c r="Y371" s="1">
        <f>VLOOKUP(B371,SiteMetadata!$B$3:$P$37,5,FALSE)</f>
        <v>331.51764400000002</v>
      </c>
      <c r="Z371" s="1" t="s">
        <v>204</v>
      </c>
    </row>
    <row r="372" spans="1:26" x14ac:dyDescent="0.3">
      <c r="A372" s="2">
        <v>44782</v>
      </c>
      <c r="B372" s="1" t="s">
        <v>195</v>
      </c>
      <c r="C372" s="1">
        <v>20</v>
      </c>
      <c r="D372" s="3">
        <v>705</v>
      </c>
      <c r="E372" s="1" t="s">
        <v>195</v>
      </c>
      <c r="F372" s="3">
        <v>705</v>
      </c>
      <c r="G372" s="3">
        <v>459</v>
      </c>
      <c r="H372" s="3">
        <v>246</v>
      </c>
      <c r="I372" s="3">
        <f t="shared" si="49"/>
        <v>635.6</v>
      </c>
      <c r="J372" s="3">
        <v>17.600000000000001</v>
      </c>
      <c r="K372" s="3">
        <v>22.1</v>
      </c>
      <c r="L372" s="3">
        <v>44.5</v>
      </c>
      <c r="M372" s="3">
        <v>47.3</v>
      </c>
      <c r="N372" s="3">
        <v>72.858976839999997</v>
      </c>
      <c r="O372" s="3">
        <v>72.858976839999997</v>
      </c>
      <c r="P372" s="3">
        <v>18.600000000000001</v>
      </c>
      <c r="Q372" s="3">
        <v>54.258976839999995</v>
      </c>
      <c r="R372" s="3">
        <f t="shared" si="50"/>
        <v>54.258976839999995</v>
      </c>
      <c r="S372" s="3">
        <v>11.9</v>
      </c>
      <c r="T372" s="3">
        <f t="shared" si="51"/>
        <v>5.4000000000000021</v>
      </c>
      <c r="U372" s="3">
        <v>13.2</v>
      </c>
      <c r="V372" s="7">
        <f t="shared" si="48"/>
        <v>0.18117191007207673</v>
      </c>
      <c r="W372" s="1">
        <f>VLOOKUP(B372,SiteMetadata!$B$3:$P$37,3,FALSE)</f>
        <v>0</v>
      </c>
      <c r="X372" s="1" t="str">
        <f>VLOOKUP(B372,SiteMetadata!$B$3:$P$37,10,FALSE)</f>
        <v>UpperEastForkLMR</v>
      </c>
      <c r="Y372" s="1">
        <f>VLOOKUP(B372,SiteMetadata!$B$3:$P$37,5,FALSE)</f>
        <v>331.51764400000002</v>
      </c>
      <c r="Z372" s="1" t="s">
        <v>204</v>
      </c>
    </row>
    <row r="373" spans="1:26" x14ac:dyDescent="0.3">
      <c r="A373" s="2">
        <v>44782</v>
      </c>
      <c r="B373" s="1" t="s">
        <v>195</v>
      </c>
      <c r="C373" s="1">
        <v>62</v>
      </c>
      <c r="D373" s="3">
        <v>3250</v>
      </c>
      <c r="E373" s="1" t="s">
        <v>195</v>
      </c>
      <c r="F373" s="3">
        <v>3250</v>
      </c>
      <c r="G373" s="3">
        <v>2990</v>
      </c>
      <c r="H373" s="3">
        <v>260</v>
      </c>
      <c r="I373" s="3">
        <f t="shared" si="49"/>
        <v>740.54</v>
      </c>
      <c r="J373" s="3">
        <v>10.4</v>
      </c>
      <c r="K373" s="3">
        <v>9.4600000000000009</v>
      </c>
      <c r="L373" s="3">
        <v>2520</v>
      </c>
      <c r="M373" s="3">
        <v>2500</v>
      </c>
      <c r="N373" s="3">
        <v>810.64128000000005</v>
      </c>
      <c r="O373" s="3">
        <v>810.64128000000005</v>
      </c>
      <c r="P373" s="3">
        <v>778.87067999999999</v>
      </c>
      <c r="Q373" s="3">
        <v>31.770600000000059</v>
      </c>
      <c r="R373" s="3">
        <f t="shared" si="50"/>
        <v>31.770600000000059</v>
      </c>
      <c r="S373" s="3">
        <v>781</v>
      </c>
      <c r="T373" s="3">
        <f t="shared" si="51"/>
        <v>22.870679999999993</v>
      </c>
      <c r="U373" s="3">
        <v>756</v>
      </c>
      <c r="V373" s="7">
        <f t="shared" si="48"/>
        <v>0.93259499442219373</v>
      </c>
      <c r="W373" s="1">
        <f>VLOOKUP(B373,SiteMetadata!$B$3:$P$37,3,FALSE)</f>
        <v>0</v>
      </c>
      <c r="X373" s="1" t="str">
        <f>VLOOKUP(B373,SiteMetadata!$B$3:$P$37,10,FALSE)</f>
        <v>UpperEastForkLMR</v>
      </c>
      <c r="Y373" s="1">
        <f>VLOOKUP(B373,SiteMetadata!$B$3:$P$37,5,FALSE)</f>
        <v>331.51764400000002</v>
      </c>
      <c r="Z373" s="1" t="s">
        <v>204</v>
      </c>
    </row>
    <row r="374" spans="1:26" x14ac:dyDescent="0.3">
      <c r="A374" s="2">
        <v>44802</v>
      </c>
      <c r="B374" s="1" t="s">
        <v>195</v>
      </c>
      <c r="C374" s="1">
        <v>0</v>
      </c>
      <c r="D374" s="3">
        <v>660.88433375</v>
      </c>
      <c r="E374" s="1" t="s">
        <v>195</v>
      </c>
      <c r="F374" s="3">
        <v>660.88433375</v>
      </c>
      <c r="G374" s="3">
        <v>414.10130614999991</v>
      </c>
      <c r="H374" s="3">
        <v>246.78302760000008</v>
      </c>
      <c r="I374" s="3">
        <f t="shared" si="49"/>
        <v>652.47433375000003</v>
      </c>
      <c r="J374" s="3">
        <v>6.69</v>
      </c>
      <c r="K374" s="3">
        <v>5.27</v>
      </c>
      <c r="L374" s="3">
        <v>2.68</v>
      </c>
      <c r="M374" s="3">
        <v>3.14</v>
      </c>
      <c r="N374" s="3">
        <v>53.635746492000003</v>
      </c>
      <c r="O374" s="4">
        <v>102.13652004800001</v>
      </c>
      <c r="P374" s="3">
        <v>91.136520048000008</v>
      </c>
      <c r="Q374" s="3">
        <v>-37.500773556000006</v>
      </c>
      <c r="R374" s="3">
        <f t="shared" si="50"/>
        <v>11</v>
      </c>
      <c r="S374" s="3">
        <v>21.3</v>
      </c>
      <c r="T374" s="3">
        <f t="shared" si="51"/>
        <v>79.036520048000014</v>
      </c>
      <c r="U374" s="3">
        <v>12.1</v>
      </c>
      <c r="V374" s="7">
        <f t="shared" si="48"/>
        <v>0.1184688884476727</v>
      </c>
      <c r="W374" s="1">
        <f>VLOOKUP(B374,SiteMetadata!$B$3:$P$37,3,FALSE)</f>
        <v>0</v>
      </c>
      <c r="X374" s="1" t="str">
        <f>VLOOKUP(B374,SiteMetadata!$B$3:$P$37,10,FALSE)</f>
        <v>UpperEastForkLMR</v>
      </c>
      <c r="Y374" s="1">
        <f>VLOOKUP(B374,SiteMetadata!$B$3:$P$37,5,FALSE)</f>
        <v>331.51764400000002</v>
      </c>
      <c r="Z374" s="1" t="s">
        <v>204</v>
      </c>
    </row>
    <row r="375" spans="1:26" x14ac:dyDescent="0.3">
      <c r="A375" s="2">
        <v>44823</v>
      </c>
      <c r="B375" s="1" t="s">
        <v>195</v>
      </c>
      <c r="C375" s="1">
        <v>0</v>
      </c>
      <c r="D375" s="3">
        <v>588.98724837999998</v>
      </c>
      <c r="E375" s="1" t="s">
        <v>195</v>
      </c>
      <c r="F375" s="3">
        <v>588.98724837999998</v>
      </c>
      <c r="G375" s="3">
        <v>400.82384287999992</v>
      </c>
      <c r="H375" s="3">
        <v>188.16340550000007</v>
      </c>
      <c r="I375" s="3">
        <f t="shared" si="49"/>
        <v>580.57724838000001</v>
      </c>
      <c r="J375" s="3">
        <v>6.26</v>
      </c>
      <c r="K375" s="3">
        <v>5.54</v>
      </c>
      <c r="L375" s="3">
        <v>2.81</v>
      </c>
      <c r="M375" s="3">
        <v>2.87</v>
      </c>
      <c r="N375" s="3">
        <v>53.9</v>
      </c>
      <c r="O375" s="3">
        <v>53.9</v>
      </c>
      <c r="P375" s="4">
        <v>33.9</v>
      </c>
      <c r="Q375" s="3">
        <v>20</v>
      </c>
      <c r="R375" s="3">
        <f t="shared" si="50"/>
        <v>20</v>
      </c>
      <c r="S375" s="3">
        <v>24.9</v>
      </c>
      <c r="T375" s="3">
        <f t="shared" si="51"/>
        <v>11.5</v>
      </c>
      <c r="U375" s="3">
        <v>22.4</v>
      </c>
      <c r="V375" s="7">
        <f t="shared" si="48"/>
        <v>0.41558441558441556</v>
      </c>
      <c r="W375" s="1">
        <f>VLOOKUP(B375,SiteMetadata!$B$3:$P$37,3,FALSE)</f>
        <v>0</v>
      </c>
      <c r="X375" s="1" t="str">
        <f>VLOOKUP(B375,SiteMetadata!$B$3:$P$37,10,FALSE)</f>
        <v>UpperEastForkLMR</v>
      </c>
      <c r="Y375" s="1">
        <f>VLOOKUP(B375,SiteMetadata!$B$3:$P$37,5,FALSE)</f>
        <v>331.51764400000002</v>
      </c>
      <c r="Z375" s="1" t="s">
        <v>204</v>
      </c>
    </row>
    <row r="376" spans="1:26" x14ac:dyDescent="0.3">
      <c r="A376" s="2">
        <v>44845</v>
      </c>
      <c r="B376" s="1" t="s">
        <v>195</v>
      </c>
      <c r="C376" s="1">
        <v>0</v>
      </c>
      <c r="D376" s="3">
        <v>895.39136014000007</v>
      </c>
      <c r="E376" s="1" t="s">
        <v>195</v>
      </c>
      <c r="F376" s="3">
        <v>895.39136014000007</v>
      </c>
      <c r="G376" s="3">
        <v>807.12919542000009</v>
      </c>
      <c r="H376" s="3">
        <v>88.262164719999987</v>
      </c>
      <c r="I376" s="3">
        <f t="shared" si="49"/>
        <v>508.39136014000007</v>
      </c>
      <c r="J376" s="3">
        <v>278.33333333333331</v>
      </c>
      <c r="K376" s="3">
        <v>250.33333333333334</v>
      </c>
      <c r="L376" s="3">
        <v>109.13333333333333</v>
      </c>
      <c r="M376" s="3">
        <v>136.66666666666666</v>
      </c>
      <c r="N376" s="3">
        <v>131.70588837</v>
      </c>
      <c r="O376" s="3">
        <v>131.70588837</v>
      </c>
      <c r="P376" s="3">
        <v>116.80203292266667</v>
      </c>
      <c r="Q376" s="3">
        <v>14.903855447333328</v>
      </c>
      <c r="R376" s="3">
        <f t="shared" si="50"/>
        <v>14.903855447333328</v>
      </c>
      <c r="S376" s="3">
        <v>81.8</v>
      </c>
      <c r="T376" s="3">
        <f t="shared" si="51"/>
        <v>38.702032922666675</v>
      </c>
      <c r="U376" s="3">
        <v>78.099999999999994</v>
      </c>
      <c r="V376" s="7">
        <f t="shared" si="48"/>
        <v>0.59298791395411621</v>
      </c>
      <c r="W376" s="1">
        <f>VLOOKUP(B376,SiteMetadata!$B$3:$P$37,3,FALSE)</f>
        <v>0</v>
      </c>
      <c r="X376" s="1" t="str">
        <f>VLOOKUP(B376,SiteMetadata!$B$3:$P$37,10,FALSE)</f>
        <v>UpperEastForkLMR</v>
      </c>
      <c r="Y376" s="1">
        <f>VLOOKUP(B376,SiteMetadata!$B$3:$P$37,5,FALSE)</f>
        <v>331.51764400000002</v>
      </c>
      <c r="Z376" s="1" t="s">
        <v>204</v>
      </c>
    </row>
    <row r="377" spans="1:26" x14ac:dyDescent="0.3">
      <c r="A377" s="2">
        <v>44845</v>
      </c>
      <c r="B377" s="1" t="s">
        <v>195</v>
      </c>
      <c r="C377" s="1">
        <v>5</v>
      </c>
      <c r="D377" s="3">
        <v>854.94069672000012</v>
      </c>
      <c r="E377" s="1" t="s">
        <v>195</v>
      </c>
      <c r="F377" s="3">
        <v>854.94069672000012</v>
      </c>
      <c r="G377" s="3">
        <v>785.99500000000012</v>
      </c>
      <c r="H377" s="3">
        <v>68.945696720000001</v>
      </c>
      <c r="I377" s="3">
        <f t="shared" si="49"/>
        <v>459.94069672000012</v>
      </c>
      <c r="J377" s="3">
        <v>278</v>
      </c>
      <c r="K377" s="3">
        <v>251</v>
      </c>
      <c r="L377" s="3">
        <v>110</v>
      </c>
      <c r="M377" s="3">
        <v>144</v>
      </c>
      <c r="N377" s="3">
        <v>112.44166880000002</v>
      </c>
      <c r="O377" s="3">
        <v>112.44166880000002</v>
      </c>
      <c r="P377" s="3">
        <v>90.225644847999988</v>
      </c>
      <c r="Q377" s="3">
        <v>22.216023952000029</v>
      </c>
      <c r="R377" s="3">
        <f t="shared" si="50"/>
        <v>22.216023952000029</v>
      </c>
      <c r="S377" s="3">
        <v>80.5</v>
      </c>
      <c r="T377" s="3">
        <f t="shared" si="51"/>
        <v>13.025644847999985</v>
      </c>
      <c r="U377" s="3">
        <v>77.2</v>
      </c>
      <c r="V377" s="7">
        <f t="shared" si="48"/>
        <v>0.68657821272037178</v>
      </c>
      <c r="W377" s="1">
        <f>VLOOKUP(B377,SiteMetadata!$B$3:$P$37,3,FALSE)</f>
        <v>0</v>
      </c>
      <c r="X377" s="1" t="str">
        <f>VLOOKUP(B377,SiteMetadata!$B$3:$P$37,10,FALSE)</f>
        <v>UpperEastForkLMR</v>
      </c>
      <c r="Y377" s="1">
        <f>VLOOKUP(B377,SiteMetadata!$B$3:$P$37,5,FALSE)</f>
        <v>331.51764400000002</v>
      </c>
      <c r="Z377" s="1" t="s">
        <v>204</v>
      </c>
    </row>
    <row r="378" spans="1:26" x14ac:dyDescent="0.3">
      <c r="A378" s="2">
        <v>44845</v>
      </c>
      <c r="B378" s="1" t="s">
        <v>195</v>
      </c>
      <c r="C378" s="1">
        <v>10</v>
      </c>
      <c r="D378" s="3">
        <v>811.41036648000011</v>
      </c>
      <c r="E378" s="1" t="s">
        <v>195</v>
      </c>
      <c r="F378" s="3">
        <v>811.41036648000011</v>
      </c>
      <c r="G378" s="3">
        <v>769.64772778000008</v>
      </c>
      <c r="H378" s="3">
        <v>41.762638700000025</v>
      </c>
      <c r="I378" s="3">
        <f t="shared" si="49"/>
        <v>415.41036648000011</v>
      </c>
      <c r="J378" s="3">
        <v>277</v>
      </c>
      <c r="K378" s="3">
        <v>252</v>
      </c>
      <c r="L378" s="3">
        <v>111</v>
      </c>
      <c r="M378" s="3">
        <v>144</v>
      </c>
      <c r="N378" s="3">
        <v>214.01441699</v>
      </c>
      <c r="O378" s="3">
        <v>214.01441699</v>
      </c>
      <c r="P378" s="3">
        <v>199.23947036000001</v>
      </c>
      <c r="Q378" s="3">
        <v>14.774946629999988</v>
      </c>
      <c r="R378" s="3">
        <f t="shared" si="50"/>
        <v>14.774946629999988</v>
      </c>
      <c r="S378" s="3">
        <v>81.7</v>
      </c>
      <c r="T378" s="3">
        <f t="shared" si="51"/>
        <v>120.83947036000001</v>
      </c>
      <c r="U378" s="3">
        <v>78.400000000000006</v>
      </c>
      <c r="V378" s="7">
        <f t="shared" si="48"/>
        <v>0.36633046082901655</v>
      </c>
      <c r="W378" s="1">
        <f>VLOOKUP(B378,SiteMetadata!$B$3:$P$37,3,FALSE)</f>
        <v>0</v>
      </c>
      <c r="X378" s="1" t="str">
        <f>VLOOKUP(B378,SiteMetadata!$B$3:$P$37,10,FALSE)</f>
        <v>UpperEastForkLMR</v>
      </c>
      <c r="Y378" s="1">
        <f>VLOOKUP(B378,SiteMetadata!$B$3:$P$37,5,FALSE)</f>
        <v>331.51764400000002</v>
      </c>
      <c r="Z378" s="1" t="s">
        <v>204</v>
      </c>
    </row>
    <row r="379" spans="1:26" x14ac:dyDescent="0.3">
      <c r="A379" s="2">
        <v>44845</v>
      </c>
      <c r="B379" s="1" t="s">
        <v>195</v>
      </c>
      <c r="C379" s="1">
        <v>20</v>
      </c>
      <c r="D379" s="3">
        <v>802.33536778000007</v>
      </c>
      <c r="E379" s="1" t="s">
        <v>195</v>
      </c>
      <c r="F379" s="3">
        <v>802.33536778000007</v>
      </c>
      <c r="G379" s="3">
        <v>742.38693088000014</v>
      </c>
      <c r="H379" s="3">
        <v>59.948436899999933</v>
      </c>
      <c r="I379" s="3">
        <f t="shared" si="49"/>
        <v>412.33536778000007</v>
      </c>
      <c r="J379" s="3">
        <v>283</v>
      </c>
      <c r="K379" s="3">
        <v>249</v>
      </c>
      <c r="L379" s="3">
        <v>107</v>
      </c>
      <c r="M379" s="3">
        <v>141</v>
      </c>
      <c r="N379" s="3">
        <v>200.03101474999997</v>
      </c>
      <c r="O379" s="3">
        <v>200.03101474999997</v>
      </c>
      <c r="P379" s="3">
        <v>123.2895032</v>
      </c>
      <c r="Q379" s="3">
        <v>76.74151154999997</v>
      </c>
      <c r="R379" s="3">
        <f t="shared" si="50"/>
        <v>76.74151154999997</v>
      </c>
      <c r="S379" s="3">
        <v>81.2</v>
      </c>
      <c r="T379" s="3">
        <f t="shared" si="51"/>
        <v>46.489503200000001</v>
      </c>
      <c r="U379" s="3">
        <v>76.8</v>
      </c>
      <c r="V379" s="7">
        <f t="shared" si="48"/>
        <v>0.38394046091294953</v>
      </c>
      <c r="W379" s="1">
        <f>VLOOKUP(B379,SiteMetadata!$B$3:$P$37,3,FALSE)</f>
        <v>0</v>
      </c>
      <c r="X379" s="1" t="str">
        <f>VLOOKUP(B379,SiteMetadata!$B$3:$P$37,10,FALSE)</f>
        <v>UpperEastForkLMR</v>
      </c>
      <c r="Y379" s="1">
        <f>VLOOKUP(B379,SiteMetadata!$B$3:$P$37,5,FALSE)</f>
        <v>331.51764400000002</v>
      </c>
      <c r="Z379" s="1" t="s">
        <v>204</v>
      </c>
    </row>
    <row r="380" spans="1:26" x14ac:dyDescent="0.3">
      <c r="A380" s="2">
        <v>44845</v>
      </c>
      <c r="B380" s="1" t="s">
        <v>195</v>
      </c>
      <c r="C380" s="1">
        <v>68</v>
      </c>
      <c r="D380" s="3">
        <v>849.50209050000001</v>
      </c>
      <c r="E380" s="1" t="s">
        <v>195</v>
      </c>
      <c r="F380" s="3">
        <v>849.50209050000001</v>
      </c>
      <c r="G380" s="3">
        <v>775.09758568000018</v>
      </c>
      <c r="H380" s="3">
        <v>74.404504819999829</v>
      </c>
      <c r="I380" s="3">
        <f t="shared" si="49"/>
        <v>460.50209050000001</v>
      </c>
      <c r="J380" s="3">
        <v>151</v>
      </c>
      <c r="K380" s="3">
        <v>141</v>
      </c>
      <c r="L380" s="3">
        <v>234</v>
      </c>
      <c r="M380" s="3">
        <v>248</v>
      </c>
      <c r="N380" s="3">
        <v>130.33321279999998</v>
      </c>
      <c r="O380" s="3">
        <v>130.33321279999998</v>
      </c>
      <c r="P380" s="3">
        <v>61.976253631999981</v>
      </c>
      <c r="Q380" s="3">
        <v>68.356959168000003</v>
      </c>
      <c r="R380" s="3">
        <f t="shared" si="50"/>
        <v>68.356959168000003</v>
      </c>
      <c r="S380" s="3">
        <v>63.7</v>
      </c>
      <c r="T380" s="3">
        <f t="shared" si="51"/>
        <v>10.276253631999978</v>
      </c>
      <c r="U380" s="3">
        <v>51.7</v>
      </c>
      <c r="V380" s="7">
        <f t="shared" si="48"/>
        <v>0.39667555866465998</v>
      </c>
      <c r="W380" s="1">
        <f>VLOOKUP(B380,SiteMetadata!$B$3:$P$37,3,FALSE)</f>
        <v>0</v>
      </c>
      <c r="X380" s="1" t="str">
        <f>VLOOKUP(B380,SiteMetadata!$B$3:$P$37,10,FALSE)</f>
        <v>UpperEastForkLMR</v>
      </c>
      <c r="Y380" s="1">
        <f>VLOOKUP(B380,SiteMetadata!$B$3:$P$37,5,FALSE)</f>
        <v>331.51764400000002</v>
      </c>
      <c r="Z380" s="1" t="s">
        <v>204</v>
      </c>
    </row>
    <row r="381" spans="1:26" x14ac:dyDescent="0.3">
      <c r="A381" s="2">
        <v>44865</v>
      </c>
      <c r="B381" s="1" t="s">
        <v>195</v>
      </c>
      <c r="C381" s="1">
        <v>0</v>
      </c>
      <c r="D381" s="3">
        <v>1087.7602499999998</v>
      </c>
      <c r="E381" s="1" t="s">
        <v>195</v>
      </c>
      <c r="F381" s="3">
        <v>1087.7602499999998</v>
      </c>
      <c r="G381" s="3">
        <v>817.93223999999998</v>
      </c>
      <c r="H381" s="3">
        <v>269.82800999999984</v>
      </c>
      <c r="I381" s="3">
        <f t="shared" si="49"/>
        <v>518.66024999999979</v>
      </c>
      <c r="J381" s="3">
        <v>591</v>
      </c>
      <c r="K381" s="3">
        <v>545</v>
      </c>
      <c r="L381" s="3">
        <v>19.899999999999999</v>
      </c>
      <c r="M381" s="3">
        <v>24.1</v>
      </c>
      <c r="N381" s="3">
        <v>122.16405966799999</v>
      </c>
      <c r="O381" s="3">
        <v>122.16405966799999</v>
      </c>
      <c r="P381" s="3">
        <v>78.150641331999992</v>
      </c>
      <c r="Q381" s="3">
        <v>44.013418336000001</v>
      </c>
      <c r="R381" s="3">
        <f t="shared" si="50"/>
        <v>44.013418336000001</v>
      </c>
      <c r="S381" s="3">
        <v>63.6</v>
      </c>
      <c r="T381" s="3">
        <f t="shared" si="51"/>
        <v>19.950641331999989</v>
      </c>
      <c r="U381" s="3">
        <v>58.2</v>
      </c>
      <c r="V381" s="7">
        <f t="shared" ref="V381:V412" si="52">U381/O381</f>
        <v>0.47640852930205202</v>
      </c>
      <c r="W381" s="1">
        <f>VLOOKUP(B381,SiteMetadata!$B$3:$P$37,3,FALSE)</f>
        <v>0</v>
      </c>
      <c r="X381" s="1" t="str">
        <f>VLOOKUP(B381,SiteMetadata!$B$3:$P$37,10,FALSE)</f>
        <v>UpperEastForkLMR</v>
      </c>
      <c r="Y381" s="1">
        <f>VLOOKUP(B381,SiteMetadata!$B$3:$P$37,5,FALSE)</f>
        <v>331.51764400000002</v>
      </c>
      <c r="Z381" s="1" t="s">
        <v>204</v>
      </c>
    </row>
    <row r="382" spans="1:26" x14ac:dyDescent="0.3">
      <c r="A382" s="2">
        <v>44866</v>
      </c>
      <c r="B382" s="1" t="s">
        <v>195</v>
      </c>
      <c r="C382" s="1">
        <v>0</v>
      </c>
      <c r="D382" s="3">
        <v>1016.3529000000002</v>
      </c>
      <c r="E382" s="1" t="s">
        <v>195</v>
      </c>
      <c r="F382" s="3">
        <v>1016.3529000000002</v>
      </c>
      <c r="G382" s="3">
        <v>849.1551300000001</v>
      </c>
      <c r="H382" s="3">
        <v>167.19777000000011</v>
      </c>
      <c r="I382" s="3">
        <f t="shared" si="49"/>
        <v>532.55790000000025</v>
      </c>
      <c r="J382" s="3">
        <v>501.5</v>
      </c>
      <c r="K382" s="3">
        <v>478</v>
      </c>
      <c r="L382" s="3">
        <v>7.2200000000000006</v>
      </c>
      <c r="M382" s="3">
        <v>5.7949999999999999</v>
      </c>
      <c r="N382" s="3">
        <v>115.71652590249998</v>
      </c>
      <c r="O382" s="3">
        <v>115.71652590249998</v>
      </c>
      <c r="P382" s="3">
        <v>63.478497852999986</v>
      </c>
      <c r="Q382" s="3">
        <v>52.238028049499995</v>
      </c>
      <c r="R382" s="3">
        <f t="shared" si="50"/>
        <v>52.238028049499995</v>
      </c>
      <c r="S382" s="3">
        <v>55.150000000000006</v>
      </c>
      <c r="T382" s="3">
        <f t="shared" si="51"/>
        <v>10.928497852999989</v>
      </c>
      <c r="U382" s="3">
        <v>52.55</v>
      </c>
      <c r="V382" s="7">
        <f t="shared" si="52"/>
        <v>0.45412701072859196</v>
      </c>
      <c r="W382" s="1">
        <f>VLOOKUP(B382,SiteMetadata!$B$3:$P$37,3,FALSE)</f>
        <v>0</v>
      </c>
      <c r="X382" s="1" t="str">
        <f>VLOOKUP(B382,SiteMetadata!$B$3:$P$37,10,FALSE)</f>
        <v>UpperEastForkLMR</v>
      </c>
      <c r="Y382" s="1">
        <f>VLOOKUP(B382,SiteMetadata!$B$3:$P$37,5,FALSE)</f>
        <v>331.51764400000002</v>
      </c>
      <c r="Z382" s="1" t="s">
        <v>204</v>
      </c>
    </row>
    <row r="383" spans="1:26" x14ac:dyDescent="0.3">
      <c r="A383" s="2">
        <v>44866</v>
      </c>
      <c r="B383" s="1" t="s">
        <v>195</v>
      </c>
      <c r="C383" s="1">
        <v>5</v>
      </c>
      <c r="D383" s="3">
        <v>972.351</v>
      </c>
      <c r="E383" s="1" t="s">
        <v>195</v>
      </c>
      <c r="F383" s="3">
        <v>972.351</v>
      </c>
      <c r="G383" s="3">
        <v>840.82401000000004</v>
      </c>
      <c r="H383" s="3">
        <v>131.52698999999996</v>
      </c>
      <c r="I383" s="3">
        <f t="shared" si="49"/>
        <v>483.30099999999999</v>
      </c>
      <c r="J383" s="3">
        <v>502</v>
      </c>
      <c r="K383" s="3">
        <v>483</v>
      </c>
      <c r="L383" s="3">
        <v>8.27</v>
      </c>
      <c r="M383" s="3">
        <v>6.05</v>
      </c>
      <c r="N383" s="3">
        <v>113.53923212800001</v>
      </c>
      <c r="O383" s="4">
        <v>137.77145293299998</v>
      </c>
      <c r="P383" s="3">
        <v>122.77145293299998</v>
      </c>
      <c r="Q383" s="3">
        <v>-9.2322208049999688</v>
      </c>
      <c r="R383" s="3">
        <f t="shared" si="50"/>
        <v>15</v>
      </c>
      <c r="S383" s="3">
        <v>55.5</v>
      </c>
      <c r="T383" s="3">
        <f t="shared" si="51"/>
        <v>70.871452932999972</v>
      </c>
      <c r="U383" s="3">
        <v>51.9</v>
      </c>
      <c r="V383" s="7">
        <f t="shared" si="52"/>
        <v>0.3767108417245163</v>
      </c>
      <c r="W383" s="1">
        <f>VLOOKUP(B383,SiteMetadata!$B$3:$P$37,3,FALSE)</f>
        <v>0</v>
      </c>
      <c r="X383" s="1" t="str">
        <f>VLOOKUP(B383,SiteMetadata!$B$3:$P$37,10,FALSE)</f>
        <v>UpperEastForkLMR</v>
      </c>
      <c r="Y383" s="1">
        <f>VLOOKUP(B383,SiteMetadata!$B$3:$P$37,5,FALSE)</f>
        <v>331.51764400000002</v>
      </c>
      <c r="Z383" s="1" t="s">
        <v>204</v>
      </c>
    </row>
    <row r="384" spans="1:26" x14ac:dyDescent="0.3">
      <c r="A384" s="2">
        <v>44866</v>
      </c>
      <c r="B384" s="1" t="s">
        <v>195</v>
      </c>
      <c r="C384" s="1">
        <v>10</v>
      </c>
      <c r="D384" s="3">
        <v>865.82168999999999</v>
      </c>
      <c r="E384" s="1" t="s">
        <v>195</v>
      </c>
      <c r="F384" s="3">
        <v>865.82168999999999</v>
      </c>
      <c r="G384" s="3">
        <v>803.37609000000009</v>
      </c>
      <c r="H384" s="3">
        <v>62.445599999999899</v>
      </c>
      <c r="I384" s="3">
        <f t="shared" si="49"/>
        <v>367.73169000000001</v>
      </c>
      <c r="J384" s="3">
        <v>512</v>
      </c>
      <c r="K384" s="3">
        <v>494</v>
      </c>
      <c r="L384" s="3">
        <v>5.95</v>
      </c>
      <c r="M384" s="3">
        <v>4.09</v>
      </c>
      <c r="N384" s="3">
        <v>117.879954325</v>
      </c>
      <c r="O384" s="4">
        <v>161.78505488000002</v>
      </c>
      <c r="P384" s="3">
        <v>151.78505488000002</v>
      </c>
      <c r="Q384" s="3">
        <v>-33.905100555000018</v>
      </c>
      <c r="R384" s="3">
        <f t="shared" si="50"/>
        <v>10</v>
      </c>
      <c r="S384" s="3">
        <v>56.7</v>
      </c>
      <c r="T384" s="3">
        <f t="shared" si="51"/>
        <v>92.785054880000018</v>
      </c>
      <c r="U384" s="3">
        <v>59</v>
      </c>
      <c r="V384" s="7">
        <f t="shared" si="52"/>
        <v>0.36468139806709438</v>
      </c>
      <c r="W384" s="1">
        <f>VLOOKUP(B384,SiteMetadata!$B$3:$P$37,3,FALSE)</f>
        <v>0</v>
      </c>
      <c r="X384" s="1" t="str">
        <f>VLOOKUP(B384,SiteMetadata!$B$3:$P$37,10,FALSE)</f>
        <v>UpperEastForkLMR</v>
      </c>
      <c r="Y384" s="1">
        <f>VLOOKUP(B384,SiteMetadata!$B$3:$P$37,5,FALSE)</f>
        <v>331.51764400000002</v>
      </c>
      <c r="Z384" s="1" t="s">
        <v>204</v>
      </c>
    </row>
    <row r="385" spans="1:26" x14ac:dyDescent="0.3">
      <c r="A385" s="2">
        <v>44866</v>
      </c>
      <c r="B385" s="1" t="s">
        <v>195</v>
      </c>
      <c r="C385" s="1">
        <v>20</v>
      </c>
      <c r="D385" s="3">
        <v>905.45436000000018</v>
      </c>
      <c r="E385" s="1" t="s">
        <v>195</v>
      </c>
      <c r="F385" s="3">
        <v>905.45436000000018</v>
      </c>
      <c r="G385" s="3">
        <v>788.82875999999999</v>
      </c>
      <c r="H385" s="3">
        <v>116.62560000000019</v>
      </c>
      <c r="I385" s="3">
        <f t="shared" si="49"/>
        <v>397.0593600000002</v>
      </c>
      <c r="J385" s="3">
        <v>503</v>
      </c>
      <c r="K385" s="3">
        <v>500.5</v>
      </c>
      <c r="L385" s="3">
        <v>4.26</v>
      </c>
      <c r="M385" s="3">
        <v>7.8950000000000005</v>
      </c>
      <c r="N385" s="3">
        <v>117.879954325</v>
      </c>
      <c r="O385" s="3">
        <v>117.879954325</v>
      </c>
      <c r="P385" s="3">
        <v>61.340881299999985</v>
      </c>
      <c r="Q385" s="3">
        <v>56.539073025000015</v>
      </c>
      <c r="R385" s="3">
        <f t="shared" si="50"/>
        <v>56.539073025000015</v>
      </c>
      <c r="S385" s="3">
        <v>56.6</v>
      </c>
      <c r="T385" s="3">
        <f t="shared" si="51"/>
        <v>6.1408812999999824</v>
      </c>
      <c r="U385" s="3">
        <v>55.2</v>
      </c>
      <c r="V385" s="7">
        <f t="shared" si="52"/>
        <v>0.46827300125864724</v>
      </c>
      <c r="W385" s="1">
        <f>VLOOKUP(B385,SiteMetadata!$B$3:$P$37,3,FALSE)</f>
        <v>0</v>
      </c>
      <c r="X385" s="1" t="str">
        <f>VLOOKUP(B385,SiteMetadata!$B$3:$P$37,10,FALSE)</f>
        <v>UpperEastForkLMR</v>
      </c>
      <c r="Y385" s="1">
        <f>VLOOKUP(B385,SiteMetadata!$B$3:$P$37,5,FALSE)</f>
        <v>331.51764400000002</v>
      </c>
      <c r="Z385" s="1" t="s">
        <v>204</v>
      </c>
    </row>
    <row r="386" spans="1:26" x14ac:dyDescent="0.3">
      <c r="A386" s="2">
        <v>44866</v>
      </c>
      <c r="B386" s="1" t="s">
        <v>195</v>
      </c>
      <c r="C386" s="1">
        <v>63</v>
      </c>
      <c r="D386" s="3">
        <v>953.51769000000002</v>
      </c>
      <c r="E386" s="1" t="s">
        <v>195</v>
      </c>
      <c r="F386" s="3">
        <v>953.51769000000002</v>
      </c>
      <c r="G386" s="3">
        <v>828.33489000000009</v>
      </c>
      <c r="H386" s="3">
        <v>125.18279999999993</v>
      </c>
      <c r="I386" s="3">
        <f t="shared" si="49"/>
        <v>404.11769000000004</v>
      </c>
      <c r="J386" s="3">
        <v>509</v>
      </c>
      <c r="K386" s="3">
        <v>513</v>
      </c>
      <c r="L386" s="3">
        <v>38.200000000000003</v>
      </c>
      <c r="M386" s="3">
        <v>36.4</v>
      </c>
      <c r="N386" s="3">
        <v>139.57787500000001</v>
      </c>
      <c r="O386" s="3">
        <v>139.57787500000001</v>
      </c>
      <c r="P386" s="3">
        <v>115.40647431699998</v>
      </c>
      <c r="Q386" s="3">
        <v>24.17140068300003</v>
      </c>
      <c r="R386" s="3">
        <f t="shared" si="50"/>
        <v>24.17140068300003</v>
      </c>
      <c r="S386" s="3">
        <v>51</v>
      </c>
      <c r="T386" s="3">
        <f t="shared" si="51"/>
        <v>77.50647431699997</v>
      </c>
      <c r="U386" s="3">
        <v>37.9</v>
      </c>
      <c r="V386" s="7">
        <f t="shared" si="52"/>
        <v>0.27153300621606397</v>
      </c>
      <c r="W386" s="1">
        <f>VLOOKUP(B386,SiteMetadata!$B$3:$P$37,3,FALSE)</f>
        <v>0</v>
      </c>
      <c r="X386" s="1" t="str">
        <f>VLOOKUP(B386,SiteMetadata!$B$3:$P$37,10,FALSE)</f>
        <v>UpperEastForkLMR</v>
      </c>
      <c r="Y386" s="1">
        <f>VLOOKUP(B386,SiteMetadata!$B$3:$P$37,5,FALSE)</f>
        <v>331.51764400000002</v>
      </c>
      <c r="Z386" s="1" t="s">
        <v>204</v>
      </c>
    </row>
    <row r="387" spans="1:26" x14ac:dyDescent="0.3">
      <c r="A387" s="2">
        <v>44879</v>
      </c>
      <c r="B387" s="1" t="s">
        <v>195</v>
      </c>
      <c r="C387" s="1">
        <v>0</v>
      </c>
      <c r="D387" s="3">
        <v>1060</v>
      </c>
      <c r="E387" s="1" t="s">
        <v>195</v>
      </c>
      <c r="F387" s="3">
        <v>1060</v>
      </c>
      <c r="G387" s="3">
        <v>925.21000656000001</v>
      </c>
      <c r="H387" s="3">
        <v>134.78999343999999</v>
      </c>
      <c r="I387" s="3">
        <f t="shared" si="49"/>
        <v>474.70000000000005</v>
      </c>
      <c r="J387" s="3">
        <v>575</v>
      </c>
      <c r="K387" s="3">
        <v>567</v>
      </c>
      <c r="L387" s="3">
        <v>13.7</v>
      </c>
      <c r="M387" s="3">
        <v>18.3</v>
      </c>
      <c r="N387" s="3">
        <v>67.426717859999982</v>
      </c>
      <c r="O387" s="4">
        <v>273.80717184000002</v>
      </c>
      <c r="P387" s="3">
        <v>259.80717184000002</v>
      </c>
      <c r="Q387" s="3">
        <v>-192.38045398000003</v>
      </c>
      <c r="R387" s="3">
        <f t="shared" si="50"/>
        <v>14</v>
      </c>
      <c r="S387" s="3">
        <v>37.4</v>
      </c>
      <c r="T387" s="3">
        <f t="shared" si="51"/>
        <v>218.90717184000002</v>
      </c>
      <c r="U387" s="3">
        <v>40.9</v>
      </c>
      <c r="V387" s="7">
        <f t="shared" si="52"/>
        <v>0.1493751961467979</v>
      </c>
      <c r="W387" s="1">
        <f>VLOOKUP(B387,SiteMetadata!$B$3:$P$37,3,FALSE)</f>
        <v>0</v>
      </c>
      <c r="X387" s="1" t="str">
        <f>VLOOKUP(B387,SiteMetadata!$B$3:$P$37,10,FALSE)</f>
        <v>UpperEastForkLMR</v>
      </c>
      <c r="Y387" s="1">
        <f>VLOOKUP(B387,SiteMetadata!$B$3:$P$37,5,FALSE)</f>
        <v>331.51764400000002</v>
      </c>
      <c r="Z387" s="1" t="s">
        <v>204</v>
      </c>
    </row>
    <row r="388" spans="1:26" x14ac:dyDescent="0.3">
      <c r="A388" s="2">
        <v>44956</v>
      </c>
      <c r="B388" s="1" t="s">
        <v>195</v>
      </c>
      <c r="C388" s="1">
        <v>0</v>
      </c>
      <c r="D388" s="3">
        <v>1480.74496729</v>
      </c>
      <c r="E388" s="1" t="s">
        <v>195</v>
      </c>
      <c r="F388" s="3">
        <v>1480.74496729</v>
      </c>
      <c r="G388" s="3">
        <v>1292.6419932900001</v>
      </c>
      <c r="H388" s="3">
        <v>188.1029739999999</v>
      </c>
      <c r="I388" s="3">
        <f t="shared" si="49"/>
        <v>740.44496729000002</v>
      </c>
      <c r="J388" s="3">
        <v>1290</v>
      </c>
      <c r="K388" s="3">
        <v>688</v>
      </c>
      <c r="L388" s="3">
        <v>68.599999999999994</v>
      </c>
      <c r="M388" s="3">
        <v>52.3</v>
      </c>
      <c r="N388" s="3">
        <v>242.34289568</v>
      </c>
      <c r="O388" s="3">
        <v>242.34289568</v>
      </c>
      <c r="P388" s="3">
        <v>120.59299999999996</v>
      </c>
      <c r="Q388" s="3">
        <v>121.74989568000004</v>
      </c>
      <c r="R388" s="3">
        <f t="shared" si="50"/>
        <v>121.74989568000004</v>
      </c>
      <c r="S388" s="3">
        <v>160</v>
      </c>
      <c r="T388" s="3">
        <f t="shared" si="51"/>
        <v>27.092999999999961</v>
      </c>
      <c r="U388" s="3">
        <v>93.5</v>
      </c>
      <c r="V388" s="7">
        <f t="shared" si="52"/>
        <v>0.38581696293445888</v>
      </c>
      <c r="W388" s="1">
        <f>VLOOKUP(B388,SiteMetadata!$B$3:$P$37,3,FALSE)</f>
        <v>0</v>
      </c>
      <c r="X388" s="1" t="str">
        <f>VLOOKUP(B388,SiteMetadata!$B$3:$P$37,10,FALSE)</f>
        <v>UpperEastForkLMR</v>
      </c>
      <c r="Y388" s="1">
        <f>VLOOKUP(B388,SiteMetadata!$B$3:$P$37,5,FALSE)</f>
        <v>331.51764400000002</v>
      </c>
      <c r="Z388" s="1">
        <v>4</v>
      </c>
    </row>
    <row r="389" spans="1:26" x14ac:dyDescent="0.3">
      <c r="A389" s="2">
        <v>44965</v>
      </c>
      <c r="B389" s="1" t="s">
        <v>195</v>
      </c>
      <c r="C389" s="1">
        <v>0</v>
      </c>
      <c r="D389" s="3">
        <v>1364.6919992499998</v>
      </c>
      <c r="E389" s="1" t="s">
        <v>195</v>
      </c>
      <c r="F389" s="4">
        <v>1393.6763859999999</v>
      </c>
      <c r="G389" s="3">
        <v>1376.6763859999999</v>
      </c>
      <c r="H389" s="3">
        <v>-11.984386750000112</v>
      </c>
      <c r="I389" s="3">
        <f t="shared" si="49"/>
        <v>700.27638599999989</v>
      </c>
      <c r="J389" s="3">
        <v>640.5</v>
      </c>
      <c r="K389" s="3">
        <v>621.5</v>
      </c>
      <c r="L389" s="3">
        <v>73.449999999999989</v>
      </c>
      <c r="M389" s="3">
        <v>71.900000000000006</v>
      </c>
      <c r="N389" s="3">
        <v>231.66267848000001</v>
      </c>
      <c r="O389" s="3">
        <v>231.66267848000001</v>
      </c>
      <c r="P389" s="3">
        <v>226.81746776000003</v>
      </c>
      <c r="Q389" s="3">
        <v>4.845210719999983</v>
      </c>
      <c r="R389" s="3">
        <f t="shared" si="50"/>
        <v>4.845210719999983</v>
      </c>
      <c r="S389" s="3">
        <v>108</v>
      </c>
      <c r="T389" s="3">
        <f t="shared" si="51"/>
        <v>129.61746776000001</v>
      </c>
      <c r="U389" s="3">
        <v>97.2</v>
      </c>
      <c r="V389" s="7">
        <f t="shared" si="52"/>
        <v>0.41957556839865129</v>
      </c>
      <c r="W389" s="1">
        <f>VLOOKUP(B389,SiteMetadata!$B$3:$P$37,3,FALSE)</f>
        <v>0</v>
      </c>
      <c r="X389" s="1" t="str">
        <f>VLOOKUP(B389,SiteMetadata!$B$3:$P$37,10,FALSE)</f>
        <v>UpperEastForkLMR</v>
      </c>
      <c r="Y389" s="1">
        <f>VLOOKUP(B389,SiteMetadata!$B$3:$P$37,5,FALSE)</f>
        <v>331.51764400000002</v>
      </c>
      <c r="Z389" s="1" t="s">
        <v>204</v>
      </c>
    </row>
    <row r="390" spans="1:26" x14ac:dyDescent="0.3">
      <c r="A390" s="2">
        <v>44965</v>
      </c>
      <c r="B390" s="1" t="s">
        <v>195</v>
      </c>
      <c r="C390" s="1">
        <v>5</v>
      </c>
      <c r="D390" s="3">
        <v>1290.7891711999998</v>
      </c>
      <c r="E390" s="1" t="s">
        <v>195</v>
      </c>
      <c r="F390" s="3">
        <v>1290.7891711999998</v>
      </c>
      <c r="G390" s="3">
        <v>1158.9704999999999</v>
      </c>
      <c r="H390" s="3">
        <v>131.81867119999993</v>
      </c>
      <c r="I390" s="3">
        <f t="shared" ref="I390:I421" si="53">F390-(K390+M390)</f>
        <v>607.18917119999981</v>
      </c>
      <c r="J390" s="3">
        <v>633</v>
      </c>
      <c r="K390" s="3">
        <v>614</v>
      </c>
      <c r="L390" s="3">
        <v>76.3</v>
      </c>
      <c r="M390" s="3">
        <v>69.599999999999994</v>
      </c>
      <c r="N390" s="3">
        <v>242.96957632000004</v>
      </c>
      <c r="O390" s="3">
        <v>242.96957632000004</v>
      </c>
      <c r="P390" s="3">
        <v>189.55982847999996</v>
      </c>
      <c r="Q390" s="3">
        <v>53.40974784000008</v>
      </c>
      <c r="R390" s="3">
        <f t="shared" si="50"/>
        <v>53.40974784000008</v>
      </c>
      <c r="S390" s="3">
        <v>108</v>
      </c>
      <c r="T390" s="3">
        <f t="shared" si="51"/>
        <v>95.259828479999967</v>
      </c>
      <c r="U390" s="3">
        <v>94.3</v>
      </c>
      <c r="V390" s="7">
        <f t="shared" si="52"/>
        <v>0.3881144356765201</v>
      </c>
      <c r="W390" s="1">
        <f>VLOOKUP(B390,SiteMetadata!$B$3:$P$37,3,FALSE)</f>
        <v>0</v>
      </c>
      <c r="X390" s="1" t="str">
        <f>VLOOKUP(B390,SiteMetadata!$B$3:$P$37,10,FALSE)</f>
        <v>UpperEastForkLMR</v>
      </c>
      <c r="Y390" s="1">
        <f>VLOOKUP(B390,SiteMetadata!$B$3:$P$37,5,FALSE)</f>
        <v>331.51764400000002</v>
      </c>
      <c r="Z390" s="1" t="s">
        <v>204</v>
      </c>
    </row>
    <row r="391" spans="1:26" x14ac:dyDescent="0.3">
      <c r="A391" s="2">
        <v>44965</v>
      </c>
      <c r="B391" s="1" t="s">
        <v>195</v>
      </c>
      <c r="C391" s="1">
        <v>10</v>
      </c>
      <c r="D391" s="3">
        <v>1347.5494434499997</v>
      </c>
      <c r="E391" s="1" t="s">
        <v>195</v>
      </c>
      <c r="F391" s="3">
        <v>1347.5494434499997</v>
      </c>
      <c r="G391" s="3">
        <v>1167.6898362499999</v>
      </c>
      <c r="H391" s="3">
        <v>179.8596071999998</v>
      </c>
      <c r="I391" s="3">
        <f t="shared" si="53"/>
        <v>669.14944344999969</v>
      </c>
      <c r="J391" s="3">
        <v>631</v>
      </c>
      <c r="K391" s="3">
        <v>610</v>
      </c>
      <c r="L391" s="3">
        <v>70.7</v>
      </c>
      <c r="M391" s="3">
        <v>68.400000000000006</v>
      </c>
      <c r="N391" s="3">
        <v>152.56913248000001</v>
      </c>
      <c r="O391" s="4">
        <v>230.39181968000003</v>
      </c>
      <c r="P391" s="3">
        <v>217.39181968000003</v>
      </c>
      <c r="Q391" s="3">
        <v>-64.822687200000018</v>
      </c>
      <c r="R391" s="3">
        <f t="shared" si="50"/>
        <v>13</v>
      </c>
      <c r="S391" s="3">
        <v>108</v>
      </c>
      <c r="T391" s="3">
        <f t="shared" si="51"/>
        <v>119.69181968000002</v>
      </c>
      <c r="U391" s="3">
        <v>97.7</v>
      </c>
      <c r="V391" s="7">
        <f t="shared" si="52"/>
        <v>0.42406019508721815</v>
      </c>
      <c r="W391" s="1">
        <f>VLOOKUP(B391,SiteMetadata!$B$3:$P$37,3,FALSE)</f>
        <v>0</v>
      </c>
      <c r="X391" s="1" t="str">
        <f>VLOOKUP(B391,SiteMetadata!$B$3:$P$37,10,FALSE)</f>
        <v>UpperEastForkLMR</v>
      </c>
      <c r="Y391" s="1">
        <f>VLOOKUP(B391,SiteMetadata!$B$3:$P$37,5,FALSE)</f>
        <v>331.51764400000002</v>
      </c>
      <c r="Z391" s="1" t="s">
        <v>204</v>
      </c>
    </row>
    <row r="392" spans="1:26" x14ac:dyDescent="0.3">
      <c r="A392" s="2">
        <v>44965</v>
      </c>
      <c r="B392" s="1" t="s">
        <v>195</v>
      </c>
      <c r="C392" s="1">
        <v>20</v>
      </c>
      <c r="D392" s="3">
        <v>1228.53962</v>
      </c>
      <c r="E392" s="1" t="s">
        <v>195</v>
      </c>
      <c r="F392" s="3">
        <v>1228.53962</v>
      </c>
      <c r="G392" s="3">
        <v>1190.3290937999998</v>
      </c>
      <c r="H392" s="3">
        <v>38.210526200000231</v>
      </c>
      <c r="I392" s="3">
        <f t="shared" si="53"/>
        <v>556.63962000000004</v>
      </c>
      <c r="J392" s="3">
        <v>635</v>
      </c>
      <c r="K392" s="3">
        <v>604</v>
      </c>
      <c r="L392" s="3">
        <v>68.5</v>
      </c>
      <c r="M392" s="3">
        <v>67.900000000000006</v>
      </c>
      <c r="N392" s="3">
        <v>205.369912</v>
      </c>
      <c r="O392" s="3">
        <v>205.369912</v>
      </c>
      <c r="P392" s="3">
        <v>168.28431952</v>
      </c>
      <c r="Q392" s="3">
        <v>37.085592480000003</v>
      </c>
      <c r="R392" s="3">
        <f t="shared" si="50"/>
        <v>37.085592480000003</v>
      </c>
      <c r="S392" s="3">
        <v>107</v>
      </c>
      <c r="T392" s="3">
        <f t="shared" si="51"/>
        <v>71.98431952</v>
      </c>
      <c r="U392" s="3">
        <v>96.3</v>
      </c>
      <c r="V392" s="7">
        <f t="shared" si="52"/>
        <v>0.46890997353107888</v>
      </c>
      <c r="W392" s="1">
        <f>VLOOKUP(B392,SiteMetadata!$B$3:$P$37,3,FALSE)</f>
        <v>0</v>
      </c>
      <c r="X392" s="1" t="str">
        <f>VLOOKUP(B392,SiteMetadata!$B$3:$P$37,10,FALSE)</f>
        <v>UpperEastForkLMR</v>
      </c>
      <c r="Y392" s="1">
        <f>VLOOKUP(B392,SiteMetadata!$B$3:$P$37,5,FALSE)</f>
        <v>331.51764400000002</v>
      </c>
      <c r="Z392" s="1" t="s">
        <v>204</v>
      </c>
    </row>
    <row r="393" spans="1:26" x14ac:dyDescent="0.3">
      <c r="A393" s="2">
        <v>44965</v>
      </c>
      <c r="B393" s="1" t="s">
        <v>195</v>
      </c>
      <c r="C393" s="1">
        <v>69</v>
      </c>
      <c r="D393" s="3">
        <v>1409.1404862499999</v>
      </c>
      <c r="E393" s="1" t="s">
        <v>195</v>
      </c>
      <c r="F393" s="3">
        <v>1409.1404862499999</v>
      </c>
      <c r="G393" s="3">
        <v>1254.5186862499997</v>
      </c>
      <c r="H393" s="3">
        <v>154.62180000000012</v>
      </c>
      <c r="I393" s="3">
        <f t="shared" si="53"/>
        <v>597.14048624999987</v>
      </c>
      <c r="J393" s="3">
        <v>722</v>
      </c>
      <c r="K393" s="3">
        <v>683</v>
      </c>
      <c r="L393" s="3">
        <v>128</v>
      </c>
      <c r="M393" s="3">
        <v>129</v>
      </c>
      <c r="N393" s="3">
        <v>256.15809654000003</v>
      </c>
      <c r="O393" s="3">
        <v>256.15809654000003</v>
      </c>
      <c r="P393" s="3">
        <v>196.78151967999997</v>
      </c>
      <c r="Q393" s="3">
        <v>59.376576860000057</v>
      </c>
      <c r="R393" s="3">
        <f t="shared" si="50"/>
        <v>59.376576860000057</v>
      </c>
      <c r="S393" s="3">
        <v>98.3</v>
      </c>
      <c r="T393" s="3">
        <f t="shared" si="51"/>
        <v>115.38151967999997</v>
      </c>
      <c r="U393" s="3">
        <v>81.400000000000006</v>
      </c>
      <c r="V393" s="7">
        <f t="shared" si="52"/>
        <v>0.31777250494711218</v>
      </c>
      <c r="W393" s="1">
        <f>VLOOKUP(B393,SiteMetadata!$B$3:$P$37,3,FALSE)</f>
        <v>0</v>
      </c>
      <c r="X393" s="1" t="str">
        <f>VLOOKUP(B393,SiteMetadata!$B$3:$P$37,10,FALSE)</f>
        <v>UpperEastForkLMR</v>
      </c>
      <c r="Y393" s="1">
        <f>VLOOKUP(B393,SiteMetadata!$B$3:$P$37,5,FALSE)</f>
        <v>331.51764400000002</v>
      </c>
      <c r="Z393" s="1" t="s">
        <v>204</v>
      </c>
    </row>
    <row r="394" spans="1:26" x14ac:dyDescent="0.3">
      <c r="A394" s="2">
        <v>44978</v>
      </c>
      <c r="B394" s="1" t="s">
        <v>195</v>
      </c>
      <c r="C394" s="1">
        <v>0</v>
      </c>
      <c r="D394" s="3">
        <v>1315</v>
      </c>
      <c r="E394" s="1" t="s">
        <v>195</v>
      </c>
      <c r="F394" s="3">
        <v>1315</v>
      </c>
      <c r="G394" s="3">
        <v>1150</v>
      </c>
      <c r="H394" s="3">
        <v>165</v>
      </c>
      <c r="I394" s="3">
        <f t="shared" si="53"/>
        <v>607.15</v>
      </c>
      <c r="J394" s="3">
        <v>681</v>
      </c>
      <c r="K394" s="3">
        <v>656.5</v>
      </c>
      <c r="L394" s="3">
        <v>53.05</v>
      </c>
      <c r="M394" s="3">
        <v>51.35</v>
      </c>
      <c r="N394" s="3">
        <v>279.54623760000004</v>
      </c>
      <c r="O394" s="3">
        <v>279.54623760000004</v>
      </c>
      <c r="P394" s="3">
        <v>122.72112359999998</v>
      </c>
      <c r="Q394" s="3">
        <v>156.82511400000004</v>
      </c>
      <c r="R394" s="3">
        <f t="shared" si="50"/>
        <v>156.82511400000004</v>
      </c>
      <c r="S394" s="3">
        <v>98.65</v>
      </c>
      <c r="T394" s="3">
        <f t="shared" si="51"/>
        <v>35.521123599999981</v>
      </c>
      <c r="U394" s="3">
        <v>87.2</v>
      </c>
      <c r="V394" s="7">
        <f t="shared" si="52"/>
        <v>0.31193408556896274</v>
      </c>
      <c r="W394" s="1">
        <f>VLOOKUP(B394,SiteMetadata!$B$3:$P$37,3,FALSE)</f>
        <v>0</v>
      </c>
      <c r="X394" s="1" t="str">
        <f>VLOOKUP(B394,SiteMetadata!$B$3:$P$37,10,FALSE)</f>
        <v>UpperEastForkLMR</v>
      </c>
      <c r="Y394" s="1">
        <f>VLOOKUP(B394,SiteMetadata!$B$3:$P$37,5,FALSE)</f>
        <v>331.51764400000002</v>
      </c>
      <c r="Z394" s="1" t="s">
        <v>204</v>
      </c>
    </row>
    <row r="395" spans="1:26" x14ac:dyDescent="0.3">
      <c r="A395" s="2">
        <v>44978</v>
      </c>
      <c r="B395" s="1" t="s">
        <v>195</v>
      </c>
      <c r="C395" s="1">
        <v>5</v>
      </c>
      <c r="D395" s="3">
        <v>1220</v>
      </c>
      <c r="E395" s="1" t="s">
        <v>195</v>
      </c>
      <c r="F395" s="4">
        <v>1273</v>
      </c>
      <c r="G395" s="3">
        <v>1250</v>
      </c>
      <c r="H395" s="3">
        <v>-30</v>
      </c>
      <c r="I395" s="3">
        <f t="shared" si="53"/>
        <v>568.20000000000005</v>
      </c>
      <c r="J395" s="3">
        <v>675</v>
      </c>
      <c r="K395" s="3">
        <v>651</v>
      </c>
      <c r="L395" s="3">
        <v>46.7</v>
      </c>
      <c r="M395" s="3">
        <v>53.8</v>
      </c>
      <c r="N395" s="3">
        <v>270.80540815999996</v>
      </c>
      <c r="O395" s="3">
        <v>270.80540815999996</v>
      </c>
      <c r="P395" s="3">
        <v>122.7218278</v>
      </c>
      <c r="Q395" s="3">
        <v>148.08358035999996</v>
      </c>
      <c r="R395" s="3">
        <f t="shared" si="50"/>
        <v>148.08358035999996</v>
      </c>
      <c r="S395" s="3">
        <v>97.6</v>
      </c>
      <c r="T395" s="3">
        <f t="shared" si="51"/>
        <v>38.421827800000003</v>
      </c>
      <c r="U395" s="3">
        <v>84.3</v>
      </c>
      <c r="V395" s="7">
        <f t="shared" si="52"/>
        <v>0.31129363542914562</v>
      </c>
      <c r="W395" s="1">
        <f>VLOOKUP(B395,SiteMetadata!$B$3:$P$37,3,FALSE)</f>
        <v>0</v>
      </c>
      <c r="X395" s="1" t="str">
        <f>VLOOKUP(B395,SiteMetadata!$B$3:$P$37,10,FALSE)</f>
        <v>UpperEastForkLMR</v>
      </c>
      <c r="Y395" s="1">
        <f>VLOOKUP(B395,SiteMetadata!$B$3:$P$37,5,FALSE)</f>
        <v>331.51764400000002</v>
      </c>
      <c r="Z395" s="1" t="s">
        <v>204</v>
      </c>
    </row>
    <row r="396" spans="1:26" x14ac:dyDescent="0.3">
      <c r="A396" s="2">
        <v>44978</v>
      </c>
      <c r="B396" s="1" t="s">
        <v>195</v>
      </c>
      <c r="C396" s="1">
        <v>10</v>
      </c>
      <c r="D396" s="3">
        <v>1230</v>
      </c>
      <c r="E396" s="1" t="s">
        <v>195</v>
      </c>
      <c r="F396" s="3">
        <v>1230</v>
      </c>
      <c r="G396" s="3">
        <v>1150</v>
      </c>
      <c r="H396" s="3">
        <v>80</v>
      </c>
      <c r="I396" s="3">
        <f t="shared" si="53"/>
        <v>514.5</v>
      </c>
      <c r="J396" s="3">
        <v>686</v>
      </c>
      <c r="K396" s="3">
        <v>668</v>
      </c>
      <c r="L396" s="3">
        <v>47</v>
      </c>
      <c r="M396" s="3">
        <v>47.5</v>
      </c>
      <c r="N396" s="3">
        <v>261.27418255999999</v>
      </c>
      <c r="O396" s="3">
        <v>261.27418255999999</v>
      </c>
      <c r="P396" s="3">
        <v>122.7218278</v>
      </c>
      <c r="Q396" s="3">
        <v>138.55235475999999</v>
      </c>
      <c r="R396" s="3">
        <f t="shared" si="50"/>
        <v>138.55235475999999</v>
      </c>
      <c r="S396" s="3">
        <v>98.7</v>
      </c>
      <c r="T396" s="3">
        <f t="shared" si="51"/>
        <v>33.521827799999997</v>
      </c>
      <c r="U396" s="3">
        <v>89.2</v>
      </c>
      <c r="V396" s="7">
        <f t="shared" si="52"/>
        <v>0.34140380471582099</v>
      </c>
      <c r="W396" s="1">
        <f>VLOOKUP(B396,SiteMetadata!$B$3:$P$37,3,FALSE)</f>
        <v>0</v>
      </c>
      <c r="X396" s="1" t="str">
        <f>VLOOKUP(B396,SiteMetadata!$B$3:$P$37,10,FALSE)</f>
        <v>UpperEastForkLMR</v>
      </c>
      <c r="Y396" s="1">
        <f>VLOOKUP(B396,SiteMetadata!$B$3:$P$37,5,FALSE)</f>
        <v>331.51764400000002</v>
      </c>
      <c r="Z396" s="1" t="s">
        <v>204</v>
      </c>
    </row>
    <row r="397" spans="1:26" x14ac:dyDescent="0.3">
      <c r="A397" s="2">
        <v>44978</v>
      </c>
      <c r="B397" s="1" t="s">
        <v>195</v>
      </c>
      <c r="C397" s="1">
        <v>20</v>
      </c>
      <c r="D397" s="3">
        <v>1280</v>
      </c>
      <c r="E397" s="1" t="s">
        <v>195</v>
      </c>
      <c r="F397" s="3">
        <v>1280</v>
      </c>
      <c r="G397" s="3">
        <v>1260</v>
      </c>
      <c r="H397" s="3">
        <v>20</v>
      </c>
      <c r="I397" s="3">
        <f t="shared" si="53"/>
        <v>561.5</v>
      </c>
      <c r="J397" s="3">
        <v>692</v>
      </c>
      <c r="K397" s="3">
        <v>674</v>
      </c>
      <c r="L397" s="3">
        <v>43.4</v>
      </c>
      <c r="M397" s="3">
        <v>44.5</v>
      </c>
      <c r="N397" s="3">
        <v>225.29476559</v>
      </c>
      <c r="O397" s="3">
        <v>225.29476559</v>
      </c>
      <c r="P397" s="3">
        <v>126.79320480000001</v>
      </c>
      <c r="Q397" s="3">
        <v>98.501560789999985</v>
      </c>
      <c r="R397" s="3">
        <f t="shared" si="50"/>
        <v>98.501560789999985</v>
      </c>
      <c r="S397" s="3">
        <v>96.5</v>
      </c>
      <c r="T397" s="3">
        <f t="shared" si="51"/>
        <v>36.493204800000015</v>
      </c>
      <c r="U397" s="3">
        <v>90.3</v>
      </c>
      <c r="V397" s="7">
        <f t="shared" si="52"/>
        <v>0.40080824675852161</v>
      </c>
      <c r="W397" s="1">
        <f>VLOOKUP(B397,SiteMetadata!$B$3:$P$37,3,FALSE)</f>
        <v>0</v>
      </c>
      <c r="X397" s="1" t="str">
        <f>VLOOKUP(B397,SiteMetadata!$B$3:$P$37,10,FALSE)</f>
        <v>UpperEastForkLMR</v>
      </c>
      <c r="Y397" s="1">
        <f>VLOOKUP(B397,SiteMetadata!$B$3:$P$37,5,FALSE)</f>
        <v>331.51764400000002</v>
      </c>
      <c r="Z397" s="1" t="s">
        <v>204</v>
      </c>
    </row>
    <row r="398" spans="1:26" x14ac:dyDescent="0.3">
      <c r="A398" s="2">
        <v>44978</v>
      </c>
      <c r="B398" s="1" t="s">
        <v>195</v>
      </c>
      <c r="C398" s="1">
        <v>60</v>
      </c>
      <c r="D398" s="3">
        <v>1240</v>
      </c>
      <c r="E398" s="1" t="s">
        <v>195</v>
      </c>
      <c r="F398" s="3">
        <v>1240</v>
      </c>
      <c r="G398" s="3">
        <v>1200</v>
      </c>
      <c r="H398" s="3">
        <v>40</v>
      </c>
      <c r="I398" s="3">
        <f t="shared" si="53"/>
        <v>499.79999999999995</v>
      </c>
      <c r="J398" s="3">
        <v>723</v>
      </c>
      <c r="K398" s="3">
        <v>690</v>
      </c>
      <c r="L398" s="3">
        <v>43.1</v>
      </c>
      <c r="M398" s="3">
        <v>50.2</v>
      </c>
      <c r="N398" s="3">
        <v>241.08519455999999</v>
      </c>
      <c r="O398" s="3">
        <v>241.08519455999999</v>
      </c>
      <c r="P398" s="3">
        <v>120.26210080000001</v>
      </c>
      <c r="Q398" s="3">
        <v>120.82309375999998</v>
      </c>
      <c r="R398" s="3">
        <f t="shared" si="50"/>
        <v>120.82309375999998</v>
      </c>
      <c r="S398" s="3">
        <v>92.1</v>
      </c>
      <c r="T398" s="3">
        <f t="shared" si="51"/>
        <v>34.862100800000007</v>
      </c>
      <c r="U398" s="3">
        <v>85.4</v>
      </c>
      <c r="V398" s="7">
        <f t="shared" si="52"/>
        <v>0.35423162403590119</v>
      </c>
      <c r="W398" s="1">
        <f>VLOOKUP(B398,SiteMetadata!$B$3:$P$37,3,FALSE)</f>
        <v>0</v>
      </c>
      <c r="X398" s="1" t="str">
        <f>VLOOKUP(B398,SiteMetadata!$B$3:$P$37,10,FALSE)</f>
        <v>UpperEastForkLMR</v>
      </c>
      <c r="Y398" s="1">
        <f>VLOOKUP(B398,SiteMetadata!$B$3:$P$37,5,FALSE)</f>
        <v>331.51764400000002</v>
      </c>
      <c r="Z398" s="1" t="s">
        <v>204</v>
      </c>
    </row>
    <row r="399" spans="1:26" x14ac:dyDescent="0.3">
      <c r="A399" s="2">
        <v>44979</v>
      </c>
      <c r="B399" s="1" t="s">
        <v>195</v>
      </c>
      <c r="C399" s="1">
        <v>0</v>
      </c>
      <c r="D399" s="3">
        <v>1296.5734979999997</v>
      </c>
      <c r="E399" s="1" t="s">
        <v>195</v>
      </c>
      <c r="F399" s="3">
        <v>1296.5734979999997</v>
      </c>
      <c r="G399" s="3">
        <v>1078.6098793800002</v>
      </c>
      <c r="H399" s="3">
        <v>217.96361861999958</v>
      </c>
      <c r="I399" s="3">
        <f t="shared" si="53"/>
        <v>485.8734979999997</v>
      </c>
      <c r="J399" s="3">
        <v>826</v>
      </c>
      <c r="K399" s="3">
        <v>767</v>
      </c>
      <c r="L399" s="3">
        <v>48.6</v>
      </c>
      <c r="M399" s="3">
        <v>43.7</v>
      </c>
      <c r="N399" s="3">
        <v>204.30236895999997</v>
      </c>
      <c r="O399" s="3">
        <v>204.30236895999997</v>
      </c>
      <c r="P399" s="3">
        <v>113.02321671999999</v>
      </c>
      <c r="Q399" s="3">
        <v>91.279152239999974</v>
      </c>
      <c r="R399" s="3">
        <f t="shared" si="50"/>
        <v>91.279152239999974</v>
      </c>
      <c r="S399" s="3">
        <v>114</v>
      </c>
      <c r="T399" s="3">
        <f t="shared" si="51"/>
        <v>8.0232167199999935</v>
      </c>
      <c r="U399" s="3">
        <v>105</v>
      </c>
      <c r="V399" s="7">
        <f t="shared" si="52"/>
        <v>0.51394411398410056</v>
      </c>
      <c r="W399" s="1">
        <f>VLOOKUP(B399,SiteMetadata!$B$3:$P$37,3,FALSE)</f>
        <v>0</v>
      </c>
      <c r="X399" s="1" t="str">
        <f>VLOOKUP(B399,SiteMetadata!$B$3:$P$37,10,FALSE)</f>
        <v>UpperEastForkLMR</v>
      </c>
      <c r="Y399" s="1">
        <f>VLOOKUP(B399,SiteMetadata!$B$3:$P$37,5,FALSE)</f>
        <v>331.51764400000002</v>
      </c>
      <c r="Z399" s="1" t="s">
        <v>204</v>
      </c>
    </row>
    <row r="400" spans="1:26" x14ac:dyDescent="0.3">
      <c r="A400" s="2">
        <v>44998</v>
      </c>
      <c r="B400" s="1" t="s">
        <v>195</v>
      </c>
      <c r="C400" s="1">
        <v>0</v>
      </c>
      <c r="D400" s="3">
        <v>1174.114548</v>
      </c>
      <c r="E400" s="1" t="s">
        <v>195</v>
      </c>
      <c r="F400" s="3">
        <v>1174.114548</v>
      </c>
      <c r="G400" s="3">
        <v>1053.29987712</v>
      </c>
      <c r="H400" s="3">
        <v>120.81467087999999</v>
      </c>
      <c r="I400" s="3">
        <f t="shared" si="53"/>
        <v>414.91454799999997</v>
      </c>
      <c r="J400" s="3">
        <v>695</v>
      </c>
      <c r="K400" s="3">
        <v>694</v>
      </c>
      <c r="L400" s="3">
        <v>67.7</v>
      </c>
      <c r="M400" s="3">
        <v>65.2</v>
      </c>
      <c r="N400" s="3">
        <v>166.72279343000002</v>
      </c>
      <c r="O400" s="3">
        <v>166.72279343000002</v>
      </c>
      <c r="P400" s="3">
        <v>102.93872527999999</v>
      </c>
      <c r="Q400" s="3">
        <v>63.784068150000039</v>
      </c>
      <c r="R400" s="3">
        <f t="shared" si="50"/>
        <v>63.784068150000039</v>
      </c>
      <c r="S400" s="3">
        <v>85.5</v>
      </c>
      <c r="T400" s="3">
        <f t="shared" si="51"/>
        <v>25.738725279999983</v>
      </c>
      <c r="U400" s="3">
        <v>77.2</v>
      </c>
      <c r="V400" s="7">
        <f t="shared" si="52"/>
        <v>0.46304406501210094</v>
      </c>
      <c r="W400" s="1">
        <f>VLOOKUP(B400,SiteMetadata!$B$3:$P$37,3,FALSE)</f>
        <v>0</v>
      </c>
      <c r="X400" s="1" t="str">
        <f>VLOOKUP(B400,SiteMetadata!$B$3:$P$37,10,FALSE)</f>
        <v>UpperEastForkLMR</v>
      </c>
      <c r="Y400" s="1">
        <f>VLOOKUP(B400,SiteMetadata!$B$3:$P$37,5,FALSE)</f>
        <v>331.51764400000002</v>
      </c>
      <c r="Z400" s="1" t="s">
        <v>204</v>
      </c>
    </row>
    <row r="401" spans="1:26" x14ac:dyDescent="0.3">
      <c r="A401" s="2">
        <v>45019</v>
      </c>
      <c r="B401" s="1" t="s">
        <v>195</v>
      </c>
      <c r="C401" s="1">
        <v>0</v>
      </c>
      <c r="D401" s="3">
        <v>1360</v>
      </c>
      <c r="E401" s="1" t="s">
        <v>195</v>
      </c>
      <c r="F401" s="3">
        <v>1360</v>
      </c>
      <c r="G401" s="3">
        <v>1291.1564796799998</v>
      </c>
      <c r="H401" s="3">
        <v>68.843520320000152</v>
      </c>
      <c r="I401" s="3">
        <f t="shared" si="53"/>
        <v>623</v>
      </c>
      <c r="J401" s="3">
        <v>794</v>
      </c>
      <c r="K401" s="3">
        <v>737</v>
      </c>
      <c r="L401" s="3">
        <v>111</v>
      </c>
      <c r="M401" s="3"/>
      <c r="N401" s="3">
        <v>271.25916735999999</v>
      </c>
      <c r="O401" s="3">
        <v>271.25916735999999</v>
      </c>
      <c r="P401" s="3">
        <v>126.35706703999998</v>
      </c>
      <c r="Q401" s="3">
        <v>144.90210032000002</v>
      </c>
      <c r="R401" s="3">
        <f t="shared" si="50"/>
        <v>144.90210032000002</v>
      </c>
      <c r="S401" s="3">
        <v>171</v>
      </c>
      <c r="T401" s="3" t="str">
        <f t="shared" si="51"/>
        <v/>
      </c>
      <c r="U401" s="3">
        <v>169</v>
      </c>
      <c r="V401" s="7">
        <f t="shared" si="52"/>
        <v>0.62302041860842494</v>
      </c>
      <c r="W401" s="1">
        <f>VLOOKUP(B401,SiteMetadata!$B$3:$P$37,3,FALSE)</f>
        <v>0</v>
      </c>
      <c r="X401" s="1" t="str">
        <f>VLOOKUP(B401,SiteMetadata!$B$3:$P$37,10,FALSE)</f>
        <v>UpperEastForkLMR</v>
      </c>
      <c r="Y401" s="1">
        <f>VLOOKUP(B401,SiteMetadata!$B$3:$P$37,5,FALSE)</f>
        <v>331.51764400000002</v>
      </c>
      <c r="Z401" s="1">
        <v>4</v>
      </c>
    </row>
    <row r="402" spans="1:26" x14ac:dyDescent="0.3">
      <c r="A402" s="2">
        <v>45020</v>
      </c>
      <c r="B402" s="1" t="s">
        <v>195</v>
      </c>
      <c r="C402" s="1">
        <v>0</v>
      </c>
      <c r="D402" s="3">
        <v>1233.0914779999998</v>
      </c>
      <c r="E402" s="1" t="s">
        <v>195</v>
      </c>
      <c r="F402" s="4">
        <v>1330</v>
      </c>
      <c r="G402" s="3">
        <v>1310</v>
      </c>
      <c r="H402" s="3">
        <v>-76.908522000000175</v>
      </c>
      <c r="I402" s="3">
        <f t="shared" si="53"/>
        <v>657.05</v>
      </c>
      <c r="J402" s="3">
        <v>517.5</v>
      </c>
      <c r="K402" s="3">
        <v>580</v>
      </c>
      <c r="L402" s="3">
        <v>103</v>
      </c>
      <c r="M402" s="3">
        <v>92.95</v>
      </c>
      <c r="N402" s="3">
        <v>213.75540624999999</v>
      </c>
      <c r="O402" s="3">
        <v>213.75540624999999</v>
      </c>
      <c r="P402" s="3">
        <v>109.61277644505</v>
      </c>
      <c r="Q402" s="3">
        <v>104.14262980494999</v>
      </c>
      <c r="R402" s="3">
        <f t="shared" si="50"/>
        <v>104.14262980494999</v>
      </c>
      <c r="S402" s="3">
        <v>151</v>
      </c>
      <c r="T402" s="3">
        <f t="shared" si="51"/>
        <v>0.61277644505000239</v>
      </c>
      <c r="U402" s="3">
        <v>109</v>
      </c>
      <c r="V402" s="7">
        <f t="shared" si="52"/>
        <v>0.50992862315032095</v>
      </c>
      <c r="W402" s="1">
        <f>VLOOKUP(B402,SiteMetadata!$B$3:$P$37,3,FALSE)</f>
        <v>0</v>
      </c>
      <c r="X402" s="1" t="str">
        <f>VLOOKUP(B402,SiteMetadata!$B$3:$P$37,10,FALSE)</f>
        <v>UpperEastForkLMR</v>
      </c>
      <c r="Y402" s="1">
        <f>VLOOKUP(B402,SiteMetadata!$B$3:$P$37,5,FALSE)</f>
        <v>331.51764400000002</v>
      </c>
      <c r="Z402" s="1" t="s">
        <v>204</v>
      </c>
    </row>
    <row r="403" spans="1:26" x14ac:dyDescent="0.3">
      <c r="A403" s="2">
        <v>45020</v>
      </c>
      <c r="B403" s="1" t="s">
        <v>195</v>
      </c>
      <c r="C403" s="1">
        <v>5</v>
      </c>
      <c r="D403" s="3">
        <v>1250</v>
      </c>
      <c r="E403" s="1" t="s">
        <v>195</v>
      </c>
      <c r="F403" s="3">
        <v>1250</v>
      </c>
      <c r="G403" s="3">
        <v>1180</v>
      </c>
      <c r="H403" s="3">
        <v>70</v>
      </c>
      <c r="I403" s="3">
        <f t="shared" si="53"/>
        <v>576.1</v>
      </c>
      <c r="J403" s="3">
        <v>512</v>
      </c>
      <c r="K403" s="3">
        <v>582</v>
      </c>
      <c r="L403" s="3">
        <v>107</v>
      </c>
      <c r="M403" s="3">
        <v>91.9</v>
      </c>
      <c r="N403" s="3"/>
      <c r="O403" s="4">
        <v>124.71944225959999</v>
      </c>
      <c r="P403" s="3">
        <v>109.71944225959999</v>
      </c>
      <c r="Q403" s="3">
        <v>-109.71944225959999</v>
      </c>
      <c r="R403" s="3">
        <f t="shared" si="50"/>
        <v>15</v>
      </c>
      <c r="S403" s="3">
        <v>151</v>
      </c>
      <c r="T403" s="3">
        <f t="shared" si="51"/>
        <v>2.7194422595999868</v>
      </c>
      <c r="U403" s="3">
        <v>107</v>
      </c>
      <c r="V403" s="7">
        <f t="shared" si="52"/>
        <v>0.85792558130016749</v>
      </c>
      <c r="W403" s="1">
        <f>VLOOKUP(B403,SiteMetadata!$B$3:$P$37,3,FALSE)</f>
        <v>0</v>
      </c>
      <c r="X403" s="1" t="str">
        <f>VLOOKUP(B403,SiteMetadata!$B$3:$P$37,10,FALSE)</f>
        <v>UpperEastForkLMR</v>
      </c>
      <c r="Y403" s="1">
        <f>VLOOKUP(B403,SiteMetadata!$B$3:$P$37,5,FALSE)</f>
        <v>331.51764400000002</v>
      </c>
      <c r="Z403" s="1" t="s">
        <v>204</v>
      </c>
    </row>
    <row r="404" spans="1:26" x14ac:dyDescent="0.3">
      <c r="A404" s="2">
        <v>45020</v>
      </c>
      <c r="B404" s="1" t="s">
        <v>195</v>
      </c>
      <c r="C404" s="1">
        <v>10</v>
      </c>
      <c r="D404" s="3">
        <v>1240</v>
      </c>
      <c r="E404" s="1" t="s">
        <v>195</v>
      </c>
      <c r="F404" s="3">
        <v>1240</v>
      </c>
      <c r="G404" s="3">
        <v>1220</v>
      </c>
      <c r="H404" s="3">
        <v>20</v>
      </c>
      <c r="I404" s="3">
        <f t="shared" si="53"/>
        <v>601.9</v>
      </c>
      <c r="J404" s="3">
        <v>517</v>
      </c>
      <c r="K404" s="3">
        <v>548</v>
      </c>
      <c r="L404" s="3">
        <v>108</v>
      </c>
      <c r="M404" s="3">
        <v>90.1</v>
      </c>
      <c r="N404" s="3">
        <v>198.84038115999999</v>
      </c>
      <c r="O404" s="3">
        <v>198.84038115999999</v>
      </c>
      <c r="P404" s="3">
        <v>118.89188622250001</v>
      </c>
      <c r="Q404" s="3">
        <v>79.948494937499987</v>
      </c>
      <c r="R404" s="3">
        <f t="shared" si="50"/>
        <v>79.948494937499987</v>
      </c>
      <c r="S404" s="3">
        <v>150</v>
      </c>
      <c r="T404" s="3">
        <f t="shared" si="51"/>
        <v>8.8918862225000055</v>
      </c>
      <c r="U404" s="3">
        <v>110</v>
      </c>
      <c r="V404" s="7">
        <f t="shared" si="52"/>
        <v>0.55320754948405981</v>
      </c>
      <c r="W404" s="1">
        <f>VLOOKUP(B404,SiteMetadata!$B$3:$P$37,3,FALSE)</f>
        <v>0</v>
      </c>
      <c r="X404" s="1" t="str">
        <f>VLOOKUP(B404,SiteMetadata!$B$3:$P$37,10,FALSE)</f>
        <v>UpperEastForkLMR</v>
      </c>
      <c r="Y404" s="1">
        <f>VLOOKUP(B404,SiteMetadata!$B$3:$P$37,5,FALSE)</f>
        <v>331.51764400000002</v>
      </c>
      <c r="Z404" s="1" t="s">
        <v>204</v>
      </c>
    </row>
    <row r="405" spans="1:26" x14ac:dyDescent="0.3">
      <c r="A405" s="2">
        <v>45020</v>
      </c>
      <c r="B405" s="1" t="s">
        <v>195</v>
      </c>
      <c r="C405" s="1">
        <v>20</v>
      </c>
      <c r="D405" s="3">
        <v>1242.2675811199997</v>
      </c>
      <c r="E405" s="1" t="s">
        <v>195</v>
      </c>
      <c r="F405" s="4">
        <v>1298</v>
      </c>
      <c r="G405" s="3">
        <v>1280</v>
      </c>
      <c r="H405" s="3">
        <v>-37.732418880000296</v>
      </c>
      <c r="I405" s="3">
        <f t="shared" si="53"/>
        <v>579.4</v>
      </c>
      <c r="J405" s="3">
        <v>584</v>
      </c>
      <c r="K405" s="3">
        <v>664</v>
      </c>
      <c r="L405" s="3">
        <v>60.8</v>
      </c>
      <c r="M405" s="3">
        <v>54.6</v>
      </c>
      <c r="N405" s="3">
        <v>175.39695841</v>
      </c>
      <c r="O405" s="3">
        <v>175.39695841</v>
      </c>
      <c r="P405" s="3">
        <v>102.25273755609999</v>
      </c>
      <c r="Q405" s="3">
        <v>73.144220853900009</v>
      </c>
      <c r="R405" s="3">
        <f t="shared" si="50"/>
        <v>73.144220853900009</v>
      </c>
      <c r="S405" s="3">
        <v>134</v>
      </c>
      <c r="T405" s="3">
        <f t="shared" si="51"/>
        <v>0.25273755609998716</v>
      </c>
      <c r="U405" s="3">
        <v>102</v>
      </c>
      <c r="V405" s="7">
        <f t="shared" si="52"/>
        <v>0.58153802052581449</v>
      </c>
      <c r="W405" s="1">
        <f>VLOOKUP(B405,SiteMetadata!$B$3:$P$37,3,FALSE)</f>
        <v>0</v>
      </c>
      <c r="X405" s="1" t="str">
        <f>VLOOKUP(B405,SiteMetadata!$B$3:$P$37,10,FALSE)</f>
        <v>UpperEastForkLMR</v>
      </c>
      <c r="Y405" s="1">
        <f>VLOOKUP(B405,SiteMetadata!$B$3:$P$37,5,FALSE)</f>
        <v>331.51764400000002</v>
      </c>
      <c r="Z405" s="1" t="s">
        <v>204</v>
      </c>
    </row>
    <row r="406" spans="1:26" x14ac:dyDescent="0.3">
      <c r="A406" s="2">
        <v>45020</v>
      </c>
      <c r="B406" s="1" t="s">
        <v>195</v>
      </c>
      <c r="C406" s="1">
        <v>71</v>
      </c>
      <c r="D406" s="3">
        <v>1320</v>
      </c>
      <c r="E406" s="1" t="s">
        <v>195</v>
      </c>
      <c r="F406" s="3">
        <v>1320</v>
      </c>
      <c r="G406" s="3">
        <v>1150</v>
      </c>
      <c r="H406" s="3">
        <v>170</v>
      </c>
      <c r="I406" s="3">
        <f t="shared" si="53"/>
        <v>525.5</v>
      </c>
      <c r="J406" s="3">
        <v>631</v>
      </c>
      <c r="K406" s="3">
        <v>698</v>
      </c>
      <c r="L406" s="3">
        <v>97.2</v>
      </c>
      <c r="M406" s="3">
        <v>96.5</v>
      </c>
      <c r="N406" s="3">
        <v>143.84424155560001</v>
      </c>
      <c r="O406" s="3">
        <v>143.84424155560001</v>
      </c>
      <c r="P406" s="3">
        <v>80.275325158399994</v>
      </c>
      <c r="Q406" s="3">
        <v>63.568916397200013</v>
      </c>
      <c r="R406" s="3">
        <f t="shared" si="50"/>
        <v>63.568916397200013</v>
      </c>
      <c r="S406" s="3">
        <v>113</v>
      </c>
      <c r="T406" s="3" t="str">
        <f t="shared" si="51"/>
        <v/>
      </c>
      <c r="U406" s="3">
        <v>84.1</v>
      </c>
      <c r="V406" s="7">
        <f t="shared" si="52"/>
        <v>0.58466017888865496</v>
      </c>
      <c r="W406" s="1">
        <f>VLOOKUP(B406,SiteMetadata!$B$3:$P$37,3,FALSE)</f>
        <v>0</v>
      </c>
      <c r="X406" s="1" t="str">
        <f>VLOOKUP(B406,SiteMetadata!$B$3:$P$37,10,FALSE)</f>
        <v>UpperEastForkLMR</v>
      </c>
      <c r="Y406" s="1">
        <f>VLOOKUP(B406,SiteMetadata!$B$3:$P$37,5,FALSE)</f>
        <v>331.51764400000002</v>
      </c>
      <c r="Z406" s="1" t="s">
        <v>204</v>
      </c>
    </row>
    <row r="407" spans="1:26" x14ac:dyDescent="0.3">
      <c r="A407" s="2">
        <v>45040</v>
      </c>
      <c r="B407" s="1" t="s">
        <v>195</v>
      </c>
      <c r="C407" s="1">
        <v>0</v>
      </c>
      <c r="D407" s="3">
        <v>1335.3299437500002</v>
      </c>
      <c r="E407" s="1" t="s">
        <v>195</v>
      </c>
      <c r="F407" s="3">
        <v>1335.3299437500002</v>
      </c>
      <c r="G407" s="3">
        <v>1224.3391000000001</v>
      </c>
      <c r="H407" s="3">
        <v>110.99084375000007</v>
      </c>
      <c r="I407" s="3">
        <f t="shared" si="53"/>
        <v>574.52994375000026</v>
      </c>
      <c r="J407" s="3">
        <v>682</v>
      </c>
      <c r="K407" s="3">
        <v>744</v>
      </c>
      <c r="L407" s="3">
        <v>18.3</v>
      </c>
      <c r="M407" s="3">
        <v>16.8</v>
      </c>
      <c r="N407" s="3">
        <v>228.22858979999995</v>
      </c>
      <c r="O407" s="3">
        <v>228.22858979999995</v>
      </c>
      <c r="P407" s="3">
        <v>201.33325120000001</v>
      </c>
      <c r="Q407" s="3">
        <v>26.895338599999945</v>
      </c>
      <c r="R407" s="3">
        <f t="shared" si="50"/>
        <v>26.895338599999945</v>
      </c>
      <c r="S407" s="3">
        <v>102</v>
      </c>
      <c r="T407" s="3">
        <f t="shared" si="51"/>
        <v>81.333251200000007</v>
      </c>
      <c r="U407" s="3">
        <v>120</v>
      </c>
      <c r="V407" s="7">
        <f t="shared" si="52"/>
        <v>0.52578864070078934</v>
      </c>
      <c r="W407" s="1">
        <f>VLOOKUP(B407,SiteMetadata!$B$3:$P$37,3,FALSE)</f>
        <v>0</v>
      </c>
      <c r="X407" s="1" t="str">
        <f>VLOOKUP(B407,SiteMetadata!$B$3:$P$37,10,FALSE)</f>
        <v>UpperEastForkLMR</v>
      </c>
      <c r="Y407" s="1">
        <f>VLOOKUP(B407,SiteMetadata!$B$3:$P$37,5,FALSE)</f>
        <v>331.51764400000002</v>
      </c>
      <c r="Z407" s="1">
        <v>4</v>
      </c>
    </row>
    <row r="408" spans="1:26" x14ac:dyDescent="0.3">
      <c r="A408" s="2">
        <v>45041</v>
      </c>
      <c r="B408" s="1" t="s">
        <v>195</v>
      </c>
      <c r="C408" s="1">
        <v>0</v>
      </c>
      <c r="D408" s="3">
        <v>1428.7083843750002</v>
      </c>
      <c r="E408" s="1" t="s">
        <v>195</v>
      </c>
      <c r="F408" s="3">
        <v>1428.7083843750002</v>
      </c>
      <c r="G408" s="3">
        <v>1367.8110875000002</v>
      </c>
      <c r="H408" s="3">
        <v>60.897296874999938</v>
      </c>
      <c r="I408" s="3">
        <f t="shared" si="53"/>
        <v>774.9083843750002</v>
      </c>
      <c r="J408" s="3">
        <v>685</v>
      </c>
      <c r="K408" s="3">
        <v>628</v>
      </c>
      <c r="L408" s="3">
        <v>38.450000000000003</v>
      </c>
      <c r="M408" s="3">
        <v>25.8</v>
      </c>
      <c r="N408" s="3">
        <v>236.29372999999998</v>
      </c>
      <c r="O408" s="3">
        <v>236.29372999999998</v>
      </c>
      <c r="P408" s="3">
        <v>152.04377519299999</v>
      </c>
      <c r="Q408" s="3">
        <v>84.249954806999995</v>
      </c>
      <c r="R408" s="3">
        <f t="shared" si="50"/>
        <v>84.249954806999995</v>
      </c>
      <c r="S408" s="3">
        <v>100.85</v>
      </c>
      <c r="T408" s="3">
        <f t="shared" si="51"/>
        <v>61.893775192999982</v>
      </c>
      <c r="U408" s="3">
        <v>90.15</v>
      </c>
      <c r="V408" s="7">
        <f t="shared" si="52"/>
        <v>0.3815166826474829</v>
      </c>
      <c r="W408" s="1">
        <f>VLOOKUP(B408,SiteMetadata!$B$3:$P$37,3,FALSE)</f>
        <v>0</v>
      </c>
      <c r="X408" s="1" t="str">
        <f>VLOOKUP(B408,SiteMetadata!$B$3:$P$37,10,FALSE)</f>
        <v>UpperEastForkLMR</v>
      </c>
      <c r="Y408" s="1">
        <f>VLOOKUP(B408,SiteMetadata!$B$3:$P$37,5,FALSE)</f>
        <v>331.51764400000002</v>
      </c>
      <c r="Z408" s="1" t="s">
        <v>204</v>
      </c>
    </row>
    <row r="409" spans="1:26" x14ac:dyDescent="0.3">
      <c r="A409" s="2">
        <v>45041</v>
      </c>
      <c r="B409" s="1" t="s">
        <v>195</v>
      </c>
      <c r="C409" s="1">
        <v>5</v>
      </c>
      <c r="D409" s="3">
        <v>1351.57074375</v>
      </c>
      <c r="E409" s="1" t="s">
        <v>195</v>
      </c>
      <c r="F409" s="3">
        <v>1351.57074375</v>
      </c>
      <c r="G409" s="3">
        <v>1250</v>
      </c>
      <c r="H409" s="3">
        <v>101.57074375000002</v>
      </c>
      <c r="I409" s="3">
        <f t="shared" si="53"/>
        <v>713.17074375000004</v>
      </c>
      <c r="J409" s="3">
        <v>674</v>
      </c>
      <c r="K409" s="3">
        <v>626</v>
      </c>
      <c r="L409" s="3">
        <v>21.6</v>
      </c>
      <c r="M409" s="3">
        <v>12.4</v>
      </c>
      <c r="N409" s="3">
        <v>244.32062500000001</v>
      </c>
      <c r="O409" s="3">
        <v>244.32062500000001</v>
      </c>
      <c r="P409" s="3">
        <v>183.24860104999999</v>
      </c>
      <c r="Q409" s="3">
        <v>61.072023950000016</v>
      </c>
      <c r="R409" s="3">
        <f t="shared" si="50"/>
        <v>61.072023950000016</v>
      </c>
      <c r="S409" s="3">
        <v>109</v>
      </c>
      <c r="T409" s="3">
        <f t="shared" si="51"/>
        <v>90.548601049999988</v>
      </c>
      <c r="U409" s="3">
        <v>92.7</v>
      </c>
      <c r="V409" s="7">
        <f t="shared" si="52"/>
        <v>0.37941946161933732</v>
      </c>
      <c r="W409" s="1">
        <f>VLOOKUP(B409,SiteMetadata!$B$3:$P$37,3,FALSE)</f>
        <v>0</v>
      </c>
      <c r="X409" s="1" t="str">
        <f>VLOOKUP(B409,SiteMetadata!$B$3:$P$37,10,FALSE)</f>
        <v>UpperEastForkLMR</v>
      </c>
      <c r="Y409" s="1">
        <f>VLOOKUP(B409,SiteMetadata!$B$3:$P$37,5,FALSE)</f>
        <v>331.51764400000002</v>
      </c>
      <c r="Z409" s="1" t="s">
        <v>204</v>
      </c>
    </row>
    <row r="410" spans="1:26" x14ac:dyDescent="0.3">
      <c r="A410" s="2">
        <v>45041</v>
      </c>
      <c r="B410" s="1" t="s">
        <v>195</v>
      </c>
      <c r="C410" s="1">
        <v>10</v>
      </c>
      <c r="D410" s="3">
        <v>1365.1044000000002</v>
      </c>
      <c r="E410" s="1" t="s">
        <v>195</v>
      </c>
      <c r="F410" s="4">
        <v>1420.70349375</v>
      </c>
      <c r="G410" s="3">
        <v>1405.70349375</v>
      </c>
      <c r="H410" s="3">
        <v>-40.599093749999838</v>
      </c>
      <c r="I410" s="3">
        <f t="shared" si="53"/>
        <v>746.70349375000001</v>
      </c>
      <c r="J410" s="3">
        <v>686</v>
      </c>
      <c r="K410" s="3">
        <v>650</v>
      </c>
      <c r="L410" s="3">
        <v>16.7</v>
      </c>
      <c r="M410" s="3">
        <v>24</v>
      </c>
      <c r="N410" s="3">
        <v>240.33039780000001</v>
      </c>
      <c r="O410" s="3">
        <v>240.33039780000001</v>
      </c>
      <c r="P410" s="3">
        <v>201.33325120000001</v>
      </c>
      <c r="Q410" s="3">
        <v>38.997146600000008</v>
      </c>
      <c r="R410" s="3">
        <f t="shared" si="50"/>
        <v>38.997146600000008</v>
      </c>
      <c r="S410" s="3">
        <v>111</v>
      </c>
      <c r="T410" s="3">
        <f t="shared" si="51"/>
        <v>108.6332512</v>
      </c>
      <c r="U410" s="3">
        <v>92.7</v>
      </c>
      <c r="V410" s="7">
        <f t="shared" si="52"/>
        <v>0.38571899704981888</v>
      </c>
      <c r="W410" s="1">
        <f>VLOOKUP(B410,SiteMetadata!$B$3:$P$37,3,FALSE)</f>
        <v>0</v>
      </c>
      <c r="X410" s="1" t="str">
        <f>VLOOKUP(B410,SiteMetadata!$B$3:$P$37,10,FALSE)</f>
        <v>UpperEastForkLMR</v>
      </c>
      <c r="Y410" s="1">
        <f>VLOOKUP(B410,SiteMetadata!$B$3:$P$37,5,FALSE)</f>
        <v>331.51764400000002</v>
      </c>
      <c r="Z410" s="1" t="s">
        <v>204</v>
      </c>
    </row>
    <row r="411" spans="1:26" x14ac:dyDescent="0.3">
      <c r="A411" s="2">
        <v>45041</v>
      </c>
      <c r="B411" s="1" t="s">
        <v>195</v>
      </c>
      <c r="C411" s="1">
        <v>20</v>
      </c>
      <c r="D411" s="3">
        <v>1413.822975</v>
      </c>
      <c r="E411" s="1" t="s">
        <v>195</v>
      </c>
      <c r="F411" s="3">
        <v>1413.822975</v>
      </c>
      <c r="G411" s="3">
        <v>1400.2904437500001</v>
      </c>
      <c r="H411" s="3">
        <v>13.53253124999992</v>
      </c>
      <c r="I411" s="3">
        <f t="shared" si="53"/>
        <v>739.122975</v>
      </c>
      <c r="J411" s="3">
        <v>706</v>
      </c>
      <c r="K411" s="3">
        <v>651</v>
      </c>
      <c r="L411" s="3">
        <v>20.100000000000001</v>
      </c>
      <c r="M411" s="3">
        <v>23.7</v>
      </c>
      <c r="N411" s="3">
        <v>254.20058</v>
      </c>
      <c r="O411" s="3">
        <v>254.20058</v>
      </c>
      <c r="P411" s="3">
        <v>226.19249919999999</v>
      </c>
      <c r="Q411" s="3">
        <v>28.008080800000016</v>
      </c>
      <c r="R411" s="3">
        <f t="shared" si="50"/>
        <v>28.008080800000016</v>
      </c>
      <c r="S411" s="3">
        <v>126</v>
      </c>
      <c r="T411" s="3">
        <f t="shared" si="51"/>
        <v>111.19249919999999</v>
      </c>
      <c r="U411" s="3">
        <v>115</v>
      </c>
      <c r="V411" s="7">
        <f t="shared" si="52"/>
        <v>0.45239865306365545</v>
      </c>
      <c r="W411" s="1">
        <f>VLOOKUP(B411,SiteMetadata!$B$3:$P$37,3,FALSE)</f>
        <v>0</v>
      </c>
      <c r="X411" s="1" t="str">
        <f>VLOOKUP(B411,SiteMetadata!$B$3:$P$37,10,FALSE)</f>
        <v>UpperEastForkLMR</v>
      </c>
      <c r="Y411" s="1">
        <f>VLOOKUP(B411,SiteMetadata!$B$3:$P$37,5,FALSE)</f>
        <v>331.51764400000002</v>
      </c>
      <c r="Z411" s="1" t="s">
        <v>204</v>
      </c>
    </row>
    <row r="412" spans="1:26" x14ac:dyDescent="0.3">
      <c r="A412" s="2">
        <v>45041</v>
      </c>
      <c r="B412" s="1" t="s">
        <v>195</v>
      </c>
      <c r="C412" s="1">
        <v>70</v>
      </c>
      <c r="D412" s="3">
        <v>1427.3551937500001</v>
      </c>
      <c r="E412" s="1" t="s">
        <v>195</v>
      </c>
      <c r="F412" s="3">
        <v>1427.3551937500001</v>
      </c>
      <c r="G412" s="3">
        <v>1375.9311000000002</v>
      </c>
      <c r="H412" s="3">
        <v>51.424093749999884</v>
      </c>
      <c r="I412" s="3">
        <f t="shared" si="53"/>
        <v>634.62519375000011</v>
      </c>
      <c r="J412" s="3">
        <v>842</v>
      </c>
      <c r="K412" s="3">
        <v>785</v>
      </c>
      <c r="L412" s="3">
        <v>4.54</v>
      </c>
      <c r="M412" s="3">
        <v>7.73</v>
      </c>
      <c r="N412" s="3">
        <v>242.32824320000003</v>
      </c>
      <c r="O412" s="3">
        <v>242.32824320000003</v>
      </c>
      <c r="P412" s="3">
        <v>142.52335780000001</v>
      </c>
      <c r="Q412" s="3">
        <v>99.804885400000018</v>
      </c>
      <c r="R412" s="3">
        <f t="shared" si="50"/>
        <v>99.804885400000018</v>
      </c>
      <c r="S412" s="3">
        <v>113</v>
      </c>
      <c r="T412" s="3">
        <f t="shared" si="51"/>
        <v>44.323357800000011</v>
      </c>
      <c r="U412" s="3">
        <v>98.2</v>
      </c>
      <c r="V412" s="7">
        <f t="shared" si="52"/>
        <v>0.4052354719501387</v>
      </c>
      <c r="W412" s="1">
        <f>VLOOKUP(B412,SiteMetadata!$B$3:$P$37,3,FALSE)</f>
        <v>0</v>
      </c>
      <c r="X412" s="1" t="str">
        <f>VLOOKUP(B412,SiteMetadata!$B$3:$P$37,10,FALSE)</f>
        <v>UpperEastForkLMR</v>
      </c>
      <c r="Y412" s="1">
        <f>VLOOKUP(B412,SiteMetadata!$B$3:$P$37,5,FALSE)</f>
        <v>331.51764400000002</v>
      </c>
      <c r="Z412" s="1" t="s">
        <v>204</v>
      </c>
    </row>
    <row r="413" spans="1:26" x14ac:dyDescent="0.3">
      <c r="A413" s="2">
        <v>45061</v>
      </c>
      <c r="B413" s="1" t="s">
        <v>195</v>
      </c>
      <c r="C413" s="1">
        <v>0</v>
      </c>
      <c r="D413" s="3">
        <v>1150</v>
      </c>
      <c r="E413" s="1" t="s">
        <v>195</v>
      </c>
      <c r="F413" s="3">
        <v>1150</v>
      </c>
      <c r="G413" s="3">
        <v>666</v>
      </c>
      <c r="H413" s="3">
        <v>484</v>
      </c>
      <c r="I413" s="3">
        <f t="shared" si="53"/>
        <v>1009.9</v>
      </c>
      <c r="J413" s="3">
        <v>119</v>
      </c>
      <c r="K413" s="3">
        <v>126</v>
      </c>
      <c r="L413" s="3">
        <v>14.9</v>
      </c>
      <c r="M413" s="3">
        <v>14.1</v>
      </c>
      <c r="N413" s="3">
        <v>155.63926799999999</v>
      </c>
      <c r="O413" s="3">
        <v>155.63926799999999</v>
      </c>
      <c r="P413" s="3">
        <v>61.218802999999994</v>
      </c>
      <c r="Q413" s="3">
        <v>94.420464999999993</v>
      </c>
      <c r="R413" s="3">
        <f t="shared" si="50"/>
        <v>94.420464999999993</v>
      </c>
      <c r="S413" s="3">
        <v>50.3</v>
      </c>
      <c r="T413" s="3">
        <f t="shared" si="51"/>
        <v>30.918802999999993</v>
      </c>
      <c r="U413" s="3">
        <v>30.3</v>
      </c>
      <c r="V413" s="7">
        <f t="shared" ref="V413:V444" si="54">U413/O413</f>
        <v>0.19468094645626324</v>
      </c>
      <c r="W413" s="1">
        <f>VLOOKUP(B413,SiteMetadata!$B$3:$P$37,3,FALSE)</f>
        <v>0</v>
      </c>
      <c r="X413" s="1" t="str">
        <f>VLOOKUP(B413,SiteMetadata!$B$3:$P$37,10,FALSE)</f>
        <v>UpperEastForkLMR</v>
      </c>
      <c r="Y413" s="1">
        <f>VLOOKUP(B413,SiteMetadata!$B$3:$P$37,5,FALSE)</f>
        <v>331.51764400000002</v>
      </c>
      <c r="Z413" s="1">
        <v>4</v>
      </c>
    </row>
    <row r="414" spans="1:26" x14ac:dyDescent="0.3">
      <c r="A414" s="2">
        <v>45062</v>
      </c>
      <c r="B414" s="1" t="s">
        <v>195</v>
      </c>
      <c r="C414" s="1">
        <v>0</v>
      </c>
      <c r="D414" s="3">
        <v>1165</v>
      </c>
      <c r="E414" s="1" t="s">
        <v>195</v>
      </c>
      <c r="F414" s="3">
        <v>1165</v>
      </c>
      <c r="G414" s="3">
        <v>688.5</v>
      </c>
      <c r="H414" s="3">
        <v>476.5</v>
      </c>
      <c r="I414" s="3">
        <f t="shared" si="53"/>
        <v>991.5</v>
      </c>
      <c r="J414" s="3">
        <v>165.5</v>
      </c>
      <c r="K414" s="3">
        <v>154</v>
      </c>
      <c r="L414" s="3">
        <v>35.15</v>
      </c>
      <c r="M414" s="3">
        <v>19.5</v>
      </c>
      <c r="N414" s="3">
        <v>170.89208145000003</v>
      </c>
      <c r="O414" s="3">
        <v>170.89208145000003</v>
      </c>
      <c r="P414" s="3">
        <v>102.40971949999999</v>
      </c>
      <c r="Q414" s="3">
        <v>68.48236195000004</v>
      </c>
      <c r="R414" s="3">
        <f t="shared" si="50"/>
        <v>68.48236195000004</v>
      </c>
      <c r="S414" s="3">
        <v>36.799999999999997</v>
      </c>
      <c r="T414" s="3">
        <f t="shared" si="51"/>
        <v>75.609719499999997</v>
      </c>
      <c r="U414" s="3">
        <v>26.799999999999997</v>
      </c>
      <c r="V414" s="7">
        <f t="shared" si="54"/>
        <v>0.15682411831259249</v>
      </c>
      <c r="W414" s="1">
        <f>VLOOKUP(B414,SiteMetadata!$B$3:$P$37,3,FALSE)</f>
        <v>0</v>
      </c>
      <c r="X414" s="1" t="str">
        <f>VLOOKUP(B414,SiteMetadata!$B$3:$P$37,10,FALSE)</f>
        <v>UpperEastForkLMR</v>
      </c>
      <c r="Y414" s="1">
        <f>VLOOKUP(B414,SiteMetadata!$B$3:$P$37,5,FALSE)</f>
        <v>331.51764400000002</v>
      </c>
      <c r="Z414" s="1" t="s">
        <v>204</v>
      </c>
    </row>
    <row r="415" spans="1:26" x14ac:dyDescent="0.3">
      <c r="A415" s="2">
        <v>45062</v>
      </c>
      <c r="B415" s="1" t="s">
        <v>195</v>
      </c>
      <c r="C415" s="1">
        <v>5</v>
      </c>
      <c r="D415" s="3">
        <v>1030</v>
      </c>
      <c r="E415" s="1" t="s">
        <v>195</v>
      </c>
      <c r="F415" s="3">
        <v>1030</v>
      </c>
      <c r="G415" s="3">
        <v>651</v>
      </c>
      <c r="H415" s="3">
        <v>379</v>
      </c>
      <c r="I415" s="3">
        <f t="shared" si="53"/>
        <v>856.1</v>
      </c>
      <c r="J415" s="3">
        <v>160</v>
      </c>
      <c r="K415" s="3">
        <v>153</v>
      </c>
      <c r="L415" s="3">
        <v>38.1</v>
      </c>
      <c r="M415" s="3">
        <v>20.9</v>
      </c>
      <c r="N415" s="3">
        <v>169.907478</v>
      </c>
      <c r="O415" s="3">
        <v>169.907478</v>
      </c>
      <c r="P415" s="3">
        <v>159.09810288</v>
      </c>
      <c r="Q415" s="3">
        <v>10.809375119999999</v>
      </c>
      <c r="R415" s="3">
        <f t="shared" si="50"/>
        <v>10.809375119999999</v>
      </c>
      <c r="S415" s="3">
        <v>34.9</v>
      </c>
      <c r="T415" s="3">
        <f t="shared" si="51"/>
        <v>132.99810288</v>
      </c>
      <c r="U415" s="3">
        <v>26.1</v>
      </c>
      <c r="V415" s="7">
        <f t="shared" si="54"/>
        <v>0.15361301519642356</v>
      </c>
      <c r="W415" s="1">
        <f>VLOOKUP(B415,SiteMetadata!$B$3:$P$37,3,FALSE)</f>
        <v>0</v>
      </c>
      <c r="X415" s="1" t="str">
        <f>VLOOKUP(B415,SiteMetadata!$B$3:$P$37,10,FALSE)</f>
        <v>UpperEastForkLMR</v>
      </c>
      <c r="Y415" s="1">
        <f>VLOOKUP(B415,SiteMetadata!$B$3:$P$37,5,FALSE)</f>
        <v>331.51764400000002</v>
      </c>
      <c r="Z415" s="1" t="s">
        <v>204</v>
      </c>
    </row>
    <row r="416" spans="1:26" x14ac:dyDescent="0.3">
      <c r="A416" s="2">
        <v>45062</v>
      </c>
      <c r="B416" s="1" t="s">
        <v>195</v>
      </c>
      <c r="C416" s="1">
        <v>10</v>
      </c>
      <c r="D416" s="3">
        <v>948</v>
      </c>
      <c r="E416" s="1" t="s">
        <v>195</v>
      </c>
      <c r="F416" s="3">
        <v>948</v>
      </c>
      <c r="G416" s="3">
        <v>757</v>
      </c>
      <c r="H416" s="3">
        <v>191</v>
      </c>
      <c r="I416" s="3">
        <f t="shared" si="53"/>
        <v>651.70000000000005</v>
      </c>
      <c r="J416" s="3">
        <v>270</v>
      </c>
      <c r="K416" s="3">
        <v>265</v>
      </c>
      <c r="L416" s="3">
        <v>35.700000000000003</v>
      </c>
      <c r="M416" s="3">
        <v>31.3</v>
      </c>
      <c r="N416" s="3">
        <v>134.74406511999999</v>
      </c>
      <c r="O416" s="3">
        <v>134.74406511999999</v>
      </c>
      <c r="P416" s="3">
        <v>97.019022519999993</v>
      </c>
      <c r="Q416" s="3">
        <v>37.725042599999995</v>
      </c>
      <c r="R416" s="3">
        <f t="shared" si="50"/>
        <v>37.725042599999995</v>
      </c>
      <c r="S416" s="3">
        <v>48.3</v>
      </c>
      <c r="T416" s="3">
        <f t="shared" si="51"/>
        <v>57.119022519999994</v>
      </c>
      <c r="U416" s="3">
        <v>39.9</v>
      </c>
      <c r="V416" s="7">
        <f t="shared" si="54"/>
        <v>0.296116938170642</v>
      </c>
      <c r="W416" s="1">
        <f>VLOOKUP(B416,SiteMetadata!$B$3:$P$37,3,FALSE)</f>
        <v>0</v>
      </c>
      <c r="X416" s="1" t="str">
        <f>VLOOKUP(B416,SiteMetadata!$B$3:$P$37,10,FALSE)</f>
        <v>UpperEastForkLMR</v>
      </c>
      <c r="Y416" s="1">
        <f>VLOOKUP(B416,SiteMetadata!$B$3:$P$37,5,FALSE)</f>
        <v>331.51764400000002</v>
      </c>
      <c r="Z416" s="1" t="s">
        <v>204</v>
      </c>
    </row>
    <row r="417" spans="1:26" x14ac:dyDescent="0.3">
      <c r="A417" s="2">
        <v>45062</v>
      </c>
      <c r="B417" s="1" t="s">
        <v>195</v>
      </c>
      <c r="C417" s="1">
        <v>20</v>
      </c>
      <c r="D417" s="3">
        <v>1260</v>
      </c>
      <c r="E417" s="1" t="s">
        <v>195</v>
      </c>
      <c r="F417" s="4">
        <v>1324</v>
      </c>
      <c r="G417" s="3">
        <v>1300</v>
      </c>
      <c r="H417" s="3">
        <v>-40</v>
      </c>
      <c r="I417" s="3">
        <f t="shared" si="53"/>
        <v>587</v>
      </c>
      <c r="J417" s="3">
        <v>751</v>
      </c>
      <c r="K417" s="3">
        <v>709</v>
      </c>
      <c r="L417" s="3">
        <v>23</v>
      </c>
      <c r="M417" s="3">
        <v>28</v>
      </c>
      <c r="N417" s="3">
        <v>217.38021258000001</v>
      </c>
      <c r="O417" s="3">
        <v>217.38021258000001</v>
      </c>
      <c r="P417" s="3">
        <v>62.333638879999995</v>
      </c>
      <c r="Q417" s="3">
        <v>155.04657370000001</v>
      </c>
      <c r="R417" s="3">
        <f t="shared" si="50"/>
        <v>155.04657370000001</v>
      </c>
      <c r="S417" s="3">
        <v>117</v>
      </c>
      <c r="T417" s="3" t="str">
        <f t="shared" si="51"/>
        <v/>
      </c>
      <c r="U417" s="3">
        <v>97.8</v>
      </c>
      <c r="V417" s="7">
        <f t="shared" si="54"/>
        <v>0.44990295500795757</v>
      </c>
      <c r="W417" s="1">
        <f>VLOOKUP(B417,SiteMetadata!$B$3:$P$37,3,FALSE)</f>
        <v>0</v>
      </c>
      <c r="X417" s="1" t="str">
        <f>VLOOKUP(B417,SiteMetadata!$B$3:$P$37,10,FALSE)</f>
        <v>UpperEastForkLMR</v>
      </c>
      <c r="Y417" s="1">
        <f>VLOOKUP(B417,SiteMetadata!$B$3:$P$37,5,FALSE)</f>
        <v>331.51764400000002</v>
      </c>
      <c r="Z417" s="1" t="s">
        <v>204</v>
      </c>
    </row>
    <row r="418" spans="1:26" x14ac:dyDescent="0.3">
      <c r="A418" s="2">
        <v>45076</v>
      </c>
      <c r="B418" s="1" t="s">
        <v>195</v>
      </c>
      <c r="C418" s="1">
        <v>0</v>
      </c>
      <c r="D418" s="3">
        <v>1130</v>
      </c>
      <c r="E418" s="1" t="s">
        <v>195</v>
      </c>
      <c r="F418" s="3">
        <v>1130</v>
      </c>
      <c r="G418" s="3">
        <v>469.59311356000006</v>
      </c>
      <c r="H418" s="3">
        <v>660.40688643999988</v>
      </c>
      <c r="I418" s="3">
        <f t="shared" si="53"/>
        <v>1120.27</v>
      </c>
      <c r="J418" s="3">
        <v>4.5199999999999996</v>
      </c>
      <c r="K418" s="3">
        <v>5.81</v>
      </c>
      <c r="L418" s="3">
        <v>6.22</v>
      </c>
      <c r="M418" s="3">
        <v>3.92</v>
      </c>
      <c r="N418" s="3">
        <v>95.716763999999998</v>
      </c>
      <c r="O418" s="3">
        <v>95.716763999999998</v>
      </c>
      <c r="P418" s="3">
        <v>47.697282365600003</v>
      </c>
      <c r="Q418" s="3">
        <v>48.019481634399995</v>
      </c>
      <c r="R418" s="3">
        <f t="shared" si="50"/>
        <v>48.019481634399995</v>
      </c>
      <c r="S418" s="3">
        <v>13.5</v>
      </c>
      <c r="T418" s="3">
        <f t="shared" si="51"/>
        <v>39.367282365600005</v>
      </c>
      <c r="U418" s="3">
        <v>8.33</v>
      </c>
      <c r="V418" s="7">
        <f t="shared" si="54"/>
        <v>8.7027597380956181E-2</v>
      </c>
      <c r="W418" s="1">
        <f>VLOOKUP(B418,SiteMetadata!$B$3:$P$37,3,FALSE)</f>
        <v>0</v>
      </c>
      <c r="X418" s="1" t="str">
        <f>VLOOKUP(B418,SiteMetadata!$B$3:$P$37,10,FALSE)</f>
        <v>UpperEastForkLMR</v>
      </c>
      <c r="Y418" s="1">
        <f>VLOOKUP(B418,SiteMetadata!$B$3:$P$37,5,FALSE)</f>
        <v>331.51764400000002</v>
      </c>
      <c r="Z418" s="1" t="s">
        <v>204</v>
      </c>
    </row>
    <row r="419" spans="1:26" x14ac:dyDescent="0.3">
      <c r="A419" s="2">
        <v>45083</v>
      </c>
      <c r="B419" s="1" t="s">
        <v>195</v>
      </c>
      <c r="C419" s="1">
        <v>0</v>
      </c>
      <c r="D419" s="3">
        <v>1274.9699917999999</v>
      </c>
      <c r="E419" s="1" t="s">
        <v>195</v>
      </c>
      <c r="F419" s="3">
        <v>1274.9699917999999</v>
      </c>
      <c r="G419" s="3">
        <v>807.5891491750001</v>
      </c>
      <c r="H419" s="3">
        <v>467.38084262499979</v>
      </c>
      <c r="I419" s="3">
        <f t="shared" si="53"/>
        <v>1252.9199917999999</v>
      </c>
      <c r="J419" s="3">
        <v>2.5</v>
      </c>
      <c r="K419" s="3">
        <v>4.55</v>
      </c>
      <c r="L419" s="3">
        <v>13.600000000000001</v>
      </c>
      <c r="M419" s="3">
        <v>17.5</v>
      </c>
      <c r="N419" s="3">
        <v>82.468110899999985</v>
      </c>
      <c r="O419" s="3">
        <v>82.468110899999985</v>
      </c>
      <c r="P419" s="3">
        <v>32.132259113800004</v>
      </c>
      <c r="Q419" s="3">
        <v>50.335851786199981</v>
      </c>
      <c r="R419" s="3">
        <f t="shared" si="50"/>
        <v>50.335851786199981</v>
      </c>
      <c r="S419" s="3">
        <v>13.55</v>
      </c>
      <c r="T419" s="3">
        <f t="shared" si="51"/>
        <v>21.832259113800003</v>
      </c>
      <c r="U419" s="3">
        <v>10.3</v>
      </c>
      <c r="V419" s="7">
        <f t="shared" si="54"/>
        <v>0.12489676176152112</v>
      </c>
      <c r="W419" s="1">
        <f>VLOOKUP(B419,SiteMetadata!$B$3:$P$37,3,FALSE)</f>
        <v>0</v>
      </c>
      <c r="X419" s="1" t="str">
        <f>VLOOKUP(B419,SiteMetadata!$B$3:$P$37,10,FALSE)</f>
        <v>UpperEastForkLMR</v>
      </c>
      <c r="Y419" s="1">
        <f>VLOOKUP(B419,SiteMetadata!$B$3:$P$37,5,FALSE)</f>
        <v>331.51764400000002</v>
      </c>
      <c r="Z419" s="1" t="s">
        <v>204</v>
      </c>
    </row>
    <row r="420" spans="1:26" x14ac:dyDescent="0.3">
      <c r="A420" s="2">
        <v>45083</v>
      </c>
      <c r="B420" s="1" t="s">
        <v>195</v>
      </c>
      <c r="C420" s="1">
        <v>5</v>
      </c>
      <c r="D420" s="3">
        <v>1080.2337247999999</v>
      </c>
      <c r="E420" s="1" t="s">
        <v>195</v>
      </c>
      <c r="F420" s="3">
        <v>1080.2337247999999</v>
      </c>
      <c r="G420" s="3">
        <v>598.11622955000007</v>
      </c>
      <c r="H420" s="3">
        <v>482.11749524999982</v>
      </c>
      <c r="I420" s="3">
        <f t="shared" si="53"/>
        <v>1064.8037247999998</v>
      </c>
      <c r="J420" s="3">
        <v>3.84</v>
      </c>
      <c r="K420" s="3">
        <v>3.73</v>
      </c>
      <c r="L420" s="3">
        <v>9.52</v>
      </c>
      <c r="M420" s="3">
        <v>11.7</v>
      </c>
      <c r="N420" s="3">
        <v>71.264748159999982</v>
      </c>
      <c r="O420" s="3">
        <v>71.264748159999982</v>
      </c>
      <c r="P420" s="3">
        <v>22.703989772367997</v>
      </c>
      <c r="Q420" s="3">
        <v>48.560758387631985</v>
      </c>
      <c r="R420" s="3">
        <f t="shared" si="50"/>
        <v>48.560758387631985</v>
      </c>
      <c r="S420" s="3">
        <v>12.2</v>
      </c>
      <c r="T420" s="3">
        <f t="shared" si="51"/>
        <v>11.603989772367997</v>
      </c>
      <c r="U420" s="3">
        <v>11.1</v>
      </c>
      <c r="V420" s="7">
        <f t="shared" si="54"/>
        <v>0.15575723322671184</v>
      </c>
      <c r="W420" s="1">
        <f>VLOOKUP(B420,SiteMetadata!$B$3:$P$37,3,FALSE)</f>
        <v>0</v>
      </c>
      <c r="X420" s="1" t="str">
        <f>VLOOKUP(B420,SiteMetadata!$B$3:$P$37,10,FALSE)</f>
        <v>UpperEastForkLMR</v>
      </c>
      <c r="Y420" s="1">
        <f>VLOOKUP(B420,SiteMetadata!$B$3:$P$37,5,FALSE)</f>
        <v>331.51764400000002</v>
      </c>
      <c r="Z420" s="1" t="s">
        <v>204</v>
      </c>
    </row>
    <row r="421" spans="1:26" x14ac:dyDescent="0.3">
      <c r="A421" s="2">
        <v>45083</v>
      </c>
      <c r="B421" s="1" t="s">
        <v>195</v>
      </c>
      <c r="C421" s="1">
        <v>10</v>
      </c>
      <c r="D421" s="3">
        <v>817.5097088</v>
      </c>
      <c r="E421" s="1" t="s">
        <v>195</v>
      </c>
      <c r="F421" s="3">
        <v>817.5097088</v>
      </c>
      <c r="G421" s="3">
        <v>609.25407180000002</v>
      </c>
      <c r="H421" s="3">
        <v>208.25563699999998</v>
      </c>
      <c r="I421" s="3">
        <f t="shared" si="53"/>
        <v>746.0097088</v>
      </c>
      <c r="J421" s="3">
        <v>56.8</v>
      </c>
      <c r="K421" s="3">
        <v>59</v>
      </c>
      <c r="L421" s="3">
        <v>3.59</v>
      </c>
      <c r="M421" s="3">
        <v>12.5</v>
      </c>
      <c r="N421" s="3">
        <v>87.295970559999986</v>
      </c>
      <c r="O421" s="3">
        <v>87.295970559999986</v>
      </c>
      <c r="P421" s="3">
        <v>20.409665192768003</v>
      </c>
      <c r="Q421" s="3">
        <v>66.886305367231984</v>
      </c>
      <c r="R421" s="3">
        <f t="shared" si="50"/>
        <v>66.886305367231984</v>
      </c>
      <c r="S421" s="3">
        <v>8.8000000000000007</v>
      </c>
      <c r="T421" s="3">
        <f t="shared" si="51"/>
        <v>13.349665192768004</v>
      </c>
      <c r="U421" s="3">
        <v>7.06</v>
      </c>
      <c r="V421" s="7">
        <f t="shared" si="54"/>
        <v>8.0874294136492164E-2</v>
      </c>
      <c r="W421" s="1">
        <f>VLOOKUP(B421,SiteMetadata!$B$3:$P$37,3,FALSE)</f>
        <v>0</v>
      </c>
      <c r="X421" s="1" t="str">
        <f>VLOOKUP(B421,SiteMetadata!$B$3:$P$37,10,FALSE)</f>
        <v>UpperEastForkLMR</v>
      </c>
      <c r="Y421" s="1">
        <f>VLOOKUP(B421,SiteMetadata!$B$3:$P$37,5,FALSE)</f>
        <v>331.51764400000002</v>
      </c>
      <c r="Z421" s="1" t="s">
        <v>204</v>
      </c>
    </row>
    <row r="422" spans="1:26" x14ac:dyDescent="0.3">
      <c r="A422" s="2">
        <v>45083</v>
      </c>
      <c r="B422" s="1" t="s">
        <v>195</v>
      </c>
      <c r="C422" s="1">
        <v>20</v>
      </c>
      <c r="D422" s="3">
        <v>1121.5093599499999</v>
      </c>
      <c r="E422" s="1" t="s">
        <v>195</v>
      </c>
      <c r="F422" s="4">
        <v>1275.4302687999998</v>
      </c>
      <c r="G422" s="3">
        <v>1253.4302687999998</v>
      </c>
      <c r="H422" s="3">
        <v>-131.92090884999993</v>
      </c>
      <c r="I422" s="3">
        <f t="shared" ref="I422:I453" si="55">F422-(K422+M422)</f>
        <v>690.73026879999975</v>
      </c>
      <c r="J422" s="3">
        <v>586</v>
      </c>
      <c r="K422" s="3">
        <v>559</v>
      </c>
      <c r="L422" s="3">
        <v>16.600000000000001</v>
      </c>
      <c r="M422" s="3">
        <v>25.7</v>
      </c>
      <c r="N422" s="3">
        <v>132.12016703999998</v>
      </c>
      <c r="O422" s="3">
        <v>132.12016703999998</v>
      </c>
      <c r="P422" s="3">
        <v>113.19820099999998</v>
      </c>
      <c r="Q422" s="3">
        <v>18.921966040000001</v>
      </c>
      <c r="R422" s="3">
        <f t="shared" si="50"/>
        <v>18.921966040000001</v>
      </c>
      <c r="S422" s="3">
        <v>78.2</v>
      </c>
      <c r="T422" s="3">
        <f t="shared" si="51"/>
        <v>36.898200999999986</v>
      </c>
      <c r="U422" s="3">
        <v>76.3</v>
      </c>
      <c r="V422" s="7">
        <f t="shared" si="54"/>
        <v>0.5775045680717299</v>
      </c>
      <c r="W422" s="1">
        <f>VLOOKUP(B422,SiteMetadata!$B$3:$P$37,3,FALSE)</f>
        <v>0</v>
      </c>
      <c r="X422" s="1" t="str">
        <f>VLOOKUP(B422,SiteMetadata!$B$3:$P$37,10,FALSE)</f>
        <v>UpperEastForkLMR</v>
      </c>
      <c r="Y422" s="1">
        <f>VLOOKUP(B422,SiteMetadata!$B$3:$P$37,5,FALSE)</f>
        <v>331.51764400000002</v>
      </c>
      <c r="Z422" s="1" t="s">
        <v>204</v>
      </c>
    </row>
    <row r="423" spans="1:26" x14ac:dyDescent="0.3">
      <c r="A423" s="2">
        <v>45083</v>
      </c>
      <c r="B423" s="1" t="s">
        <v>195</v>
      </c>
      <c r="C423" s="1">
        <v>65</v>
      </c>
      <c r="D423" s="3">
        <v>1268.51063795</v>
      </c>
      <c r="E423" s="1" t="s">
        <v>195</v>
      </c>
      <c r="F423" s="3">
        <v>1268.51063795</v>
      </c>
      <c r="G423" s="3">
        <v>1242.6512535499999</v>
      </c>
      <c r="H423" s="3">
        <v>25.859384400000181</v>
      </c>
      <c r="I423" s="3">
        <f t="shared" si="55"/>
        <v>562.51063795000005</v>
      </c>
      <c r="J423" s="3">
        <v>551</v>
      </c>
      <c r="K423" s="3">
        <v>535</v>
      </c>
      <c r="L423" s="3">
        <v>162</v>
      </c>
      <c r="M423" s="3">
        <v>171</v>
      </c>
      <c r="N423" s="3">
        <v>341.98189559999997</v>
      </c>
      <c r="O423" s="3">
        <v>341.98189559999997</v>
      </c>
      <c r="P423" s="3">
        <v>228.22647560400003</v>
      </c>
      <c r="Q423" s="3">
        <v>113.75541999599994</v>
      </c>
      <c r="R423" s="3">
        <f t="shared" si="50"/>
        <v>113.75541999599994</v>
      </c>
      <c r="S423" s="3">
        <v>205</v>
      </c>
      <c r="T423" s="3">
        <f t="shared" si="51"/>
        <v>55.226475604000029</v>
      </c>
      <c r="U423" s="3">
        <v>173</v>
      </c>
      <c r="V423" s="7">
        <f t="shared" si="54"/>
        <v>0.50587473262722049</v>
      </c>
      <c r="W423" s="1">
        <f>VLOOKUP(B423,SiteMetadata!$B$3:$P$37,3,FALSE)</f>
        <v>0</v>
      </c>
      <c r="X423" s="1" t="str">
        <f>VLOOKUP(B423,SiteMetadata!$B$3:$P$37,10,FALSE)</f>
        <v>UpperEastForkLMR</v>
      </c>
      <c r="Y423" s="1">
        <f>VLOOKUP(B423,SiteMetadata!$B$3:$P$37,5,FALSE)</f>
        <v>331.51764400000002</v>
      </c>
      <c r="Z423" s="1" t="s">
        <v>204</v>
      </c>
    </row>
    <row r="424" spans="1:26" x14ac:dyDescent="0.3">
      <c r="A424" s="2">
        <v>45089</v>
      </c>
      <c r="B424" s="1" t="s">
        <v>195</v>
      </c>
      <c r="C424" s="1">
        <v>0</v>
      </c>
      <c r="D424" s="3">
        <v>933</v>
      </c>
      <c r="E424" s="1" t="s">
        <v>195</v>
      </c>
      <c r="F424" s="3">
        <v>933</v>
      </c>
      <c r="G424" s="3">
        <v>413</v>
      </c>
      <c r="H424" s="3">
        <v>520</v>
      </c>
      <c r="I424" s="3">
        <f t="shared" si="55"/>
        <v>903.79</v>
      </c>
      <c r="J424" s="3">
        <v>16.899999999999999</v>
      </c>
      <c r="K424" s="3">
        <v>19.899999999999999</v>
      </c>
      <c r="L424" s="3">
        <v>45.6</v>
      </c>
      <c r="M424" s="3">
        <v>9.31</v>
      </c>
      <c r="N424" s="3">
        <v>50.2</v>
      </c>
      <c r="O424" s="3">
        <v>50.2</v>
      </c>
      <c r="P424" s="3">
        <v>9.15</v>
      </c>
      <c r="Q424" s="3">
        <v>41.050000000000004</v>
      </c>
      <c r="R424" s="3">
        <f t="shared" si="50"/>
        <v>41.050000000000004</v>
      </c>
      <c r="S424" s="3">
        <v>86.5</v>
      </c>
      <c r="T424" s="3">
        <f t="shared" si="51"/>
        <v>2.5900000000000007</v>
      </c>
      <c r="U424" s="3">
        <v>6.56</v>
      </c>
      <c r="V424" s="7">
        <f t="shared" si="54"/>
        <v>0.13067729083665336</v>
      </c>
      <c r="W424" s="1">
        <f>VLOOKUP(B424,SiteMetadata!$B$3:$P$37,3,FALSE)</f>
        <v>0</v>
      </c>
      <c r="X424" s="1" t="str">
        <f>VLOOKUP(B424,SiteMetadata!$B$3:$P$37,10,FALSE)</f>
        <v>UpperEastForkLMR</v>
      </c>
      <c r="Y424" s="1">
        <f>VLOOKUP(B424,SiteMetadata!$B$3:$P$37,5,FALSE)</f>
        <v>331.51764400000002</v>
      </c>
      <c r="Z424" s="1" t="s">
        <v>204</v>
      </c>
    </row>
    <row r="425" spans="1:26" x14ac:dyDescent="0.3">
      <c r="A425" s="2">
        <v>45097</v>
      </c>
      <c r="B425" s="1" t="s">
        <v>195</v>
      </c>
      <c r="C425" s="1">
        <v>0</v>
      </c>
      <c r="D425" s="3">
        <v>909</v>
      </c>
      <c r="E425" s="1" t="s">
        <v>195</v>
      </c>
      <c r="F425" s="3">
        <v>909</v>
      </c>
      <c r="G425" s="3">
        <v>532</v>
      </c>
      <c r="H425" s="3">
        <v>377</v>
      </c>
      <c r="I425" s="3">
        <f t="shared" si="55"/>
        <v>892.46</v>
      </c>
      <c r="J425" s="3">
        <v>1.63</v>
      </c>
      <c r="K425" s="3">
        <v>10.7</v>
      </c>
      <c r="L425" s="3">
        <v>4.51</v>
      </c>
      <c r="M425" s="3">
        <v>5.84</v>
      </c>
      <c r="N425" s="3">
        <v>44.2</v>
      </c>
      <c r="O425" s="3">
        <v>44.2</v>
      </c>
      <c r="P425" s="3">
        <v>13.3</v>
      </c>
      <c r="Q425" s="3">
        <v>30.900000000000002</v>
      </c>
      <c r="R425" s="3">
        <f t="shared" si="50"/>
        <v>30.900000000000002</v>
      </c>
      <c r="S425" s="3">
        <v>11</v>
      </c>
      <c r="T425" s="3">
        <f t="shared" si="51"/>
        <v>4.2700000000000014</v>
      </c>
      <c r="U425" s="3">
        <v>9.0299999999999994</v>
      </c>
      <c r="V425" s="7">
        <f t="shared" si="54"/>
        <v>0.20429864253393662</v>
      </c>
      <c r="W425" s="1">
        <f>VLOOKUP(B425,SiteMetadata!$B$3:$P$37,3,FALSE)</f>
        <v>0</v>
      </c>
      <c r="X425" s="1" t="str">
        <f>VLOOKUP(B425,SiteMetadata!$B$3:$P$37,10,FALSE)</f>
        <v>UpperEastForkLMR</v>
      </c>
      <c r="Y425" s="1">
        <f>VLOOKUP(B425,SiteMetadata!$B$3:$P$37,5,FALSE)</f>
        <v>331.51764400000002</v>
      </c>
      <c r="Z425" s="1" t="s">
        <v>204</v>
      </c>
    </row>
    <row r="426" spans="1:26" x14ac:dyDescent="0.3">
      <c r="A426" s="2">
        <v>45104</v>
      </c>
      <c r="B426" s="1" t="s">
        <v>195</v>
      </c>
      <c r="C426" s="1">
        <v>0</v>
      </c>
      <c r="D426" s="3">
        <v>848.5</v>
      </c>
      <c r="E426" s="1" t="s">
        <v>195</v>
      </c>
      <c r="F426" s="3">
        <v>848.5</v>
      </c>
      <c r="G426" s="3">
        <v>472.09167211999994</v>
      </c>
      <c r="H426" s="3">
        <v>376.40832788000006</v>
      </c>
      <c r="I426" s="3">
        <f t="shared" si="55"/>
        <v>829.73500000000001</v>
      </c>
      <c r="J426" s="3">
        <v>3.87</v>
      </c>
      <c r="K426" s="3">
        <v>5.8650000000000002</v>
      </c>
      <c r="L426" s="3">
        <v>7.4250000000000007</v>
      </c>
      <c r="M426" s="3">
        <v>12.9</v>
      </c>
      <c r="N426" s="3">
        <v>132.4822566</v>
      </c>
      <c r="O426" s="3">
        <v>132.4822566</v>
      </c>
      <c r="P426" s="3">
        <v>79.084570859999999</v>
      </c>
      <c r="Q426" s="3">
        <v>53.39768574</v>
      </c>
      <c r="R426" s="3">
        <f t="shared" si="50"/>
        <v>53.39768574</v>
      </c>
      <c r="S426" s="3">
        <v>8.6549999999999994</v>
      </c>
      <c r="T426" s="3">
        <f t="shared" si="51"/>
        <v>54.134570859999997</v>
      </c>
      <c r="U426" s="3">
        <v>24.95</v>
      </c>
      <c r="V426" s="7">
        <f t="shared" si="54"/>
        <v>0.18832710613717007</v>
      </c>
      <c r="W426" s="1">
        <f>VLOOKUP(B426,SiteMetadata!$B$3:$P$37,3,FALSE)</f>
        <v>0</v>
      </c>
      <c r="X426" s="1" t="str">
        <f>VLOOKUP(B426,SiteMetadata!$B$3:$P$37,10,FALSE)</f>
        <v>UpperEastForkLMR</v>
      </c>
      <c r="Y426" s="1">
        <f>VLOOKUP(B426,SiteMetadata!$B$3:$P$37,5,FALSE)</f>
        <v>331.51764400000002</v>
      </c>
      <c r="Z426" s="1" t="s">
        <v>204</v>
      </c>
    </row>
    <row r="427" spans="1:26" x14ac:dyDescent="0.3">
      <c r="A427" s="2">
        <v>45104</v>
      </c>
      <c r="B427" s="1" t="s">
        <v>195</v>
      </c>
      <c r="C427" s="1">
        <v>5</v>
      </c>
      <c r="D427" s="3">
        <v>868.21512934999998</v>
      </c>
      <c r="E427" s="1" t="s">
        <v>195</v>
      </c>
      <c r="F427" s="3">
        <v>868.21512934999998</v>
      </c>
      <c r="G427" s="3">
        <v>459.51125887999996</v>
      </c>
      <c r="H427" s="3">
        <v>408.70387047000003</v>
      </c>
      <c r="I427" s="3">
        <f t="shared" si="55"/>
        <v>843.01512934999994</v>
      </c>
      <c r="J427" s="3">
        <v>1.06</v>
      </c>
      <c r="K427" s="3">
        <v>13</v>
      </c>
      <c r="L427" s="3">
        <v>7.95</v>
      </c>
      <c r="M427" s="3">
        <v>12.2</v>
      </c>
      <c r="N427" s="3">
        <v>131.13063749999998</v>
      </c>
      <c r="O427" s="3">
        <v>131.13063749999998</v>
      </c>
      <c r="P427" s="3">
        <v>53.196424380000011</v>
      </c>
      <c r="Q427" s="3">
        <v>77.934213119999967</v>
      </c>
      <c r="R427" s="3">
        <f t="shared" si="50"/>
        <v>77.934213119999967</v>
      </c>
      <c r="S427" s="3">
        <v>8.16</v>
      </c>
      <c r="T427" s="3">
        <f t="shared" si="51"/>
        <v>45.80642438000001</v>
      </c>
      <c r="U427" s="3">
        <v>7.39</v>
      </c>
      <c r="V427" s="7">
        <f t="shared" si="54"/>
        <v>5.6356013673768655E-2</v>
      </c>
      <c r="W427" s="1">
        <f>VLOOKUP(B427,SiteMetadata!$B$3:$P$37,3,FALSE)</f>
        <v>0</v>
      </c>
      <c r="X427" s="1" t="str">
        <f>VLOOKUP(B427,SiteMetadata!$B$3:$P$37,10,FALSE)</f>
        <v>UpperEastForkLMR</v>
      </c>
      <c r="Y427" s="1">
        <f>VLOOKUP(B427,SiteMetadata!$B$3:$P$37,5,FALSE)</f>
        <v>331.51764400000002</v>
      </c>
      <c r="Z427" s="1" t="s">
        <v>204</v>
      </c>
    </row>
    <row r="428" spans="1:26" x14ac:dyDescent="0.3">
      <c r="A428" s="2">
        <v>45104</v>
      </c>
      <c r="B428" s="1" t="s">
        <v>195</v>
      </c>
      <c r="C428" s="1">
        <v>10</v>
      </c>
      <c r="D428" s="3">
        <v>805</v>
      </c>
      <c r="E428" s="1" t="s">
        <v>195</v>
      </c>
      <c r="F428" s="3">
        <v>805</v>
      </c>
      <c r="G428" s="3">
        <v>420.78450368</v>
      </c>
      <c r="H428" s="3">
        <v>384.21549632</v>
      </c>
      <c r="I428" s="3">
        <f t="shared" si="55"/>
        <v>792.35</v>
      </c>
      <c r="J428" s="3">
        <v>4.6399999999999997</v>
      </c>
      <c r="K428" s="3">
        <v>4.3</v>
      </c>
      <c r="L428" s="3">
        <v>6.52</v>
      </c>
      <c r="M428" s="3">
        <v>8.35</v>
      </c>
      <c r="N428" s="3">
        <v>70.455684480000002</v>
      </c>
      <c r="O428" s="4">
        <v>94.427719420000003</v>
      </c>
      <c r="P428" s="3">
        <v>84.427719420000003</v>
      </c>
      <c r="Q428" s="3">
        <v>-13.97203494</v>
      </c>
      <c r="R428" s="3">
        <f t="shared" si="50"/>
        <v>10</v>
      </c>
      <c r="S428" s="3">
        <v>6.72</v>
      </c>
      <c r="T428" s="3">
        <f t="shared" si="51"/>
        <v>79.427719420000003</v>
      </c>
      <c r="U428" s="3">
        <v>5</v>
      </c>
      <c r="V428" s="7">
        <f t="shared" si="54"/>
        <v>5.2950553404353305E-2</v>
      </c>
      <c r="W428" s="1">
        <f>VLOOKUP(B428,SiteMetadata!$B$3:$P$37,3,FALSE)</f>
        <v>0</v>
      </c>
      <c r="X428" s="1" t="str">
        <f>VLOOKUP(B428,SiteMetadata!$B$3:$P$37,10,FALSE)</f>
        <v>UpperEastForkLMR</v>
      </c>
      <c r="Y428" s="1">
        <f>VLOOKUP(B428,SiteMetadata!$B$3:$P$37,5,FALSE)</f>
        <v>331.51764400000002</v>
      </c>
      <c r="Z428" s="1" t="s">
        <v>204</v>
      </c>
    </row>
    <row r="429" spans="1:26" x14ac:dyDescent="0.3">
      <c r="A429" s="2">
        <v>45104</v>
      </c>
      <c r="B429" s="1" t="s">
        <v>195</v>
      </c>
      <c r="C429" s="1">
        <v>20</v>
      </c>
      <c r="D429" s="3">
        <v>776</v>
      </c>
      <c r="E429" s="1" t="s">
        <v>195</v>
      </c>
      <c r="F429" s="3">
        <v>776</v>
      </c>
      <c r="G429" s="3">
        <v>612.2197819999999</v>
      </c>
      <c r="H429" s="3">
        <v>163.7802180000001</v>
      </c>
      <c r="I429" s="3">
        <f t="shared" si="55"/>
        <v>529.70000000000005</v>
      </c>
      <c r="J429" s="3">
        <v>169</v>
      </c>
      <c r="K429" s="3">
        <v>177</v>
      </c>
      <c r="L429" s="3">
        <v>62.5</v>
      </c>
      <c r="M429" s="3">
        <v>69.3</v>
      </c>
      <c r="N429" s="3">
        <v>86.712247680000004</v>
      </c>
      <c r="O429" s="4">
        <v>117.23425472000001</v>
      </c>
      <c r="P429" s="3">
        <v>106.23425472000001</v>
      </c>
      <c r="Q429" s="3">
        <v>-19.522007040000005</v>
      </c>
      <c r="R429" s="3">
        <f t="shared" ref="R429:R492" si="56">O429-P429</f>
        <v>11</v>
      </c>
      <c r="S429" s="3">
        <v>21.8</v>
      </c>
      <c r="T429" s="3">
        <f t="shared" ref="T429:T492" si="57">IF(P429-U429&lt;0,"", P429-U429)</f>
        <v>83.634254720000001</v>
      </c>
      <c r="U429" s="3">
        <v>22.6</v>
      </c>
      <c r="V429" s="7">
        <f t="shared" si="54"/>
        <v>0.19277642062874367</v>
      </c>
      <c r="W429" s="1">
        <f>VLOOKUP(B429,SiteMetadata!$B$3:$P$37,3,FALSE)</f>
        <v>0</v>
      </c>
      <c r="X429" s="1" t="str">
        <f>VLOOKUP(B429,SiteMetadata!$B$3:$P$37,10,FALSE)</f>
        <v>UpperEastForkLMR</v>
      </c>
      <c r="Y429" s="1">
        <f>VLOOKUP(B429,SiteMetadata!$B$3:$P$37,5,FALSE)</f>
        <v>331.51764400000002</v>
      </c>
      <c r="Z429" s="1" t="s">
        <v>204</v>
      </c>
    </row>
    <row r="430" spans="1:26" x14ac:dyDescent="0.3">
      <c r="A430" s="2">
        <v>45104</v>
      </c>
      <c r="B430" s="1" t="s">
        <v>195</v>
      </c>
      <c r="C430" s="1">
        <v>71</v>
      </c>
      <c r="D430" s="3">
        <v>1210</v>
      </c>
      <c r="E430" s="1" t="s">
        <v>195</v>
      </c>
      <c r="F430" s="3">
        <v>1210</v>
      </c>
      <c r="G430" s="3">
        <v>1082.5126853500001</v>
      </c>
      <c r="H430" s="3">
        <v>127.48731464999992</v>
      </c>
      <c r="I430" s="3">
        <f t="shared" si="55"/>
        <v>452</v>
      </c>
      <c r="J430" s="3">
        <v>349</v>
      </c>
      <c r="K430" s="3">
        <v>397</v>
      </c>
      <c r="L430" s="3">
        <v>336</v>
      </c>
      <c r="M430" s="3">
        <v>361</v>
      </c>
      <c r="N430" s="3">
        <v>408.93381749999992</v>
      </c>
      <c r="O430" s="3">
        <v>408.93381749999992</v>
      </c>
      <c r="P430" s="3">
        <v>252.79796925400004</v>
      </c>
      <c r="Q430" s="3">
        <v>156.13584824599988</v>
      </c>
      <c r="R430" s="3">
        <f t="shared" si="56"/>
        <v>156.13584824599988</v>
      </c>
      <c r="S430" s="3">
        <v>211</v>
      </c>
      <c r="T430" s="3">
        <f t="shared" si="57"/>
        <v>65.797969254000037</v>
      </c>
      <c r="U430" s="3">
        <v>187</v>
      </c>
      <c r="V430" s="7">
        <f t="shared" si="54"/>
        <v>0.45728670996988413</v>
      </c>
      <c r="W430" s="1">
        <f>VLOOKUP(B430,SiteMetadata!$B$3:$P$37,3,FALSE)</f>
        <v>0</v>
      </c>
      <c r="X430" s="1" t="str">
        <f>VLOOKUP(B430,SiteMetadata!$B$3:$P$37,10,FALSE)</f>
        <v>UpperEastForkLMR</v>
      </c>
      <c r="Y430" s="1">
        <f>VLOOKUP(B430,SiteMetadata!$B$3:$P$37,5,FALSE)</f>
        <v>331.51764400000002</v>
      </c>
      <c r="Z430" s="1" t="s">
        <v>204</v>
      </c>
    </row>
    <row r="431" spans="1:26" x14ac:dyDescent="0.3">
      <c r="A431" s="2">
        <v>44761</v>
      </c>
      <c r="B431" s="1" t="s">
        <v>191</v>
      </c>
      <c r="C431" s="1">
        <v>0</v>
      </c>
      <c r="D431" s="3">
        <v>907.33371867999995</v>
      </c>
      <c r="E431" s="1" t="s">
        <v>191</v>
      </c>
      <c r="F431" s="3">
        <v>907.33371867999995</v>
      </c>
      <c r="G431" s="3">
        <v>655.30220607999991</v>
      </c>
      <c r="H431" s="3">
        <v>252.03151260000004</v>
      </c>
      <c r="I431" s="3">
        <f t="shared" si="55"/>
        <v>866.22371867999993</v>
      </c>
      <c r="J431" s="3">
        <v>25.8</v>
      </c>
      <c r="K431" s="3">
        <v>32.299999999999997</v>
      </c>
      <c r="L431" s="3">
        <v>5.04</v>
      </c>
      <c r="M431" s="3">
        <v>8.81</v>
      </c>
      <c r="N431" s="3">
        <v>74.138651680000024</v>
      </c>
      <c r="O431" s="3">
        <v>74.138651680000024</v>
      </c>
      <c r="P431" s="3">
        <v>42.345395605000007</v>
      </c>
      <c r="Q431" s="3">
        <v>31.793256075000016</v>
      </c>
      <c r="R431" s="3">
        <f t="shared" si="56"/>
        <v>31.793256075000016</v>
      </c>
      <c r="S431" s="3">
        <v>9.92</v>
      </c>
      <c r="T431" s="3">
        <f t="shared" si="57"/>
        <v>36.22539560500001</v>
      </c>
      <c r="U431" s="3">
        <v>6.12</v>
      </c>
      <c r="V431" s="7">
        <f t="shared" si="54"/>
        <v>8.2548034814759905E-2</v>
      </c>
      <c r="W431" s="1">
        <f>VLOOKUP(B431,SiteMetadata!$B$3:$P$37,3,FALSE)</f>
        <v>0</v>
      </c>
      <c r="X431" s="1" t="str">
        <f>VLOOKUP(B431,SiteMetadata!$B$3:$P$37,10,FALSE)</f>
        <v>UpperEastForkLMR</v>
      </c>
      <c r="Y431" s="1">
        <f>VLOOKUP(B431,SiteMetadata!$B$3:$P$37,5,FALSE)</f>
        <v>2.1670039999999999</v>
      </c>
      <c r="Z431" s="1" t="s">
        <v>204</v>
      </c>
    </row>
    <row r="432" spans="1:26" x14ac:dyDescent="0.3">
      <c r="A432" s="2">
        <v>44782</v>
      </c>
      <c r="B432" s="1" t="s">
        <v>191</v>
      </c>
      <c r="C432" s="1">
        <v>0</v>
      </c>
      <c r="D432" s="3">
        <v>896</v>
      </c>
      <c r="E432" s="1" t="s">
        <v>191</v>
      </c>
      <c r="F432" s="3">
        <v>896</v>
      </c>
      <c r="G432" s="3">
        <v>439</v>
      </c>
      <c r="H432" s="3">
        <v>457</v>
      </c>
      <c r="I432" s="3">
        <f t="shared" si="55"/>
        <v>887.75</v>
      </c>
      <c r="J432" s="3">
        <v>8.7200000000000006</v>
      </c>
      <c r="K432" s="3">
        <v>6.08</v>
      </c>
      <c r="L432" s="3">
        <v>4.87</v>
      </c>
      <c r="M432" s="3">
        <v>2.17</v>
      </c>
      <c r="N432" s="3">
        <v>128.30706900000001</v>
      </c>
      <c r="O432" s="3">
        <v>128.30706900000001</v>
      </c>
      <c r="P432" s="3">
        <v>80.373707039999999</v>
      </c>
      <c r="Q432" s="3">
        <v>47.933361960000013</v>
      </c>
      <c r="R432" s="3">
        <f t="shared" si="56"/>
        <v>47.933361960000013</v>
      </c>
      <c r="S432" s="3">
        <v>14.2</v>
      </c>
      <c r="T432" s="3">
        <f t="shared" si="57"/>
        <v>70.073707040000002</v>
      </c>
      <c r="U432" s="3">
        <v>10.3</v>
      </c>
      <c r="V432" s="7">
        <f t="shared" si="54"/>
        <v>8.0276169351199189E-2</v>
      </c>
      <c r="W432" s="1">
        <f>VLOOKUP(B432,SiteMetadata!$B$3:$P$37,3,FALSE)</f>
        <v>0</v>
      </c>
      <c r="X432" s="1" t="str">
        <f>VLOOKUP(B432,SiteMetadata!$B$3:$P$37,10,FALSE)</f>
        <v>UpperEastForkLMR</v>
      </c>
      <c r="Y432" s="1">
        <f>VLOOKUP(B432,SiteMetadata!$B$3:$P$37,5,FALSE)</f>
        <v>2.1670039999999999</v>
      </c>
      <c r="Z432" s="1" t="s">
        <v>204</v>
      </c>
    </row>
    <row r="433" spans="1:26" x14ac:dyDescent="0.3">
      <c r="A433" s="2">
        <v>44782</v>
      </c>
      <c r="B433" s="1" t="s">
        <v>191</v>
      </c>
      <c r="C433" s="1">
        <v>5</v>
      </c>
      <c r="D433" s="3">
        <v>874</v>
      </c>
      <c r="E433" s="1" t="s">
        <v>191</v>
      </c>
      <c r="F433" s="3">
        <v>874</v>
      </c>
      <c r="G433" s="3">
        <v>452</v>
      </c>
      <c r="H433" s="3">
        <v>422</v>
      </c>
      <c r="I433" s="3">
        <f t="shared" si="55"/>
        <v>866.27</v>
      </c>
      <c r="J433" s="3">
        <v>8.43</v>
      </c>
      <c r="K433" s="3">
        <v>5.36</v>
      </c>
      <c r="L433" s="3">
        <v>3.38</v>
      </c>
      <c r="M433" s="3">
        <v>2.37</v>
      </c>
      <c r="N433" s="3">
        <v>66.038997250000008</v>
      </c>
      <c r="O433" s="3">
        <v>66.038997250000008</v>
      </c>
      <c r="P433" s="3">
        <v>48</v>
      </c>
      <c r="Q433" s="3">
        <v>18.038997250000008</v>
      </c>
      <c r="R433" s="3">
        <f t="shared" si="56"/>
        <v>18.038997250000008</v>
      </c>
      <c r="S433" s="3">
        <v>15.4</v>
      </c>
      <c r="T433" s="3">
        <f t="shared" si="57"/>
        <v>35.200000000000003</v>
      </c>
      <c r="U433" s="3">
        <v>12.8</v>
      </c>
      <c r="V433" s="7">
        <f t="shared" si="54"/>
        <v>0.19382486913821209</v>
      </c>
      <c r="W433" s="1">
        <f>VLOOKUP(B433,SiteMetadata!$B$3:$P$37,3,FALSE)</f>
        <v>0</v>
      </c>
      <c r="X433" s="1" t="str">
        <f>VLOOKUP(B433,SiteMetadata!$B$3:$P$37,10,FALSE)</f>
        <v>UpperEastForkLMR</v>
      </c>
      <c r="Y433" s="1">
        <f>VLOOKUP(B433,SiteMetadata!$B$3:$P$37,5,FALSE)</f>
        <v>2.1670039999999999</v>
      </c>
      <c r="Z433" s="1" t="s">
        <v>204</v>
      </c>
    </row>
    <row r="434" spans="1:26" x14ac:dyDescent="0.3">
      <c r="A434" s="2">
        <v>44782</v>
      </c>
      <c r="B434" s="1" t="s">
        <v>191</v>
      </c>
      <c r="C434" s="1">
        <v>10</v>
      </c>
      <c r="D434" s="3">
        <v>809</v>
      </c>
      <c r="E434" s="1" t="s">
        <v>191</v>
      </c>
      <c r="F434" s="3">
        <v>809</v>
      </c>
      <c r="G434" s="3">
        <v>420</v>
      </c>
      <c r="H434" s="3">
        <v>389</v>
      </c>
      <c r="I434" s="3">
        <f t="shared" si="55"/>
        <v>801.95</v>
      </c>
      <c r="J434" s="3">
        <v>8.57</v>
      </c>
      <c r="K434" s="3">
        <v>5.08</v>
      </c>
      <c r="L434" s="3">
        <v>5.26</v>
      </c>
      <c r="M434" s="3">
        <v>1.97</v>
      </c>
      <c r="N434" s="3">
        <v>101.06201216000001</v>
      </c>
      <c r="O434" s="3">
        <v>101.06201216000001</v>
      </c>
      <c r="P434" s="3">
        <v>26.7</v>
      </c>
      <c r="Q434" s="3">
        <v>74.362012160000006</v>
      </c>
      <c r="R434" s="3">
        <f t="shared" si="56"/>
        <v>74.362012160000006</v>
      </c>
      <c r="S434" s="3">
        <v>16.899999999999999</v>
      </c>
      <c r="T434" s="3">
        <f t="shared" si="57"/>
        <v>14</v>
      </c>
      <c r="U434" s="3">
        <v>12.7</v>
      </c>
      <c r="V434" s="7">
        <f t="shared" si="54"/>
        <v>0.12566541798013611</v>
      </c>
      <c r="W434" s="1">
        <f>VLOOKUP(B434,SiteMetadata!$B$3:$P$37,3,FALSE)</f>
        <v>0</v>
      </c>
      <c r="X434" s="1" t="str">
        <f>VLOOKUP(B434,SiteMetadata!$B$3:$P$37,10,FALSE)</f>
        <v>UpperEastForkLMR</v>
      </c>
      <c r="Y434" s="1">
        <f>VLOOKUP(B434,SiteMetadata!$B$3:$P$37,5,FALSE)</f>
        <v>2.1670039999999999</v>
      </c>
      <c r="Z434" s="1" t="s">
        <v>204</v>
      </c>
    </row>
    <row r="435" spans="1:26" x14ac:dyDescent="0.3">
      <c r="A435" s="2">
        <v>44782</v>
      </c>
      <c r="B435" s="1" t="s">
        <v>191</v>
      </c>
      <c r="C435" s="1">
        <v>20</v>
      </c>
      <c r="D435" s="3">
        <v>838</v>
      </c>
      <c r="E435" s="1" t="s">
        <v>191</v>
      </c>
      <c r="F435" s="3">
        <v>838</v>
      </c>
      <c r="G435" s="3">
        <v>564</v>
      </c>
      <c r="H435" s="3">
        <v>274</v>
      </c>
      <c r="I435" s="3">
        <f t="shared" si="55"/>
        <v>670.7</v>
      </c>
      <c r="J435" s="3">
        <v>83.4</v>
      </c>
      <c r="K435" s="3">
        <v>77.400000000000006</v>
      </c>
      <c r="L435" s="3">
        <v>95.1</v>
      </c>
      <c r="M435" s="3">
        <v>89.9</v>
      </c>
      <c r="N435" s="3">
        <v>123.36022380999999</v>
      </c>
      <c r="O435" s="3">
        <v>123.36022380999999</v>
      </c>
      <c r="P435" s="3">
        <v>91.521411089999987</v>
      </c>
      <c r="Q435" s="3">
        <v>31.838812720000007</v>
      </c>
      <c r="R435" s="3">
        <f t="shared" si="56"/>
        <v>31.838812720000007</v>
      </c>
      <c r="S435" s="3">
        <v>61.9</v>
      </c>
      <c r="T435" s="3">
        <f t="shared" si="57"/>
        <v>34.621411089999988</v>
      </c>
      <c r="U435" s="3">
        <v>56.9</v>
      </c>
      <c r="V435" s="7">
        <f t="shared" si="54"/>
        <v>0.46125078443143597</v>
      </c>
      <c r="W435" s="1">
        <f>VLOOKUP(B435,SiteMetadata!$B$3:$P$37,3,FALSE)</f>
        <v>0</v>
      </c>
      <c r="X435" s="1" t="str">
        <f>VLOOKUP(B435,SiteMetadata!$B$3:$P$37,10,FALSE)</f>
        <v>UpperEastForkLMR</v>
      </c>
      <c r="Y435" s="1">
        <f>VLOOKUP(B435,SiteMetadata!$B$3:$P$37,5,FALSE)</f>
        <v>2.1670039999999999</v>
      </c>
      <c r="Z435" s="1" t="s">
        <v>204</v>
      </c>
    </row>
    <row r="436" spans="1:26" x14ac:dyDescent="0.3">
      <c r="A436" s="2">
        <v>44782</v>
      </c>
      <c r="B436" s="1" t="s">
        <v>191</v>
      </c>
      <c r="C436" s="1">
        <v>26</v>
      </c>
      <c r="D436" s="3">
        <v>1120</v>
      </c>
      <c r="E436" s="1" t="s">
        <v>191</v>
      </c>
      <c r="F436" s="3">
        <v>1120</v>
      </c>
      <c r="G436" s="3">
        <v>842</v>
      </c>
      <c r="H436" s="3">
        <v>278</v>
      </c>
      <c r="I436" s="3">
        <f t="shared" si="55"/>
        <v>651</v>
      </c>
      <c r="J436" s="3">
        <v>165</v>
      </c>
      <c r="K436" s="3">
        <v>157</v>
      </c>
      <c r="L436" s="3">
        <v>326</v>
      </c>
      <c r="M436" s="3">
        <v>312</v>
      </c>
      <c r="N436" s="3">
        <v>189.55575999999996</v>
      </c>
      <c r="O436" s="3">
        <v>189.55575999999996</v>
      </c>
      <c r="P436" s="3">
        <v>155.44063089999997</v>
      </c>
      <c r="Q436" s="3">
        <v>34.11512909999999</v>
      </c>
      <c r="R436" s="3">
        <f t="shared" si="56"/>
        <v>34.11512909999999</v>
      </c>
      <c r="S436" s="3">
        <v>126</v>
      </c>
      <c r="T436" s="3">
        <f t="shared" si="57"/>
        <v>41.440630899999974</v>
      </c>
      <c r="U436" s="3">
        <v>114</v>
      </c>
      <c r="V436" s="7">
        <f t="shared" si="54"/>
        <v>0.60140615088668381</v>
      </c>
      <c r="W436" s="1">
        <f>VLOOKUP(B436,SiteMetadata!$B$3:$P$37,3,FALSE)</f>
        <v>0</v>
      </c>
      <c r="X436" s="1" t="str">
        <f>VLOOKUP(B436,SiteMetadata!$B$3:$P$37,10,FALSE)</f>
        <v>UpperEastForkLMR</v>
      </c>
      <c r="Y436" s="1">
        <f>VLOOKUP(B436,SiteMetadata!$B$3:$P$37,5,FALSE)</f>
        <v>2.1670039999999999</v>
      </c>
      <c r="Z436" s="1" t="s">
        <v>204</v>
      </c>
    </row>
    <row r="437" spans="1:26" x14ac:dyDescent="0.3">
      <c r="A437" s="2">
        <v>44845</v>
      </c>
      <c r="B437" s="1" t="s">
        <v>191</v>
      </c>
      <c r="C437" s="1">
        <v>0</v>
      </c>
      <c r="D437" s="3">
        <v>932.80975018000015</v>
      </c>
      <c r="E437" s="1" t="s">
        <v>191</v>
      </c>
      <c r="F437" s="3">
        <v>932.80975018000015</v>
      </c>
      <c r="G437" s="3">
        <v>762.38005722000014</v>
      </c>
      <c r="H437" s="3">
        <v>170.42969296000001</v>
      </c>
      <c r="I437" s="3">
        <f t="shared" si="55"/>
        <v>603.80975018000015</v>
      </c>
      <c r="J437" s="3">
        <v>179</v>
      </c>
      <c r="K437" s="3">
        <v>165</v>
      </c>
      <c r="L437" s="3">
        <v>147</v>
      </c>
      <c r="M437" s="3">
        <v>164</v>
      </c>
      <c r="N437" s="3">
        <v>113.30438000000001</v>
      </c>
      <c r="O437" s="3">
        <v>113.30438000000001</v>
      </c>
      <c r="P437" s="3">
        <v>110.70211520000001</v>
      </c>
      <c r="Q437" s="3">
        <v>2.6022648000000004</v>
      </c>
      <c r="R437" s="3">
        <f t="shared" si="56"/>
        <v>2.6022648000000004</v>
      </c>
      <c r="S437" s="3">
        <v>69.2</v>
      </c>
      <c r="T437" s="3">
        <f t="shared" si="57"/>
        <v>48.502115200000006</v>
      </c>
      <c r="U437" s="3">
        <v>62.2</v>
      </c>
      <c r="V437" s="7">
        <f t="shared" si="54"/>
        <v>0.54896377350990311</v>
      </c>
      <c r="W437" s="1">
        <f>VLOOKUP(B437,SiteMetadata!$B$3:$P$37,3,FALSE)</f>
        <v>0</v>
      </c>
      <c r="X437" s="1" t="str">
        <f>VLOOKUP(B437,SiteMetadata!$B$3:$P$37,10,FALSE)</f>
        <v>UpperEastForkLMR</v>
      </c>
      <c r="Y437" s="1">
        <f>VLOOKUP(B437,SiteMetadata!$B$3:$P$37,5,FALSE)</f>
        <v>2.1670039999999999</v>
      </c>
      <c r="Z437" s="1" t="s">
        <v>204</v>
      </c>
    </row>
    <row r="438" spans="1:26" x14ac:dyDescent="0.3">
      <c r="A438" s="2">
        <v>44845</v>
      </c>
      <c r="B438" s="1" t="s">
        <v>191</v>
      </c>
      <c r="C438" s="1">
        <v>5</v>
      </c>
      <c r="D438" s="3">
        <v>923.76330687999996</v>
      </c>
      <c r="E438" s="1" t="s">
        <v>191</v>
      </c>
      <c r="F438" s="3">
        <v>923.76330687999996</v>
      </c>
      <c r="G438" s="3">
        <v>735.11414591999994</v>
      </c>
      <c r="H438" s="3">
        <v>188.64916096000002</v>
      </c>
      <c r="I438" s="3">
        <f t="shared" si="55"/>
        <v>605.76330687999996</v>
      </c>
      <c r="J438" s="3">
        <v>168</v>
      </c>
      <c r="K438" s="3">
        <v>155</v>
      </c>
      <c r="L438" s="3">
        <v>149</v>
      </c>
      <c r="M438" s="3">
        <v>163</v>
      </c>
      <c r="N438" s="3">
        <v>115.86425119999997</v>
      </c>
      <c r="O438" s="3">
        <v>115.86425119999997</v>
      </c>
      <c r="P438" s="3">
        <v>100.89038340800001</v>
      </c>
      <c r="Q438" s="3">
        <v>14.973867791999965</v>
      </c>
      <c r="R438" s="3">
        <f t="shared" si="56"/>
        <v>14.973867791999965</v>
      </c>
      <c r="S438" s="3">
        <v>78.099999999999994</v>
      </c>
      <c r="T438" s="3">
        <f t="shared" si="57"/>
        <v>40.290383408000004</v>
      </c>
      <c r="U438" s="3">
        <v>60.6</v>
      </c>
      <c r="V438" s="7">
        <f t="shared" si="54"/>
        <v>0.52302586321811073</v>
      </c>
      <c r="W438" s="1">
        <f>VLOOKUP(B438,SiteMetadata!$B$3:$P$37,3,FALSE)</f>
        <v>0</v>
      </c>
      <c r="X438" s="1" t="str">
        <f>VLOOKUP(B438,SiteMetadata!$B$3:$P$37,10,FALSE)</f>
        <v>UpperEastForkLMR</v>
      </c>
      <c r="Y438" s="1">
        <f>VLOOKUP(B438,SiteMetadata!$B$3:$P$37,5,FALSE)</f>
        <v>2.1670039999999999</v>
      </c>
      <c r="Z438" s="1" t="s">
        <v>204</v>
      </c>
    </row>
    <row r="439" spans="1:26" x14ac:dyDescent="0.3">
      <c r="A439" s="2">
        <v>44845</v>
      </c>
      <c r="B439" s="1" t="s">
        <v>191</v>
      </c>
      <c r="C439" s="1">
        <v>10</v>
      </c>
      <c r="D439" s="3">
        <v>834.99539002000006</v>
      </c>
      <c r="E439" s="1" t="s">
        <v>191</v>
      </c>
      <c r="F439" s="3">
        <v>834.99539002000006</v>
      </c>
      <c r="G439" s="3">
        <v>662.31128512000021</v>
      </c>
      <c r="H439" s="3">
        <v>172.68410489999985</v>
      </c>
      <c r="I439" s="3">
        <f t="shared" si="55"/>
        <v>507.99539002000006</v>
      </c>
      <c r="J439" s="3">
        <v>164</v>
      </c>
      <c r="K439" s="3">
        <v>154</v>
      </c>
      <c r="L439" s="3">
        <v>162</v>
      </c>
      <c r="M439" s="3">
        <v>173</v>
      </c>
      <c r="N439" s="3">
        <v>198.44637978999998</v>
      </c>
      <c r="O439" s="3">
        <v>198.44637978999998</v>
      </c>
      <c r="P439" s="3">
        <v>65.819238511999998</v>
      </c>
      <c r="Q439" s="3">
        <v>132.62714127799998</v>
      </c>
      <c r="R439" s="3">
        <f t="shared" si="56"/>
        <v>132.62714127799998</v>
      </c>
      <c r="S439" s="3">
        <v>66.3</v>
      </c>
      <c r="T439" s="3">
        <f t="shared" si="57"/>
        <v>7.7192385119999969</v>
      </c>
      <c r="U439" s="3">
        <v>58.1</v>
      </c>
      <c r="V439" s="7">
        <f t="shared" si="54"/>
        <v>0.2927743003499616</v>
      </c>
      <c r="W439" s="1">
        <f>VLOOKUP(B439,SiteMetadata!$B$3:$P$37,3,FALSE)</f>
        <v>0</v>
      </c>
      <c r="X439" s="1" t="str">
        <f>VLOOKUP(B439,SiteMetadata!$B$3:$P$37,10,FALSE)</f>
        <v>UpperEastForkLMR</v>
      </c>
      <c r="Y439" s="1">
        <f>VLOOKUP(B439,SiteMetadata!$B$3:$P$37,5,FALSE)</f>
        <v>2.1670039999999999</v>
      </c>
      <c r="Z439" s="1" t="s">
        <v>204</v>
      </c>
    </row>
    <row r="440" spans="1:26" x14ac:dyDescent="0.3">
      <c r="A440" s="2">
        <v>44845</v>
      </c>
      <c r="B440" s="1" t="s">
        <v>191</v>
      </c>
      <c r="C440" s="1">
        <v>20</v>
      </c>
      <c r="D440" s="3">
        <v>885.74497450000013</v>
      </c>
      <c r="E440" s="1" t="s">
        <v>191</v>
      </c>
      <c r="F440" s="3">
        <v>885.74497450000013</v>
      </c>
      <c r="G440" s="3">
        <v>698.72976352000001</v>
      </c>
      <c r="H440" s="3">
        <v>187.01521098000012</v>
      </c>
      <c r="I440" s="3">
        <f t="shared" si="55"/>
        <v>555.74497450000013</v>
      </c>
      <c r="J440" s="3">
        <v>160</v>
      </c>
      <c r="K440" s="3">
        <v>149</v>
      </c>
      <c r="L440" s="3">
        <v>173</v>
      </c>
      <c r="M440" s="3">
        <v>181</v>
      </c>
      <c r="N440" s="3">
        <v>129.56942000000004</v>
      </c>
      <c r="O440" s="3">
        <v>129.56942000000004</v>
      </c>
      <c r="P440" s="3">
        <v>65.92819020799999</v>
      </c>
      <c r="Q440" s="3">
        <v>63.641229792000047</v>
      </c>
      <c r="R440" s="3">
        <f t="shared" si="56"/>
        <v>63.641229792000047</v>
      </c>
      <c r="S440" s="3">
        <v>65.3</v>
      </c>
      <c r="T440" s="3">
        <f t="shared" si="57"/>
        <v>8.6281902079999924</v>
      </c>
      <c r="U440" s="3">
        <v>57.3</v>
      </c>
      <c r="V440" s="7">
        <f t="shared" si="54"/>
        <v>0.44223397773950041</v>
      </c>
      <c r="W440" s="1">
        <f>VLOOKUP(B440,SiteMetadata!$B$3:$P$37,3,FALSE)</f>
        <v>0</v>
      </c>
      <c r="X440" s="1" t="str">
        <f>VLOOKUP(B440,SiteMetadata!$B$3:$P$37,10,FALSE)</f>
        <v>UpperEastForkLMR</v>
      </c>
      <c r="Y440" s="1">
        <f>VLOOKUP(B440,SiteMetadata!$B$3:$P$37,5,FALSE)</f>
        <v>2.1670039999999999</v>
      </c>
      <c r="Z440" s="1" t="s">
        <v>204</v>
      </c>
    </row>
    <row r="441" spans="1:26" x14ac:dyDescent="0.3">
      <c r="A441" s="2">
        <v>44845</v>
      </c>
      <c r="B441" s="1" t="s">
        <v>191</v>
      </c>
      <c r="C441" s="1">
        <v>24</v>
      </c>
      <c r="D441" s="3">
        <v>822.29755200000011</v>
      </c>
      <c r="E441" s="1" t="s">
        <v>191</v>
      </c>
      <c r="F441" s="3">
        <v>822.29755200000011</v>
      </c>
      <c r="G441" s="3">
        <v>696.90964938000002</v>
      </c>
      <c r="H441" s="3">
        <v>125.38790262000009</v>
      </c>
      <c r="I441" s="3">
        <f t="shared" si="55"/>
        <v>479.29755200000011</v>
      </c>
      <c r="J441" s="3">
        <v>157</v>
      </c>
      <c r="K441" s="3">
        <v>147</v>
      </c>
      <c r="L441" s="3">
        <v>185</v>
      </c>
      <c r="M441" s="3">
        <v>196</v>
      </c>
      <c r="N441" s="3">
        <v>126.46714480000001</v>
      </c>
      <c r="O441" s="3">
        <v>126.46714480000001</v>
      </c>
      <c r="P441" s="3">
        <v>63.410383887999984</v>
      </c>
      <c r="Q441" s="3">
        <v>63.05676091200003</v>
      </c>
      <c r="R441" s="3">
        <f t="shared" si="56"/>
        <v>63.05676091200003</v>
      </c>
      <c r="S441" s="3">
        <v>63.4</v>
      </c>
      <c r="T441" s="3">
        <f t="shared" si="57"/>
        <v>7.9103838879999842</v>
      </c>
      <c r="U441" s="3">
        <v>55.5</v>
      </c>
      <c r="V441" s="7">
        <f t="shared" si="54"/>
        <v>0.43884915791978879</v>
      </c>
      <c r="W441" s="1">
        <f>VLOOKUP(B441,SiteMetadata!$B$3:$P$37,3,FALSE)</f>
        <v>0</v>
      </c>
      <c r="X441" s="1" t="str">
        <f>VLOOKUP(B441,SiteMetadata!$B$3:$P$37,10,FALSE)</f>
        <v>UpperEastForkLMR</v>
      </c>
      <c r="Y441" s="1">
        <f>VLOOKUP(B441,SiteMetadata!$B$3:$P$37,5,FALSE)</f>
        <v>2.1670039999999999</v>
      </c>
      <c r="Z441" s="1" t="s">
        <v>204</v>
      </c>
    </row>
    <row r="442" spans="1:26" x14ac:dyDescent="0.3">
      <c r="A442" s="2">
        <v>44866</v>
      </c>
      <c r="B442" s="1" t="s">
        <v>191</v>
      </c>
      <c r="C442" s="1">
        <v>0</v>
      </c>
      <c r="D442" s="3">
        <v>961.88625000000013</v>
      </c>
      <c r="E442" s="1" t="s">
        <v>191</v>
      </c>
      <c r="F442" s="3">
        <v>961.88625000000013</v>
      </c>
      <c r="G442" s="3">
        <v>815.85225000000003</v>
      </c>
      <c r="H442" s="3">
        <v>146.03400000000011</v>
      </c>
      <c r="I442" s="3">
        <f t="shared" si="55"/>
        <v>489.89625000000012</v>
      </c>
      <c r="J442" s="3">
        <v>502</v>
      </c>
      <c r="K442" s="3">
        <v>463</v>
      </c>
      <c r="L442" s="3">
        <v>13.2</v>
      </c>
      <c r="M442" s="3">
        <v>8.99</v>
      </c>
      <c r="N442" s="3">
        <v>127.58900299699999</v>
      </c>
      <c r="O442" s="3">
        <v>127.58900299699999</v>
      </c>
      <c r="P442" s="3">
        <v>81.568904836999991</v>
      </c>
      <c r="Q442" s="3">
        <v>46.020098160000003</v>
      </c>
      <c r="R442" s="3">
        <f t="shared" si="56"/>
        <v>46.020098160000003</v>
      </c>
      <c r="S442" s="3">
        <v>55.7</v>
      </c>
      <c r="T442" s="3">
        <f t="shared" si="57"/>
        <v>35.768904836999994</v>
      </c>
      <c r="U442" s="3">
        <v>45.8</v>
      </c>
      <c r="V442" s="7">
        <f t="shared" si="54"/>
        <v>0.35896510611558657</v>
      </c>
      <c r="W442" s="1">
        <f>VLOOKUP(B442,SiteMetadata!$B$3:$P$37,3,FALSE)</f>
        <v>0</v>
      </c>
      <c r="X442" s="1" t="str">
        <f>VLOOKUP(B442,SiteMetadata!$B$3:$P$37,10,FALSE)</f>
        <v>UpperEastForkLMR</v>
      </c>
      <c r="Y442" s="1">
        <f>VLOOKUP(B442,SiteMetadata!$B$3:$P$37,5,FALSE)</f>
        <v>2.1670039999999999</v>
      </c>
      <c r="Z442" s="1" t="s">
        <v>204</v>
      </c>
    </row>
    <row r="443" spans="1:26" x14ac:dyDescent="0.3">
      <c r="A443" s="2">
        <v>44866</v>
      </c>
      <c r="B443" s="1" t="s">
        <v>191</v>
      </c>
      <c r="C443" s="1">
        <v>5</v>
      </c>
      <c r="D443" s="3">
        <v>991.19889000000001</v>
      </c>
      <c r="E443" s="1" t="s">
        <v>191</v>
      </c>
      <c r="F443" s="3">
        <v>991.19889000000001</v>
      </c>
      <c r="G443" s="3">
        <v>786.75129000000004</v>
      </c>
      <c r="H443" s="3">
        <v>204.44759999999997</v>
      </c>
      <c r="I443" s="3">
        <f t="shared" si="55"/>
        <v>518.25889000000006</v>
      </c>
      <c r="J443" s="3">
        <v>508</v>
      </c>
      <c r="K443" s="3">
        <v>463</v>
      </c>
      <c r="L443" s="3">
        <v>13.4</v>
      </c>
      <c r="M443" s="3">
        <v>9.94</v>
      </c>
      <c r="N443" s="3">
        <v>122.16405966799999</v>
      </c>
      <c r="O443" s="3">
        <v>122.16405966799999</v>
      </c>
      <c r="P443" s="3">
        <v>78.836604924999989</v>
      </c>
      <c r="Q443" s="3">
        <v>43.327454743000004</v>
      </c>
      <c r="R443" s="3">
        <f t="shared" si="56"/>
        <v>43.327454743000004</v>
      </c>
      <c r="S443" s="3">
        <v>54.9</v>
      </c>
      <c r="T443" s="3">
        <f t="shared" si="57"/>
        <v>32.43660492499999</v>
      </c>
      <c r="U443" s="3">
        <v>46.4</v>
      </c>
      <c r="V443" s="7">
        <f t="shared" si="54"/>
        <v>0.37981710927173901</v>
      </c>
      <c r="W443" s="1">
        <f>VLOOKUP(B443,SiteMetadata!$B$3:$P$37,3,FALSE)</f>
        <v>0</v>
      </c>
      <c r="X443" s="1" t="str">
        <f>VLOOKUP(B443,SiteMetadata!$B$3:$P$37,10,FALSE)</f>
        <v>UpperEastForkLMR</v>
      </c>
      <c r="Y443" s="1">
        <f>VLOOKUP(B443,SiteMetadata!$B$3:$P$37,5,FALSE)</f>
        <v>2.1670039999999999</v>
      </c>
      <c r="Z443" s="1" t="s">
        <v>204</v>
      </c>
    </row>
    <row r="444" spans="1:26" x14ac:dyDescent="0.3">
      <c r="A444" s="2">
        <v>44866</v>
      </c>
      <c r="B444" s="1" t="s">
        <v>191</v>
      </c>
      <c r="C444" s="1">
        <v>10</v>
      </c>
      <c r="D444" s="3">
        <v>917.98344000000009</v>
      </c>
      <c r="E444" s="1" t="s">
        <v>191</v>
      </c>
      <c r="F444" s="3">
        <v>917.98344000000009</v>
      </c>
      <c r="G444" s="3">
        <v>797.14044000000001</v>
      </c>
      <c r="H444" s="3">
        <v>120.84300000000007</v>
      </c>
      <c r="I444" s="3">
        <f t="shared" si="55"/>
        <v>438.9684400000001</v>
      </c>
      <c r="J444" s="3">
        <v>502</v>
      </c>
      <c r="K444" s="3">
        <v>470.5</v>
      </c>
      <c r="L444" s="3">
        <v>11.5</v>
      </c>
      <c r="M444" s="3">
        <v>8.5150000000000006</v>
      </c>
      <c r="N444" s="3">
        <v>121.555510957</v>
      </c>
      <c r="O444" s="3">
        <v>121.555510957</v>
      </c>
      <c r="P444" s="3">
        <v>95.610174799999982</v>
      </c>
      <c r="Q444" s="3">
        <v>25.945336157000014</v>
      </c>
      <c r="R444" s="3">
        <f t="shared" si="56"/>
        <v>25.945336157000014</v>
      </c>
      <c r="S444" s="3">
        <v>55.3</v>
      </c>
      <c r="T444" s="3">
        <f t="shared" si="57"/>
        <v>46.910174799999979</v>
      </c>
      <c r="U444" s="3">
        <v>48.7</v>
      </c>
      <c r="V444" s="7">
        <f t="shared" si="54"/>
        <v>0.40064000074194517</v>
      </c>
      <c r="W444" s="1">
        <f>VLOOKUP(B444,SiteMetadata!$B$3:$P$37,3,FALSE)</f>
        <v>0</v>
      </c>
      <c r="X444" s="1" t="str">
        <f>VLOOKUP(B444,SiteMetadata!$B$3:$P$37,10,FALSE)</f>
        <v>UpperEastForkLMR</v>
      </c>
      <c r="Y444" s="1">
        <f>VLOOKUP(B444,SiteMetadata!$B$3:$P$37,5,FALSE)</f>
        <v>2.1670039999999999</v>
      </c>
      <c r="Z444" s="1" t="s">
        <v>204</v>
      </c>
    </row>
    <row r="445" spans="1:26" x14ac:dyDescent="0.3">
      <c r="A445" s="2">
        <v>44866</v>
      </c>
      <c r="B445" s="1" t="s">
        <v>191</v>
      </c>
      <c r="C445" s="1">
        <v>20</v>
      </c>
      <c r="D445" s="3">
        <v>945.15201000000013</v>
      </c>
      <c r="E445" s="1" t="s">
        <v>191</v>
      </c>
      <c r="F445" s="3">
        <v>945.15201000000013</v>
      </c>
      <c r="G445" s="3">
        <v>855.40284000000008</v>
      </c>
      <c r="H445" s="3">
        <v>89.749170000000049</v>
      </c>
      <c r="I445" s="3">
        <f t="shared" si="55"/>
        <v>451.90201000000013</v>
      </c>
      <c r="J445" s="3">
        <v>505</v>
      </c>
      <c r="K445" s="3">
        <v>471</v>
      </c>
      <c r="L445" s="3">
        <v>17.5</v>
      </c>
      <c r="M445" s="3">
        <v>22.25</v>
      </c>
      <c r="N445" s="3">
        <v>125.79108756799997</v>
      </c>
      <c r="O445" s="4">
        <v>157.04106227</v>
      </c>
      <c r="P445" s="3">
        <v>147.04106227</v>
      </c>
      <c r="Q445" s="3">
        <v>-21.249974702000031</v>
      </c>
      <c r="R445" s="3">
        <f t="shared" si="56"/>
        <v>10</v>
      </c>
      <c r="S445" s="3">
        <v>55.3</v>
      </c>
      <c r="T445" s="3">
        <f t="shared" si="57"/>
        <v>91.791062269999998</v>
      </c>
      <c r="U445" s="3">
        <v>55.25</v>
      </c>
      <c r="V445" s="7">
        <f t="shared" ref="V445:V476" si="58">U445/O445</f>
        <v>0.35181881223529243</v>
      </c>
      <c r="W445" s="1">
        <f>VLOOKUP(B445,SiteMetadata!$B$3:$P$37,3,FALSE)</f>
        <v>0</v>
      </c>
      <c r="X445" s="1" t="str">
        <f>VLOOKUP(B445,SiteMetadata!$B$3:$P$37,10,FALSE)</f>
        <v>UpperEastForkLMR</v>
      </c>
      <c r="Y445" s="1">
        <f>VLOOKUP(B445,SiteMetadata!$B$3:$P$37,5,FALSE)</f>
        <v>2.1670039999999999</v>
      </c>
      <c r="Z445" s="1" t="s">
        <v>204</v>
      </c>
    </row>
    <row r="446" spans="1:26" x14ac:dyDescent="0.3">
      <c r="A446" s="2">
        <v>44866</v>
      </c>
      <c r="B446" s="1" t="s">
        <v>191</v>
      </c>
      <c r="C446" s="1">
        <v>23</v>
      </c>
      <c r="D446" s="3">
        <v>951.42600000000004</v>
      </c>
      <c r="E446" s="1" t="s">
        <v>191</v>
      </c>
      <c r="F446" s="3">
        <v>951.42600000000004</v>
      </c>
      <c r="G446" s="3">
        <v>815.85225000000003</v>
      </c>
      <c r="H446" s="3">
        <v>135.57375000000002</v>
      </c>
      <c r="I446" s="3">
        <f t="shared" si="55"/>
        <v>466.02600000000007</v>
      </c>
      <c r="J446" s="3">
        <v>503</v>
      </c>
      <c r="K446" s="3">
        <v>464</v>
      </c>
      <c r="L446" s="3">
        <v>25.1</v>
      </c>
      <c r="M446" s="3">
        <v>21.4</v>
      </c>
      <c r="N446" s="3">
        <v>120.33494719699999</v>
      </c>
      <c r="O446" s="3">
        <v>120.33494719699999</v>
      </c>
      <c r="P446" s="3">
        <v>85.632691324999996</v>
      </c>
      <c r="Q446" s="3">
        <v>34.702255871999995</v>
      </c>
      <c r="R446" s="3">
        <f t="shared" si="56"/>
        <v>34.702255871999995</v>
      </c>
      <c r="S446" s="3">
        <v>55.1</v>
      </c>
      <c r="T446" s="3">
        <f t="shared" si="57"/>
        <v>40.332691324999999</v>
      </c>
      <c r="U446" s="3">
        <v>45.3</v>
      </c>
      <c r="V446" s="7">
        <f t="shared" si="58"/>
        <v>0.37644924483857128</v>
      </c>
      <c r="W446" s="1">
        <f>VLOOKUP(B446,SiteMetadata!$B$3:$P$37,3,FALSE)</f>
        <v>0</v>
      </c>
      <c r="X446" s="1" t="str">
        <f>VLOOKUP(B446,SiteMetadata!$B$3:$P$37,10,FALSE)</f>
        <v>UpperEastForkLMR</v>
      </c>
      <c r="Y446" s="1">
        <f>VLOOKUP(B446,SiteMetadata!$B$3:$P$37,5,FALSE)</f>
        <v>2.1670039999999999</v>
      </c>
      <c r="Z446" s="1" t="s">
        <v>204</v>
      </c>
    </row>
    <row r="447" spans="1:26" x14ac:dyDescent="0.3">
      <c r="A447" s="2">
        <v>44965</v>
      </c>
      <c r="B447" s="1" t="s">
        <v>191</v>
      </c>
      <c r="C447" s="1">
        <v>0</v>
      </c>
      <c r="D447" s="3">
        <v>1297.6845799999996</v>
      </c>
      <c r="E447" s="1" t="s">
        <v>191</v>
      </c>
      <c r="F447" s="3">
        <v>1297.6845799999996</v>
      </c>
      <c r="G447" s="3">
        <v>1197.2860057999999</v>
      </c>
      <c r="H447" s="3">
        <v>100.39857419999976</v>
      </c>
      <c r="I447" s="3">
        <f t="shared" si="55"/>
        <v>618.88457999999969</v>
      </c>
      <c r="J447" s="3">
        <v>608</v>
      </c>
      <c r="K447" s="3">
        <v>582</v>
      </c>
      <c r="L447" s="3">
        <v>102</v>
      </c>
      <c r="M447" s="3">
        <v>96.8</v>
      </c>
      <c r="N447" s="3">
        <v>160.08490368000002</v>
      </c>
      <c r="O447" s="4">
        <v>224.16820272000001</v>
      </c>
      <c r="P447" s="3">
        <v>213.16820272000001</v>
      </c>
      <c r="Q447" s="3">
        <v>-53.083299039999986</v>
      </c>
      <c r="R447" s="3">
        <f t="shared" si="56"/>
        <v>11</v>
      </c>
      <c r="S447" s="3">
        <v>110</v>
      </c>
      <c r="T447" s="3">
        <f t="shared" si="57"/>
        <v>121.36820272000001</v>
      </c>
      <c r="U447" s="3">
        <v>91.8</v>
      </c>
      <c r="V447" s="7">
        <f t="shared" si="58"/>
        <v>0.40951392251943908</v>
      </c>
      <c r="W447" s="1">
        <f>VLOOKUP(B447,SiteMetadata!$B$3:$P$37,3,FALSE)</f>
        <v>0</v>
      </c>
      <c r="X447" s="1" t="str">
        <f>VLOOKUP(B447,SiteMetadata!$B$3:$P$37,10,FALSE)</f>
        <v>UpperEastForkLMR</v>
      </c>
      <c r="Y447" s="1">
        <f>VLOOKUP(B447,SiteMetadata!$B$3:$P$37,5,FALSE)</f>
        <v>2.1670039999999999</v>
      </c>
      <c r="Z447" s="1" t="s">
        <v>204</v>
      </c>
    </row>
    <row r="448" spans="1:26" x14ac:dyDescent="0.3">
      <c r="A448" s="2">
        <v>44965</v>
      </c>
      <c r="B448" s="1" t="s">
        <v>191</v>
      </c>
      <c r="C448" s="1">
        <v>5</v>
      </c>
      <c r="D448" s="3">
        <v>1256.2485031999997</v>
      </c>
      <c r="E448" s="1" t="s">
        <v>191</v>
      </c>
      <c r="F448" s="3">
        <v>1256.2485031999997</v>
      </c>
      <c r="G448" s="3">
        <v>1205.9761810499997</v>
      </c>
      <c r="H448" s="3">
        <v>50.272322150000036</v>
      </c>
      <c r="I448" s="3">
        <f t="shared" si="55"/>
        <v>584.04850319999969</v>
      </c>
      <c r="J448" s="3">
        <v>602</v>
      </c>
      <c r="K448" s="3">
        <v>573</v>
      </c>
      <c r="L448" s="3">
        <v>103</v>
      </c>
      <c r="M448" s="3">
        <v>99.2</v>
      </c>
      <c r="N448" s="3">
        <v>222.29261151999998</v>
      </c>
      <c r="O448" s="4">
        <v>239.77553232000002</v>
      </c>
      <c r="P448" s="3">
        <v>225.77553232000002</v>
      </c>
      <c r="Q448" s="3">
        <v>-3.4829208000000449</v>
      </c>
      <c r="R448" s="3">
        <f t="shared" si="56"/>
        <v>14</v>
      </c>
      <c r="S448" s="3">
        <v>110</v>
      </c>
      <c r="T448" s="3">
        <f t="shared" si="57"/>
        <v>135.17553232000003</v>
      </c>
      <c r="U448" s="3">
        <v>90.6</v>
      </c>
      <c r="V448" s="7">
        <f t="shared" si="58"/>
        <v>0.37785339948317537</v>
      </c>
      <c r="W448" s="1">
        <f>VLOOKUP(B448,SiteMetadata!$B$3:$P$37,3,FALSE)</f>
        <v>0</v>
      </c>
      <c r="X448" s="1" t="str">
        <f>VLOOKUP(B448,SiteMetadata!$B$3:$P$37,10,FALSE)</f>
        <v>UpperEastForkLMR</v>
      </c>
      <c r="Y448" s="1">
        <f>VLOOKUP(B448,SiteMetadata!$B$3:$P$37,5,FALSE)</f>
        <v>2.1670039999999999</v>
      </c>
      <c r="Z448" s="1" t="s">
        <v>204</v>
      </c>
    </row>
    <row r="449" spans="1:26" x14ac:dyDescent="0.3">
      <c r="A449" s="2">
        <v>44965</v>
      </c>
      <c r="B449" s="1" t="s">
        <v>191</v>
      </c>
      <c r="C449" s="1">
        <v>10</v>
      </c>
      <c r="D449" s="3">
        <v>1282.1639454499998</v>
      </c>
      <c r="E449" s="1" t="s">
        <v>191</v>
      </c>
      <c r="F449" s="3">
        <v>1282.1639454499998</v>
      </c>
      <c r="G449" s="3">
        <v>1181.6269890499998</v>
      </c>
      <c r="H449" s="3">
        <v>100.53695640000001</v>
      </c>
      <c r="I449" s="3">
        <f t="shared" si="55"/>
        <v>597.06394544999978</v>
      </c>
      <c r="J449" s="3">
        <v>607</v>
      </c>
      <c r="K449" s="3">
        <v>586</v>
      </c>
      <c r="L449" s="3">
        <v>101</v>
      </c>
      <c r="M449" s="3">
        <v>99.1</v>
      </c>
      <c r="N449" s="3">
        <v>234.07454991999998</v>
      </c>
      <c r="O449" s="3">
        <v>234.07454991999998</v>
      </c>
      <c r="P449" s="3">
        <v>188.10843232000002</v>
      </c>
      <c r="Q449" s="3">
        <v>45.966117599999961</v>
      </c>
      <c r="R449" s="3">
        <f t="shared" si="56"/>
        <v>45.966117599999961</v>
      </c>
      <c r="S449" s="3">
        <v>110</v>
      </c>
      <c r="T449" s="3">
        <f t="shared" si="57"/>
        <v>94.508432320000026</v>
      </c>
      <c r="U449" s="3">
        <v>93.6</v>
      </c>
      <c r="V449" s="7">
        <f t="shared" si="58"/>
        <v>0.39987260482606851</v>
      </c>
      <c r="W449" s="1">
        <f>VLOOKUP(B449,SiteMetadata!$B$3:$P$37,3,FALSE)</f>
        <v>0</v>
      </c>
      <c r="X449" s="1" t="str">
        <f>VLOOKUP(B449,SiteMetadata!$B$3:$P$37,10,FALSE)</f>
        <v>UpperEastForkLMR</v>
      </c>
      <c r="Y449" s="1">
        <f>VLOOKUP(B449,SiteMetadata!$B$3:$P$37,5,FALSE)</f>
        <v>2.1670039999999999</v>
      </c>
      <c r="Z449" s="1" t="s">
        <v>204</v>
      </c>
    </row>
    <row r="450" spans="1:26" x14ac:dyDescent="0.3">
      <c r="A450" s="2">
        <v>44965</v>
      </c>
      <c r="B450" s="1" t="s">
        <v>191</v>
      </c>
      <c r="C450" s="1">
        <v>20</v>
      </c>
      <c r="D450" s="3">
        <v>1306.2978762499997</v>
      </c>
      <c r="E450" s="1" t="s">
        <v>191</v>
      </c>
      <c r="F450" s="3">
        <v>1306.2978762499997</v>
      </c>
      <c r="G450" s="3">
        <v>1155.4809098000001</v>
      </c>
      <c r="H450" s="3">
        <v>150.81696644999965</v>
      </c>
      <c r="I450" s="3">
        <f t="shared" si="55"/>
        <v>621.99787624999976</v>
      </c>
      <c r="J450" s="3">
        <v>628</v>
      </c>
      <c r="K450" s="3">
        <v>585</v>
      </c>
      <c r="L450" s="3">
        <v>104</v>
      </c>
      <c r="M450" s="3">
        <v>99.3</v>
      </c>
      <c r="N450" s="3">
        <v>162.32816592</v>
      </c>
      <c r="O450" s="4">
        <v>240.47035199999999</v>
      </c>
      <c r="P450" s="3">
        <v>226.47035199999999</v>
      </c>
      <c r="Q450" s="3">
        <v>-64.142186079999988</v>
      </c>
      <c r="R450" s="3">
        <f t="shared" si="56"/>
        <v>14</v>
      </c>
      <c r="S450" s="3">
        <v>108</v>
      </c>
      <c r="T450" s="3">
        <f t="shared" si="57"/>
        <v>139.770352</v>
      </c>
      <c r="U450" s="3">
        <v>86.7</v>
      </c>
      <c r="V450" s="7">
        <f t="shared" si="58"/>
        <v>0.36054340703090088</v>
      </c>
      <c r="W450" s="1">
        <f>VLOOKUP(B450,SiteMetadata!$B$3:$P$37,3,FALSE)</f>
        <v>0</v>
      </c>
      <c r="X450" s="1" t="str">
        <f>VLOOKUP(B450,SiteMetadata!$B$3:$P$37,10,FALSE)</f>
        <v>UpperEastForkLMR</v>
      </c>
      <c r="Y450" s="1">
        <f>VLOOKUP(B450,SiteMetadata!$B$3:$P$37,5,FALSE)</f>
        <v>2.1670039999999999</v>
      </c>
      <c r="Z450" s="1" t="s">
        <v>204</v>
      </c>
    </row>
    <row r="451" spans="1:26" x14ac:dyDescent="0.3">
      <c r="A451" s="2">
        <v>44965</v>
      </c>
      <c r="B451" s="1" t="s">
        <v>191</v>
      </c>
      <c r="C451" s="1">
        <v>23</v>
      </c>
      <c r="D451" s="3">
        <v>1280.4381049999997</v>
      </c>
      <c r="E451" s="1" t="s">
        <v>191</v>
      </c>
      <c r="F451" s="3">
        <v>1280.4381049999997</v>
      </c>
      <c r="G451" s="3">
        <v>1148.4985481999997</v>
      </c>
      <c r="H451" s="3">
        <v>131.93955679999999</v>
      </c>
      <c r="I451" s="3">
        <f t="shared" si="55"/>
        <v>559.43810499999972</v>
      </c>
      <c r="J451" s="3">
        <v>652</v>
      </c>
      <c r="K451" s="3">
        <v>624</v>
      </c>
      <c r="L451" s="3">
        <v>102</v>
      </c>
      <c r="M451" s="3">
        <v>97</v>
      </c>
      <c r="N451" s="3">
        <v>226.47035199999999</v>
      </c>
      <c r="O451" s="3">
        <v>226.47035199999999</v>
      </c>
      <c r="P451" s="3">
        <v>187.38185199999998</v>
      </c>
      <c r="Q451" s="3">
        <v>39.08850000000001</v>
      </c>
      <c r="R451" s="3">
        <f t="shared" si="56"/>
        <v>39.08850000000001</v>
      </c>
      <c r="S451" s="3">
        <v>103</v>
      </c>
      <c r="T451" s="3">
        <f t="shared" si="57"/>
        <v>101.18185199999998</v>
      </c>
      <c r="U451" s="3">
        <v>86.2</v>
      </c>
      <c r="V451" s="7">
        <f t="shared" si="58"/>
        <v>0.38062377365846106</v>
      </c>
      <c r="W451" s="1">
        <f>VLOOKUP(B451,SiteMetadata!$B$3:$P$37,3,FALSE)</f>
        <v>0</v>
      </c>
      <c r="X451" s="1" t="str">
        <f>VLOOKUP(B451,SiteMetadata!$B$3:$P$37,10,FALSE)</f>
        <v>UpperEastForkLMR</v>
      </c>
      <c r="Y451" s="1">
        <f>VLOOKUP(B451,SiteMetadata!$B$3:$P$37,5,FALSE)</f>
        <v>2.1670039999999999</v>
      </c>
      <c r="Z451" s="1" t="s">
        <v>204</v>
      </c>
    </row>
    <row r="452" spans="1:26" x14ac:dyDescent="0.3">
      <c r="A452" s="2">
        <v>44978</v>
      </c>
      <c r="B452" s="1" t="s">
        <v>191</v>
      </c>
      <c r="C452" s="1">
        <v>0</v>
      </c>
      <c r="D452" s="3">
        <v>1330</v>
      </c>
      <c r="E452" s="1" t="s">
        <v>191</v>
      </c>
      <c r="F452" s="3">
        <v>1330</v>
      </c>
      <c r="G452" s="3">
        <v>982</v>
      </c>
      <c r="H452" s="3">
        <v>348</v>
      </c>
      <c r="I452" s="3">
        <f t="shared" si="55"/>
        <v>773.8</v>
      </c>
      <c r="J452" s="3">
        <v>490</v>
      </c>
      <c r="K452" s="3">
        <v>472</v>
      </c>
      <c r="L452" s="3">
        <v>107</v>
      </c>
      <c r="M452" s="3">
        <v>84.2</v>
      </c>
      <c r="N452" s="3">
        <v>360.57124335999993</v>
      </c>
      <c r="O452" s="3">
        <v>360.57124335999993</v>
      </c>
      <c r="P452" s="3">
        <v>136.47012175999998</v>
      </c>
      <c r="Q452" s="3">
        <v>224.10112159999994</v>
      </c>
      <c r="R452" s="3">
        <f t="shared" si="56"/>
        <v>224.10112159999994</v>
      </c>
      <c r="S452" s="3">
        <v>124</v>
      </c>
      <c r="T452" s="3">
        <f t="shared" si="57"/>
        <v>39.470121759999984</v>
      </c>
      <c r="U452" s="3">
        <v>97</v>
      </c>
      <c r="V452" s="7">
        <f t="shared" si="58"/>
        <v>0.26901757083038841</v>
      </c>
      <c r="W452" s="1">
        <f>VLOOKUP(B452,SiteMetadata!$B$3:$P$37,3,FALSE)</f>
        <v>0</v>
      </c>
      <c r="X452" s="1" t="str">
        <f>VLOOKUP(B452,SiteMetadata!$B$3:$P$37,10,FALSE)</f>
        <v>UpperEastForkLMR</v>
      </c>
      <c r="Y452" s="1">
        <f>VLOOKUP(B452,SiteMetadata!$B$3:$P$37,5,FALSE)</f>
        <v>2.1670039999999999</v>
      </c>
      <c r="Z452" s="1" t="s">
        <v>204</v>
      </c>
    </row>
    <row r="453" spans="1:26" x14ac:dyDescent="0.3">
      <c r="A453" s="2">
        <v>44978</v>
      </c>
      <c r="B453" s="1" t="s">
        <v>191</v>
      </c>
      <c r="C453" s="1">
        <v>5</v>
      </c>
      <c r="D453" s="3">
        <v>1300</v>
      </c>
      <c r="E453" s="1" t="s">
        <v>191</v>
      </c>
      <c r="F453" s="3">
        <v>1300</v>
      </c>
      <c r="G453" s="3">
        <v>981</v>
      </c>
      <c r="H453" s="3">
        <v>319</v>
      </c>
      <c r="I453" s="3">
        <f t="shared" si="55"/>
        <v>746.9</v>
      </c>
      <c r="J453" s="3">
        <v>488</v>
      </c>
      <c r="K453" s="3">
        <v>469</v>
      </c>
      <c r="L453" s="3">
        <v>101</v>
      </c>
      <c r="M453" s="3">
        <v>84.1</v>
      </c>
      <c r="N453" s="3">
        <v>386.91846399999997</v>
      </c>
      <c r="O453" s="3">
        <v>386.91846399999997</v>
      </c>
      <c r="P453" s="3">
        <v>130.82937179999999</v>
      </c>
      <c r="Q453" s="3">
        <v>256.08909219999998</v>
      </c>
      <c r="R453" s="3">
        <f t="shared" si="56"/>
        <v>256.08909219999998</v>
      </c>
      <c r="S453" s="3">
        <v>118</v>
      </c>
      <c r="T453" s="3">
        <f t="shared" si="57"/>
        <v>33.929371799999984</v>
      </c>
      <c r="U453" s="3">
        <v>96.9</v>
      </c>
      <c r="V453" s="7">
        <f t="shared" si="58"/>
        <v>0.2504403615124452</v>
      </c>
      <c r="W453" s="1">
        <f>VLOOKUP(B453,SiteMetadata!$B$3:$P$37,3,FALSE)</f>
        <v>0</v>
      </c>
      <c r="X453" s="1" t="str">
        <f>VLOOKUP(B453,SiteMetadata!$B$3:$P$37,10,FALSE)</f>
        <v>UpperEastForkLMR</v>
      </c>
      <c r="Y453" s="1">
        <f>VLOOKUP(B453,SiteMetadata!$B$3:$P$37,5,FALSE)</f>
        <v>2.1670039999999999</v>
      </c>
      <c r="Z453" s="1" t="s">
        <v>204</v>
      </c>
    </row>
    <row r="454" spans="1:26" x14ac:dyDescent="0.3">
      <c r="A454" s="2">
        <v>44978</v>
      </c>
      <c r="B454" s="1" t="s">
        <v>191</v>
      </c>
      <c r="C454" s="1">
        <v>10</v>
      </c>
      <c r="D454" s="3">
        <v>1380</v>
      </c>
      <c r="E454" s="1" t="s">
        <v>191</v>
      </c>
      <c r="F454" s="3">
        <v>1380</v>
      </c>
      <c r="G454" s="3">
        <v>970</v>
      </c>
      <c r="H454" s="3">
        <v>410</v>
      </c>
      <c r="I454" s="3">
        <f t="shared" ref="I454:I485" si="59">F454-(K454+M454)</f>
        <v>823.3</v>
      </c>
      <c r="J454" s="3">
        <v>489</v>
      </c>
      <c r="K454" s="3">
        <v>472</v>
      </c>
      <c r="L454" s="3">
        <v>98.5</v>
      </c>
      <c r="M454" s="3">
        <v>84.7</v>
      </c>
      <c r="N454" s="3">
        <v>348.90735295999997</v>
      </c>
      <c r="O454" s="3">
        <v>348.90735295999997</v>
      </c>
      <c r="P454" s="3">
        <v>134.03295419999998</v>
      </c>
      <c r="Q454" s="3">
        <v>214.87439875999999</v>
      </c>
      <c r="R454" s="3">
        <f t="shared" si="56"/>
        <v>214.87439875999999</v>
      </c>
      <c r="S454" s="3">
        <v>118</v>
      </c>
      <c r="T454" s="3">
        <f t="shared" si="57"/>
        <v>34.632954199999972</v>
      </c>
      <c r="U454" s="3">
        <v>99.4</v>
      </c>
      <c r="V454" s="7">
        <f t="shared" si="58"/>
        <v>0.2848893815413388</v>
      </c>
      <c r="W454" s="1">
        <f>VLOOKUP(B454,SiteMetadata!$B$3:$P$37,3,FALSE)</f>
        <v>0</v>
      </c>
      <c r="X454" s="1" t="str">
        <f>VLOOKUP(B454,SiteMetadata!$B$3:$P$37,10,FALSE)</f>
        <v>UpperEastForkLMR</v>
      </c>
      <c r="Y454" s="1">
        <f>VLOOKUP(B454,SiteMetadata!$B$3:$P$37,5,FALSE)</f>
        <v>2.1670039999999999</v>
      </c>
      <c r="Z454" s="1" t="s">
        <v>204</v>
      </c>
    </row>
    <row r="455" spans="1:26" x14ac:dyDescent="0.3">
      <c r="A455" s="2">
        <v>44978</v>
      </c>
      <c r="B455" s="1" t="s">
        <v>191</v>
      </c>
      <c r="C455" s="1">
        <v>20</v>
      </c>
      <c r="D455" s="3">
        <v>1320</v>
      </c>
      <c r="E455" s="1" t="s">
        <v>191</v>
      </c>
      <c r="F455" s="3">
        <v>1320</v>
      </c>
      <c r="G455" s="3">
        <v>1060</v>
      </c>
      <c r="H455" s="3">
        <v>260</v>
      </c>
      <c r="I455" s="3">
        <f t="shared" si="59"/>
        <v>754.4</v>
      </c>
      <c r="J455" s="3">
        <v>494</v>
      </c>
      <c r="K455" s="3">
        <v>476</v>
      </c>
      <c r="L455" s="3">
        <v>100</v>
      </c>
      <c r="M455" s="3">
        <v>89.6</v>
      </c>
      <c r="N455" s="3">
        <v>372.80265376</v>
      </c>
      <c r="O455" s="3">
        <v>372.80265376</v>
      </c>
      <c r="P455" s="3">
        <v>151.86080974999999</v>
      </c>
      <c r="Q455" s="3">
        <v>220.94184401000001</v>
      </c>
      <c r="R455" s="3">
        <f t="shared" si="56"/>
        <v>220.94184401000001</v>
      </c>
      <c r="S455" s="3">
        <v>119</v>
      </c>
      <c r="T455" s="3">
        <f t="shared" si="57"/>
        <v>50.860809749999987</v>
      </c>
      <c r="U455" s="3">
        <v>101</v>
      </c>
      <c r="V455" s="7">
        <f t="shared" si="58"/>
        <v>0.27092081824348008</v>
      </c>
      <c r="W455" s="1">
        <f>VLOOKUP(B455,SiteMetadata!$B$3:$P$37,3,FALSE)</f>
        <v>0</v>
      </c>
      <c r="X455" s="1" t="str">
        <f>VLOOKUP(B455,SiteMetadata!$B$3:$P$37,10,FALSE)</f>
        <v>UpperEastForkLMR</v>
      </c>
      <c r="Y455" s="1">
        <f>VLOOKUP(B455,SiteMetadata!$B$3:$P$37,5,FALSE)</f>
        <v>2.1670039999999999</v>
      </c>
      <c r="Z455" s="1" t="s">
        <v>204</v>
      </c>
    </row>
    <row r="456" spans="1:26" x14ac:dyDescent="0.3">
      <c r="A456" s="2">
        <v>44978</v>
      </c>
      <c r="B456" s="1" t="s">
        <v>191</v>
      </c>
      <c r="C456" s="1">
        <v>24</v>
      </c>
      <c r="D456" s="3">
        <v>1350</v>
      </c>
      <c r="E456" s="1" t="s">
        <v>191</v>
      </c>
      <c r="F456" s="3">
        <v>1350</v>
      </c>
      <c r="G456" s="3">
        <v>1100</v>
      </c>
      <c r="H456" s="3">
        <v>250</v>
      </c>
      <c r="I456" s="3">
        <f t="shared" si="59"/>
        <v>776.4</v>
      </c>
      <c r="J456" s="3">
        <v>512</v>
      </c>
      <c r="K456" s="3">
        <v>486</v>
      </c>
      <c r="L456" s="3">
        <v>97.6</v>
      </c>
      <c r="M456" s="3">
        <v>87.6</v>
      </c>
      <c r="N456" s="3">
        <v>383.57261599999998</v>
      </c>
      <c r="O456" s="3">
        <v>383.57261599999998</v>
      </c>
      <c r="P456" s="3">
        <v>138.10783643999997</v>
      </c>
      <c r="Q456" s="3">
        <v>245.46477956000001</v>
      </c>
      <c r="R456" s="3">
        <f t="shared" si="56"/>
        <v>245.46477956000001</v>
      </c>
      <c r="S456" s="3">
        <v>118</v>
      </c>
      <c r="T456" s="3">
        <f t="shared" si="57"/>
        <v>39.507836439999977</v>
      </c>
      <c r="U456" s="3">
        <v>98.6</v>
      </c>
      <c r="V456" s="7">
        <f t="shared" si="58"/>
        <v>0.2570569323436791</v>
      </c>
      <c r="W456" s="1">
        <f>VLOOKUP(B456,SiteMetadata!$B$3:$P$37,3,FALSE)</f>
        <v>0</v>
      </c>
      <c r="X456" s="1" t="str">
        <f>VLOOKUP(B456,SiteMetadata!$B$3:$P$37,10,FALSE)</f>
        <v>UpperEastForkLMR</v>
      </c>
      <c r="Y456" s="1">
        <f>VLOOKUP(B456,SiteMetadata!$B$3:$P$37,5,FALSE)</f>
        <v>2.1670039999999999</v>
      </c>
      <c r="Z456" s="1" t="s">
        <v>204</v>
      </c>
    </row>
    <row r="457" spans="1:26" x14ac:dyDescent="0.3">
      <c r="A457" s="2">
        <v>45020</v>
      </c>
      <c r="B457" s="1" t="s">
        <v>191</v>
      </c>
      <c r="C457" s="1">
        <v>0</v>
      </c>
      <c r="D457" s="3">
        <v>1380</v>
      </c>
      <c r="E457" s="1" t="s">
        <v>191</v>
      </c>
      <c r="F457" s="3">
        <v>1380</v>
      </c>
      <c r="G457" s="3">
        <v>1340</v>
      </c>
      <c r="H457" s="3">
        <v>40</v>
      </c>
      <c r="I457" s="3">
        <f t="shared" si="59"/>
        <v>809.4</v>
      </c>
      <c r="J457" s="3">
        <v>448</v>
      </c>
      <c r="K457" s="3">
        <v>480</v>
      </c>
      <c r="L457" s="3">
        <v>118</v>
      </c>
      <c r="M457" s="3">
        <v>90.6</v>
      </c>
      <c r="N457" s="3">
        <v>237.18777664000001</v>
      </c>
      <c r="O457" s="3">
        <v>237.18777664000001</v>
      </c>
      <c r="P457" s="3">
        <v>110.35941370250001</v>
      </c>
      <c r="Q457" s="3">
        <v>126.8283629375</v>
      </c>
      <c r="R457" s="3">
        <f t="shared" si="56"/>
        <v>126.8283629375</v>
      </c>
      <c r="S457" s="3">
        <v>167</v>
      </c>
      <c r="T457" s="3">
        <f t="shared" si="57"/>
        <v>1.3594137025000066</v>
      </c>
      <c r="U457" s="3">
        <v>109</v>
      </c>
      <c r="V457" s="7">
        <f t="shared" si="58"/>
        <v>0.45955150616989232</v>
      </c>
      <c r="W457" s="1">
        <f>VLOOKUP(B457,SiteMetadata!$B$3:$P$37,3,FALSE)</f>
        <v>0</v>
      </c>
      <c r="X457" s="1" t="str">
        <f>VLOOKUP(B457,SiteMetadata!$B$3:$P$37,10,FALSE)</f>
        <v>UpperEastForkLMR</v>
      </c>
      <c r="Y457" s="1">
        <f>VLOOKUP(B457,SiteMetadata!$B$3:$P$37,5,FALSE)</f>
        <v>2.1670039999999999</v>
      </c>
      <c r="Z457" s="1" t="s">
        <v>204</v>
      </c>
    </row>
    <row r="458" spans="1:26" x14ac:dyDescent="0.3">
      <c r="A458" s="2">
        <v>45020</v>
      </c>
      <c r="B458" s="1" t="s">
        <v>191</v>
      </c>
      <c r="C458" s="1">
        <v>5</v>
      </c>
      <c r="D458" s="3">
        <v>1340</v>
      </c>
      <c r="E458" s="1" t="s">
        <v>191</v>
      </c>
      <c r="F458" s="3">
        <v>1340</v>
      </c>
      <c r="G458" s="3">
        <v>1260</v>
      </c>
      <c r="H458" s="3">
        <v>80</v>
      </c>
      <c r="I458" s="3">
        <f t="shared" si="59"/>
        <v>772.5</v>
      </c>
      <c r="J458" s="3">
        <v>447</v>
      </c>
      <c r="K458" s="3">
        <v>476</v>
      </c>
      <c r="L458" s="3">
        <v>122</v>
      </c>
      <c r="M458" s="3">
        <v>91.5</v>
      </c>
      <c r="N458" s="3">
        <v>241.44748195999998</v>
      </c>
      <c r="O458" s="3">
        <v>241.44748195999998</v>
      </c>
      <c r="P458" s="3">
        <v>112.06597965609998</v>
      </c>
      <c r="Q458" s="3">
        <v>129.38150230389999</v>
      </c>
      <c r="R458" s="3">
        <f t="shared" si="56"/>
        <v>129.38150230389999</v>
      </c>
      <c r="S458" s="3">
        <v>168</v>
      </c>
      <c r="T458" s="3">
        <f t="shared" si="57"/>
        <v>5.0659796560999837</v>
      </c>
      <c r="U458" s="3">
        <v>107</v>
      </c>
      <c r="V458" s="7">
        <f t="shared" si="58"/>
        <v>0.44316055454960773</v>
      </c>
      <c r="W458" s="1">
        <f>VLOOKUP(B458,SiteMetadata!$B$3:$P$37,3,FALSE)</f>
        <v>0</v>
      </c>
      <c r="X458" s="1" t="str">
        <f>VLOOKUP(B458,SiteMetadata!$B$3:$P$37,10,FALSE)</f>
        <v>UpperEastForkLMR</v>
      </c>
      <c r="Y458" s="1">
        <f>VLOOKUP(B458,SiteMetadata!$B$3:$P$37,5,FALSE)</f>
        <v>2.1670039999999999</v>
      </c>
      <c r="Z458" s="1" t="s">
        <v>204</v>
      </c>
    </row>
    <row r="459" spans="1:26" x14ac:dyDescent="0.3">
      <c r="A459" s="2">
        <v>45020</v>
      </c>
      <c r="B459" s="1" t="s">
        <v>191</v>
      </c>
      <c r="C459" s="1">
        <v>10</v>
      </c>
      <c r="D459" s="3">
        <v>1310</v>
      </c>
      <c r="E459" s="1" t="s">
        <v>191</v>
      </c>
      <c r="F459" s="3">
        <v>1310</v>
      </c>
      <c r="G459" s="3">
        <v>1200</v>
      </c>
      <c r="H459" s="3">
        <v>110</v>
      </c>
      <c r="I459" s="3">
        <f t="shared" si="59"/>
        <v>716.6</v>
      </c>
      <c r="J459" s="3">
        <v>447</v>
      </c>
      <c r="K459" s="3">
        <v>501</v>
      </c>
      <c r="L459" s="3">
        <v>116</v>
      </c>
      <c r="M459" s="3">
        <v>92.4</v>
      </c>
      <c r="N459" s="3">
        <v>237.18777664000001</v>
      </c>
      <c r="O459" s="3">
        <v>237.18777664000001</v>
      </c>
      <c r="P459" s="3">
        <v>121.23815959039999</v>
      </c>
      <c r="Q459" s="3">
        <v>115.94961704960002</v>
      </c>
      <c r="R459" s="3">
        <f t="shared" si="56"/>
        <v>115.94961704960002</v>
      </c>
      <c r="S459" s="3">
        <v>165</v>
      </c>
      <c r="T459" s="3">
        <f t="shared" si="57"/>
        <v>7.238159590399988</v>
      </c>
      <c r="U459" s="3">
        <v>114</v>
      </c>
      <c r="V459" s="7">
        <f t="shared" si="58"/>
        <v>0.4806318504896121</v>
      </c>
      <c r="W459" s="1">
        <f>VLOOKUP(B459,SiteMetadata!$B$3:$P$37,3,FALSE)</f>
        <v>0</v>
      </c>
      <c r="X459" s="1" t="str">
        <f>VLOOKUP(B459,SiteMetadata!$B$3:$P$37,10,FALSE)</f>
        <v>UpperEastForkLMR</v>
      </c>
      <c r="Y459" s="1">
        <f>VLOOKUP(B459,SiteMetadata!$B$3:$P$37,5,FALSE)</f>
        <v>2.1670039999999999</v>
      </c>
      <c r="Z459" s="1" t="s">
        <v>204</v>
      </c>
    </row>
    <row r="460" spans="1:26" x14ac:dyDescent="0.3">
      <c r="A460" s="2">
        <v>45020</v>
      </c>
      <c r="B460" s="1" t="s">
        <v>191</v>
      </c>
      <c r="C460" s="1">
        <v>20</v>
      </c>
      <c r="D460" s="3">
        <v>1400</v>
      </c>
      <c r="E460" s="1" t="s">
        <v>191</v>
      </c>
      <c r="F460" s="3">
        <v>1400</v>
      </c>
      <c r="G460" s="3">
        <v>1180</v>
      </c>
      <c r="H460" s="3">
        <v>220</v>
      </c>
      <c r="I460" s="3">
        <f t="shared" si="59"/>
        <v>861</v>
      </c>
      <c r="J460" s="3">
        <v>426</v>
      </c>
      <c r="K460" s="3">
        <v>436</v>
      </c>
      <c r="L460" s="3">
        <v>145</v>
      </c>
      <c r="M460" s="3">
        <v>103</v>
      </c>
      <c r="N460" s="3">
        <v>271.25916735999999</v>
      </c>
      <c r="O460" s="3">
        <v>271.25916735999999</v>
      </c>
      <c r="P460" s="3">
        <v>100.97266237689996</v>
      </c>
      <c r="Q460" s="3">
        <v>170.28650498310003</v>
      </c>
      <c r="R460" s="3">
        <f t="shared" si="56"/>
        <v>170.28650498310003</v>
      </c>
      <c r="S460" s="3">
        <v>169</v>
      </c>
      <c r="T460" s="3" t="str">
        <f t="shared" si="57"/>
        <v/>
      </c>
      <c r="U460" s="3">
        <v>101</v>
      </c>
      <c r="V460" s="7">
        <f t="shared" si="58"/>
        <v>0.37233764662396995</v>
      </c>
      <c r="W460" s="1">
        <f>VLOOKUP(B460,SiteMetadata!$B$3:$P$37,3,FALSE)</f>
        <v>0</v>
      </c>
      <c r="X460" s="1" t="str">
        <f>VLOOKUP(B460,SiteMetadata!$B$3:$P$37,10,FALSE)</f>
        <v>UpperEastForkLMR</v>
      </c>
      <c r="Y460" s="1">
        <f>VLOOKUP(B460,SiteMetadata!$B$3:$P$37,5,FALSE)</f>
        <v>2.1670039999999999</v>
      </c>
      <c r="Z460" s="1" t="s">
        <v>204</v>
      </c>
    </row>
    <row r="461" spans="1:26" x14ac:dyDescent="0.3">
      <c r="A461" s="2">
        <v>45020</v>
      </c>
      <c r="B461" s="1" t="s">
        <v>191</v>
      </c>
      <c r="C461" s="1">
        <v>26</v>
      </c>
      <c r="D461" s="3">
        <v>1450</v>
      </c>
      <c r="E461" s="1" t="s">
        <v>191</v>
      </c>
      <c r="F461" s="3">
        <v>1450</v>
      </c>
      <c r="G461" s="3">
        <v>1300</v>
      </c>
      <c r="H461" s="3">
        <v>150</v>
      </c>
      <c r="I461" s="3">
        <f t="shared" si="59"/>
        <v>846</v>
      </c>
      <c r="J461" s="3">
        <v>450</v>
      </c>
      <c r="K461" s="3">
        <v>484</v>
      </c>
      <c r="L461" s="3">
        <v>160</v>
      </c>
      <c r="M461" s="3">
        <v>120</v>
      </c>
      <c r="N461" s="3">
        <v>271.25916735999999</v>
      </c>
      <c r="O461" s="3">
        <v>271.25916735999999</v>
      </c>
      <c r="P461" s="3">
        <v>101.39935633609997</v>
      </c>
      <c r="Q461" s="3">
        <v>169.85981102390002</v>
      </c>
      <c r="R461" s="3">
        <f t="shared" si="56"/>
        <v>169.85981102390002</v>
      </c>
      <c r="S461" s="3">
        <v>164</v>
      </c>
      <c r="T461" s="3">
        <f t="shared" si="57"/>
        <v>11.799356336099976</v>
      </c>
      <c r="U461" s="3">
        <v>89.6</v>
      </c>
      <c r="V461" s="7">
        <f t="shared" si="58"/>
        <v>0.33031141720304658</v>
      </c>
      <c r="W461" s="1">
        <f>VLOOKUP(B461,SiteMetadata!$B$3:$P$37,3,FALSE)</f>
        <v>0</v>
      </c>
      <c r="X461" s="1" t="str">
        <f>VLOOKUP(B461,SiteMetadata!$B$3:$P$37,10,FALSE)</f>
        <v>UpperEastForkLMR</v>
      </c>
      <c r="Y461" s="1">
        <f>VLOOKUP(B461,SiteMetadata!$B$3:$P$37,5,FALSE)</f>
        <v>2.1670039999999999</v>
      </c>
      <c r="Z461" s="1" t="s">
        <v>204</v>
      </c>
    </row>
    <row r="462" spans="1:26" x14ac:dyDescent="0.3">
      <c r="A462" s="2">
        <v>45041</v>
      </c>
      <c r="B462" s="1" t="s">
        <v>191</v>
      </c>
      <c r="C462" s="1">
        <v>0</v>
      </c>
      <c r="D462" s="3">
        <v>1400</v>
      </c>
      <c r="E462" s="1" t="s">
        <v>191</v>
      </c>
      <c r="F462" s="3">
        <v>1400</v>
      </c>
      <c r="G462" s="3">
        <v>1090</v>
      </c>
      <c r="H462" s="3">
        <v>310</v>
      </c>
      <c r="I462" s="3">
        <f t="shared" si="59"/>
        <v>889.2</v>
      </c>
      <c r="J462" s="3">
        <v>539</v>
      </c>
      <c r="K462" s="3">
        <v>473</v>
      </c>
      <c r="L462" s="3">
        <v>57.1</v>
      </c>
      <c r="M462" s="3">
        <v>37.799999999999997</v>
      </c>
      <c r="N462" s="3">
        <v>232.28438019999999</v>
      </c>
      <c r="O462" s="3">
        <v>232.28438019999999</v>
      </c>
      <c r="P462" s="3">
        <v>220.05144579999995</v>
      </c>
      <c r="Q462" s="3">
        <v>12.232934400000033</v>
      </c>
      <c r="R462" s="3">
        <f t="shared" si="56"/>
        <v>12.232934400000033</v>
      </c>
      <c r="S462" s="3">
        <v>89.6</v>
      </c>
      <c r="T462" s="3">
        <f t="shared" si="57"/>
        <v>146.85144579999996</v>
      </c>
      <c r="U462" s="3">
        <v>73.2</v>
      </c>
      <c r="V462" s="7">
        <f t="shared" si="58"/>
        <v>0.31513096118203821</v>
      </c>
      <c r="W462" s="1">
        <f>VLOOKUP(B462,SiteMetadata!$B$3:$P$37,3,FALSE)</f>
        <v>0</v>
      </c>
      <c r="X462" s="1" t="str">
        <f>VLOOKUP(B462,SiteMetadata!$B$3:$P$37,10,FALSE)</f>
        <v>UpperEastForkLMR</v>
      </c>
      <c r="Y462" s="1">
        <f>VLOOKUP(B462,SiteMetadata!$B$3:$P$37,5,FALSE)</f>
        <v>2.1670039999999999</v>
      </c>
      <c r="Z462" s="1" t="s">
        <v>204</v>
      </c>
    </row>
    <row r="463" spans="1:26" x14ac:dyDescent="0.3">
      <c r="A463" s="2">
        <v>45041</v>
      </c>
      <c r="B463" s="1" t="s">
        <v>191</v>
      </c>
      <c r="C463" s="1">
        <v>5</v>
      </c>
      <c r="D463" s="3">
        <v>1235.1684</v>
      </c>
      <c r="E463" s="1" t="s">
        <v>191</v>
      </c>
      <c r="F463" s="3">
        <v>1235.1684</v>
      </c>
      <c r="G463" s="3">
        <v>1015.8360937500001</v>
      </c>
      <c r="H463" s="3">
        <v>219.33230624999987</v>
      </c>
      <c r="I463" s="3">
        <f t="shared" si="59"/>
        <v>750.0684</v>
      </c>
      <c r="J463" s="3">
        <v>546</v>
      </c>
      <c r="K463" s="3">
        <v>448</v>
      </c>
      <c r="L463" s="3">
        <v>61.7</v>
      </c>
      <c r="M463" s="3">
        <v>37.1</v>
      </c>
      <c r="N463" s="3">
        <v>220.05144579999995</v>
      </c>
      <c r="O463" s="3">
        <v>220.05144579999995</v>
      </c>
      <c r="P463" s="3">
        <v>148.35983811200001</v>
      </c>
      <c r="Q463" s="3">
        <v>71.691607687999948</v>
      </c>
      <c r="R463" s="3">
        <f t="shared" si="56"/>
        <v>71.691607687999948</v>
      </c>
      <c r="S463" s="3">
        <v>95.2</v>
      </c>
      <c r="T463" s="3">
        <f t="shared" si="57"/>
        <v>76.959838112</v>
      </c>
      <c r="U463" s="3">
        <v>71.400000000000006</v>
      </c>
      <c r="V463" s="7">
        <f t="shared" si="58"/>
        <v>0.3244695791042152</v>
      </c>
      <c r="W463" s="1">
        <f>VLOOKUP(B463,SiteMetadata!$B$3:$P$37,3,FALSE)</f>
        <v>0</v>
      </c>
      <c r="X463" s="1" t="str">
        <f>VLOOKUP(B463,SiteMetadata!$B$3:$P$37,10,FALSE)</f>
        <v>UpperEastForkLMR</v>
      </c>
      <c r="Y463" s="1">
        <f>VLOOKUP(B463,SiteMetadata!$B$3:$P$37,5,FALSE)</f>
        <v>2.1670039999999999</v>
      </c>
      <c r="Z463" s="1" t="s">
        <v>204</v>
      </c>
    </row>
    <row r="464" spans="1:26" x14ac:dyDescent="0.3">
      <c r="A464" s="2">
        <v>45041</v>
      </c>
      <c r="B464" s="1" t="s">
        <v>191</v>
      </c>
      <c r="C464" s="1">
        <v>10</v>
      </c>
      <c r="D464" s="3">
        <v>1332.6231</v>
      </c>
      <c r="E464" s="1" t="s">
        <v>191</v>
      </c>
      <c r="F464" s="3">
        <v>1332.6231</v>
      </c>
      <c r="G464" s="3">
        <v>1070</v>
      </c>
      <c r="H464" s="3">
        <v>262.62310000000002</v>
      </c>
      <c r="I464" s="3">
        <f t="shared" si="59"/>
        <v>825.82310000000007</v>
      </c>
      <c r="J464" s="3">
        <v>535</v>
      </c>
      <c r="K464" s="3">
        <v>466</v>
      </c>
      <c r="L464" s="3">
        <v>23.1</v>
      </c>
      <c r="M464" s="3">
        <v>40.799999999999997</v>
      </c>
      <c r="N464" s="3">
        <v>252.23551620000001</v>
      </c>
      <c r="O464" s="3">
        <v>252.23551620000001</v>
      </c>
      <c r="P464" s="3">
        <v>177.42145548799999</v>
      </c>
      <c r="Q464" s="3">
        <v>74.814060712000014</v>
      </c>
      <c r="R464" s="3">
        <f t="shared" si="56"/>
        <v>74.814060712000014</v>
      </c>
      <c r="S464" s="3">
        <v>94.7</v>
      </c>
      <c r="T464" s="3">
        <f t="shared" si="57"/>
        <v>94.321455487999998</v>
      </c>
      <c r="U464" s="3">
        <v>83.1</v>
      </c>
      <c r="V464" s="7">
        <f t="shared" si="58"/>
        <v>0.32945400097466526</v>
      </c>
      <c r="W464" s="1">
        <f>VLOOKUP(B464,SiteMetadata!$B$3:$P$37,3,FALSE)</f>
        <v>0</v>
      </c>
      <c r="X464" s="1" t="str">
        <f>VLOOKUP(B464,SiteMetadata!$B$3:$P$37,10,FALSE)</f>
        <v>UpperEastForkLMR</v>
      </c>
      <c r="Y464" s="1">
        <f>VLOOKUP(B464,SiteMetadata!$B$3:$P$37,5,FALSE)</f>
        <v>2.1670039999999999</v>
      </c>
      <c r="Z464" s="1" t="s">
        <v>204</v>
      </c>
    </row>
    <row r="465" spans="1:26" x14ac:dyDescent="0.3">
      <c r="A465" s="2">
        <v>45041</v>
      </c>
      <c r="B465" s="1" t="s">
        <v>191</v>
      </c>
      <c r="C465" s="1">
        <v>20</v>
      </c>
      <c r="D465" s="3">
        <v>1243.2902437500002</v>
      </c>
      <c r="E465" s="1" t="s">
        <v>191</v>
      </c>
      <c r="F465" s="3">
        <v>1243.2902437500002</v>
      </c>
      <c r="G465" s="3">
        <v>1137.6975</v>
      </c>
      <c r="H465" s="3">
        <v>105.59274375000018</v>
      </c>
      <c r="I465" s="3">
        <f t="shared" si="59"/>
        <v>712.8902437500002</v>
      </c>
      <c r="J465" s="3">
        <v>555</v>
      </c>
      <c r="K465" s="3">
        <v>482</v>
      </c>
      <c r="L465" s="3">
        <v>8.7799999999999994</v>
      </c>
      <c r="M465" s="3">
        <v>48.4</v>
      </c>
      <c r="N465" s="3">
        <v>172.20833331200001</v>
      </c>
      <c r="O465" s="4">
        <v>196.75284080799997</v>
      </c>
      <c r="P465" s="3">
        <v>184.75284080799997</v>
      </c>
      <c r="Q465" s="3">
        <v>-12.544507495999966</v>
      </c>
      <c r="R465" s="3">
        <f t="shared" si="56"/>
        <v>12</v>
      </c>
      <c r="S465" s="3">
        <v>92.7</v>
      </c>
      <c r="T465" s="3">
        <f t="shared" si="57"/>
        <v>109.45284080799998</v>
      </c>
      <c r="U465" s="3">
        <v>75.3</v>
      </c>
      <c r="V465" s="7">
        <f t="shared" si="58"/>
        <v>0.38271366090963349</v>
      </c>
      <c r="W465" s="1">
        <f>VLOOKUP(B465,SiteMetadata!$B$3:$P$37,3,FALSE)</f>
        <v>0</v>
      </c>
      <c r="X465" s="1" t="str">
        <f>VLOOKUP(B465,SiteMetadata!$B$3:$P$37,10,FALSE)</f>
        <v>UpperEastForkLMR</v>
      </c>
      <c r="Y465" s="1">
        <f>VLOOKUP(B465,SiteMetadata!$B$3:$P$37,5,FALSE)</f>
        <v>2.1670039999999999</v>
      </c>
      <c r="Z465" s="1" t="s">
        <v>204</v>
      </c>
    </row>
    <row r="466" spans="1:26" x14ac:dyDescent="0.3">
      <c r="A466" s="2">
        <v>45041</v>
      </c>
      <c r="B466" s="1" t="s">
        <v>191</v>
      </c>
      <c r="C466" s="1">
        <v>25</v>
      </c>
      <c r="D466" s="3">
        <v>1310</v>
      </c>
      <c r="E466" s="1" t="s">
        <v>191</v>
      </c>
      <c r="F466" s="3">
        <v>1310</v>
      </c>
      <c r="G466" s="3">
        <v>1134.9897437499999</v>
      </c>
      <c r="H466" s="3">
        <v>175.01025625000011</v>
      </c>
      <c r="I466" s="3">
        <f t="shared" si="59"/>
        <v>743.8</v>
      </c>
      <c r="J466" s="3">
        <v>612</v>
      </c>
      <c r="K466" s="3">
        <v>526</v>
      </c>
      <c r="L466" s="3">
        <v>2.66</v>
      </c>
      <c r="M466" s="3">
        <v>40.200000000000003</v>
      </c>
      <c r="N466" s="3">
        <v>242.32824320000003</v>
      </c>
      <c r="O466" s="3">
        <v>242.32824320000003</v>
      </c>
      <c r="P466" s="3">
        <v>164.109779898</v>
      </c>
      <c r="Q466" s="3">
        <v>78.218463302000032</v>
      </c>
      <c r="R466" s="3">
        <f t="shared" si="56"/>
        <v>78.218463302000032</v>
      </c>
      <c r="S466" s="3">
        <v>101</v>
      </c>
      <c r="T466" s="3">
        <f t="shared" si="57"/>
        <v>82.109779897999999</v>
      </c>
      <c r="U466" s="3">
        <v>82</v>
      </c>
      <c r="V466" s="7">
        <f t="shared" si="58"/>
        <v>0.33838399898076754</v>
      </c>
      <c r="W466" s="1">
        <f>VLOOKUP(B466,SiteMetadata!$B$3:$P$37,3,FALSE)</f>
        <v>0</v>
      </c>
      <c r="X466" s="1" t="str">
        <f>VLOOKUP(B466,SiteMetadata!$B$3:$P$37,10,FALSE)</f>
        <v>UpperEastForkLMR</v>
      </c>
      <c r="Y466" s="1">
        <f>VLOOKUP(B466,SiteMetadata!$B$3:$P$37,5,FALSE)</f>
        <v>2.1670039999999999</v>
      </c>
      <c r="Z466" s="1" t="s">
        <v>204</v>
      </c>
    </row>
    <row r="467" spans="1:26" x14ac:dyDescent="0.3">
      <c r="A467" s="2">
        <v>45062</v>
      </c>
      <c r="B467" s="1" t="s">
        <v>191</v>
      </c>
      <c r="C467" s="1">
        <v>0</v>
      </c>
      <c r="D467" s="3">
        <v>1120</v>
      </c>
      <c r="E467" s="1" t="s">
        <v>191</v>
      </c>
      <c r="F467" s="3">
        <v>1120</v>
      </c>
      <c r="G467" s="3">
        <v>672</v>
      </c>
      <c r="H467" s="3">
        <v>448</v>
      </c>
      <c r="I467" s="3">
        <f t="shared" si="59"/>
        <v>905.31999999999994</v>
      </c>
      <c r="J467" s="3">
        <v>216</v>
      </c>
      <c r="K467" s="3">
        <v>209</v>
      </c>
      <c r="L467" s="3">
        <v>15.2</v>
      </c>
      <c r="M467" s="3">
        <v>5.68</v>
      </c>
      <c r="N467" s="3">
        <v>206.54403450000004</v>
      </c>
      <c r="O467" s="3">
        <v>206.54403450000004</v>
      </c>
      <c r="P467" s="3">
        <v>78.816774719999984</v>
      </c>
      <c r="Q467" s="3">
        <v>127.72725978000005</v>
      </c>
      <c r="R467" s="3">
        <f t="shared" si="56"/>
        <v>127.72725978000005</v>
      </c>
      <c r="S467" s="3">
        <v>52.3</v>
      </c>
      <c r="T467" s="3">
        <f t="shared" si="57"/>
        <v>37.016774719999987</v>
      </c>
      <c r="U467" s="3">
        <v>41.8</v>
      </c>
      <c r="V467" s="7">
        <f t="shared" si="58"/>
        <v>0.20237815195771239</v>
      </c>
      <c r="W467" s="1">
        <f>VLOOKUP(B467,SiteMetadata!$B$3:$P$37,3,FALSE)</f>
        <v>0</v>
      </c>
      <c r="X467" s="1" t="str">
        <f>VLOOKUP(B467,SiteMetadata!$B$3:$P$37,10,FALSE)</f>
        <v>UpperEastForkLMR</v>
      </c>
      <c r="Y467" s="1">
        <f>VLOOKUP(B467,SiteMetadata!$B$3:$P$37,5,FALSE)</f>
        <v>2.1670039999999999</v>
      </c>
      <c r="Z467" s="1" t="s">
        <v>204</v>
      </c>
    </row>
    <row r="468" spans="1:26" x14ac:dyDescent="0.3">
      <c r="A468" s="2">
        <v>45062</v>
      </c>
      <c r="B468" s="1" t="s">
        <v>191</v>
      </c>
      <c r="C468" s="1">
        <v>5</v>
      </c>
      <c r="D468" s="3">
        <v>1180</v>
      </c>
      <c r="E468" s="1" t="s">
        <v>191</v>
      </c>
      <c r="F468" s="3">
        <v>1180</v>
      </c>
      <c r="G468" s="3">
        <v>760</v>
      </c>
      <c r="H468" s="3">
        <v>420</v>
      </c>
      <c r="I468" s="3">
        <f t="shared" si="59"/>
        <v>924</v>
      </c>
      <c r="J468" s="3">
        <v>257</v>
      </c>
      <c r="K468" s="3">
        <v>243</v>
      </c>
      <c r="L468" s="3">
        <v>16.399999999999999</v>
      </c>
      <c r="M468" s="3">
        <v>13</v>
      </c>
      <c r="N468" s="3">
        <v>149.82617200000001</v>
      </c>
      <c r="O468" s="3">
        <v>149.82617200000001</v>
      </c>
      <c r="P468" s="3">
        <v>83.267133879999989</v>
      </c>
      <c r="Q468" s="3">
        <v>66.559038120000025</v>
      </c>
      <c r="R468" s="3">
        <f t="shared" si="56"/>
        <v>66.559038120000025</v>
      </c>
      <c r="S468" s="3">
        <v>54.2</v>
      </c>
      <c r="T468" s="3">
        <f t="shared" si="57"/>
        <v>40.667133879999987</v>
      </c>
      <c r="U468" s="3">
        <v>42.6</v>
      </c>
      <c r="V468" s="7">
        <f t="shared" si="58"/>
        <v>0.28432949618441827</v>
      </c>
      <c r="W468" s="1">
        <f>VLOOKUP(B468,SiteMetadata!$B$3:$P$37,3,FALSE)</f>
        <v>0</v>
      </c>
      <c r="X468" s="1" t="str">
        <f>VLOOKUP(B468,SiteMetadata!$B$3:$P$37,10,FALSE)</f>
        <v>UpperEastForkLMR</v>
      </c>
      <c r="Y468" s="1">
        <f>VLOOKUP(B468,SiteMetadata!$B$3:$P$37,5,FALSE)</f>
        <v>2.1670039999999999</v>
      </c>
      <c r="Z468" s="1" t="s">
        <v>204</v>
      </c>
    </row>
    <row r="469" spans="1:26" x14ac:dyDescent="0.3">
      <c r="A469" s="2">
        <v>45062</v>
      </c>
      <c r="B469" s="1" t="s">
        <v>191</v>
      </c>
      <c r="C469" s="1">
        <v>10</v>
      </c>
      <c r="D469" s="3">
        <v>1080</v>
      </c>
      <c r="E469" s="1" t="s">
        <v>191</v>
      </c>
      <c r="F469" s="3">
        <v>1080</v>
      </c>
      <c r="G469" s="3">
        <v>782</v>
      </c>
      <c r="H469" s="3">
        <v>298</v>
      </c>
      <c r="I469" s="3">
        <f t="shared" si="59"/>
        <v>756.8</v>
      </c>
      <c r="J469" s="3">
        <v>316</v>
      </c>
      <c r="K469" s="3">
        <v>297</v>
      </c>
      <c r="L469" s="3">
        <v>31</v>
      </c>
      <c r="M469" s="3">
        <v>26.2</v>
      </c>
      <c r="N469" s="3">
        <v>176.34395578000002</v>
      </c>
      <c r="O469" s="3">
        <v>176.34395578000002</v>
      </c>
      <c r="P469" s="3">
        <v>85.960274999999982</v>
      </c>
      <c r="Q469" s="3">
        <v>90.383680780000034</v>
      </c>
      <c r="R469" s="3">
        <f t="shared" si="56"/>
        <v>90.383680780000034</v>
      </c>
      <c r="S469" s="3">
        <v>62.3</v>
      </c>
      <c r="T469" s="3">
        <f t="shared" si="57"/>
        <v>34.560274999999983</v>
      </c>
      <c r="U469" s="3">
        <v>51.4</v>
      </c>
      <c r="V469" s="7">
        <f t="shared" si="58"/>
        <v>0.2914758250298336</v>
      </c>
      <c r="W469" s="1">
        <f>VLOOKUP(B469,SiteMetadata!$B$3:$P$37,3,FALSE)</f>
        <v>0</v>
      </c>
      <c r="X469" s="1" t="str">
        <f>VLOOKUP(B469,SiteMetadata!$B$3:$P$37,10,FALSE)</f>
        <v>UpperEastForkLMR</v>
      </c>
      <c r="Y469" s="1">
        <f>VLOOKUP(B469,SiteMetadata!$B$3:$P$37,5,FALSE)</f>
        <v>2.1670039999999999</v>
      </c>
      <c r="Z469" s="1" t="s">
        <v>204</v>
      </c>
    </row>
    <row r="470" spans="1:26" x14ac:dyDescent="0.3">
      <c r="A470" s="2">
        <v>45062</v>
      </c>
      <c r="B470" s="1" t="s">
        <v>191</v>
      </c>
      <c r="C470" s="1">
        <v>20</v>
      </c>
      <c r="D470" s="3">
        <v>1260</v>
      </c>
      <c r="E470" s="1" t="s">
        <v>191</v>
      </c>
      <c r="F470" s="3">
        <v>1260</v>
      </c>
      <c r="G470" s="3">
        <v>1050</v>
      </c>
      <c r="H470" s="3">
        <v>210</v>
      </c>
      <c r="I470" s="3">
        <f t="shared" si="59"/>
        <v>657.6</v>
      </c>
      <c r="J470" s="3">
        <v>625</v>
      </c>
      <c r="K470" s="3">
        <v>589</v>
      </c>
      <c r="L470" s="3">
        <v>13.3</v>
      </c>
      <c r="M470" s="3">
        <v>13.4</v>
      </c>
      <c r="N470" s="3">
        <v>188.43440777999999</v>
      </c>
      <c r="O470" s="3">
        <v>188.43440777999999</v>
      </c>
      <c r="P470" s="3">
        <v>118.36866411999999</v>
      </c>
      <c r="Q470" s="3">
        <v>70.065743659999995</v>
      </c>
      <c r="R470" s="3">
        <f t="shared" si="56"/>
        <v>70.065743659999995</v>
      </c>
      <c r="S470" s="3">
        <v>95.2</v>
      </c>
      <c r="T470" s="3">
        <f t="shared" si="57"/>
        <v>40.368664119999991</v>
      </c>
      <c r="U470" s="3">
        <v>78</v>
      </c>
      <c r="V470" s="7">
        <f t="shared" si="58"/>
        <v>0.413937140880694</v>
      </c>
      <c r="W470" s="1">
        <f>VLOOKUP(B470,SiteMetadata!$B$3:$P$37,3,FALSE)</f>
        <v>0</v>
      </c>
      <c r="X470" s="1" t="str">
        <f>VLOOKUP(B470,SiteMetadata!$B$3:$P$37,10,FALSE)</f>
        <v>UpperEastForkLMR</v>
      </c>
      <c r="Y470" s="1">
        <f>VLOOKUP(B470,SiteMetadata!$B$3:$P$37,5,FALSE)</f>
        <v>2.1670039999999999</v>
      </c>
      <c r="Z470" s="1" t="s">
        <v>204</v>
      </c>
    </row>
    <row r="471" spans="1:26" x14ac:dyDescent="0.3">
      <c r="A471" s="2">
        <v>45062</v>
      </c>
      <c r="B471" s="1" t="s">
        <v>191</v>
      </c>
      <c r="C471" s="1">
        <v>27</v>
      </c>
      <c r="D471" s="3">
        <v>1200</v>
      </c>
      <c r="E471" s="1" t="s">
        <v>191</v>
      </c>
      <c r="F471" s="3">
        <v>1200</v>
      </c>
      <c r="G471" s="3">
        <v>1100</v>
      </c>
      <c r="H471" s="3">
        <v>100</v>
      </c>
      <c r="I471" s="3">
        <f t="shared" si="59"/>
        <v>538.94000000000005</v>
      </c>
      <c r="J471" s="3">
        <v>705</v>
      </c>
      <c r="K471" s="3">
        <v>653</v>
      </c>
      <c r="L471" s="3">
        <v>9.74</v>
      </c>
      <c r="M471" s="3">
        <v>8.06</v>
      </c>
      <c r="N471" s="3">
        <v>173.55531257999999</v>
      </c>
      <c r="O471" s="3">
        <v>173.55531257999999</v>
      </c>
      <c r="P471" s="3">
        <v>58.598543679999992</v>
      </c>
      <c r="Q471" s="3">
        <v>114.9567689</v>
      </c>
      <c r="R471" s="3">
        <f t="shared" si="56"/>
        <v>114.9567689</v>
      </c>
      <c r="S471" s="3">
        <v>107</v>
      </c>
      <c r="T471" s="3" t="str">
        <f t="shared" si="57"/>
        <v/>
      </c>
      <c r="U471" s="3">
        <v>84.2</v>
      </c>
      <c r="V471" s="7">
        <f t="shared" si="58"/>
        <v>0.48514792631996312</v>
      </c>
      <c r="W471" s="1">
        <f>VLOOKUP(B471,SiteMetadata!$B$3:$P$37,3,FALSE)</f>
        <v>0</v>
      </c>
      <c r="X471" s="1" t="str">
        <f>VLOOKUP(B471,SiteMetadata!$B$3:$P$37,10,FALSE)</f>
        <v>UpperEastForkLMR</v>
      </c>
      <c r="Y471" s="1">
        <f>VLOOKUP(B471,SiteMetadata!$B$3:$P$37,5,FALSE)</f>
        <v>2.1670039999999999</v>
      </c>
      <c r="Z471" s="1" t="s">
        <v>204</v>
      </c>
    </row>
    <row r="472" spans="1:26" x14ac:dyDescent="0.3">
      <c r="A472" s="2">
        <v>45083</v>
      </c>
      <c r="B472" s="1" t="s">
        <v>191</v>
      </c>
      <c r="C472" s="1">
        <v>0</v>
      </c>
      <c r="D472" s="3">
        <v>1101.9687277999999</v>
      </c>
      <c r="E472" s="1" t="s">
        <v>191</v>
      </c>
      <c r="F472" s="3">
        <v>1101.9687277999999</v>
      </c>
      <c r="G472" s="3">
        <v>604.79966720000004</v>
      </c>
      <c r="H472" s="3">
        <v>497.16906059999985</v>
      </c>
      <c r="I472" s="3">
        <f t="shared" si="59"/>
        <v>1077.2487277999999</v>
      </c>
      <c r="J472" s="3">
        <v>1.46</v>
      </c>
      <c r="K472" s="3">
        <v>6.62</v>
      </c>
      <c r="L472" s="3">
        <v>10.6</v>
      </c>
      <c r="M472" s="3">
        <v>18.100000000000001</v>
      </c>
      <c r="N472" s="3">
        <v>114.32438399999997</v>
      </c>
      <c r="O472" s="3">
        <v>114.32438399999997</v>
      </c>
      <c r="P472" s="3">
        <v>20.937415361612999</v>
      </c>
      <c r="Q472" s="3">
        <v>93.386968638386975</v>
      </c>
      <c r="R472" s="3">
        <f t="shared" si="56"/>
        <v>93.386968638386975</v>
      </c>
      <c r="S472" s="3">
        <v>12.6</v>
      </c>
      <c r="T472" s="3">
        <f t="shared" si="57"/>
        <v>13.567415361612998</v>
      </c>
      <c r="U472" s="3">
        <v>7.37</v>
      </c>
      <c r="V472" s="7">
        <f t="shared" si="58"/>
        <v>6.4465687390014736E-2</v>
      </c>
      <c r="W472" s="1">
        <f>VLOOKUP(B472,SiteMetadata!$B$3:$P$37,3,FALSE)</f>
        <v>0</v>
      </c>
      <c r="X472" s="1" t="str">
        <f>VLOOKUP(B472,SiteMetadata!$B$3:$P$37,10,FALSE)</f>
        <v>UpperEastForkLMR</v>
      </c>
      <c r="Y472" s="1">
        <f>VLOOKUP(B472,SiteMetadata!$B$3:$P$37,5,FALSE)</f>
        <v>2.1670039999999999</v>
      </c>
      <c r="Z472" s="1" t="s">
        <v>204</v>
      </c>
    </row>
    <row r="473" spans="1:26" x14ac:dyDescent="0.3">
      <c r="A473" s="2">
        <v>45083</v>
      </c>
      <c r="B473" s="1" t="s">
        <v>191</v>
      </c>
      <c r="C473" s="1">
        <v>5</v>
      </c>
      <c r="D473" s="3">
        <v>1121.5093599499999</v>
      </c>
      <c r="E473" s="1" t="s">
        <v>191</v>
      </c>
      <c r="F473" s="3">
        <v>1121.5093599499999</v>
      </c>
      <c r="G473" s="3">
        <v>607.02699155000005</v>
      </c>
      <c r="H473" s="3">
        <v>514.48236839999981</v>
      </c>
      <c r="I473" s="3">
        <f t="shared" si="59"/>
        <v>1101.4193599499999</v>
      </c>
      <c r="J473" s="3">
        <v>4.09</v>
      </c>
      <c r="K473" s="3">
        <v>5.69</v>
      </c>
      <c r="L473" s="3">
        <v>5.95</v>
      </c>
      <c r="M473" s="3">
        <v>14.4</v>
      </c>
      <c r="N473" s="3">
        <v>127.04558403999997</v>
      </c>
      <c r="O473" s="3">
        <v>127.04558403999997</v>
      </c>
      <c r="P473" s="3">
        <v>20.593234230527997</v>
      </c>
      <c r="Q473" s="3">
        <v>106.45234980947197</v>
      </c>
      <c r="R473" s="3">
        <f t="shared" si="56"/>
        <v>106.45234980947197</v>
      </c>
      <c r="S473" s="3">
        <v>14.4</v>
      </c>
      <c r="T473" s="3">
        <f t="shared" si="57"/>
        <v>12.723234230527996</v>
      </c>
      <c r="U473" s="3">
        <v>7.87</v>
      </c>
      <c r="V473" s="7">
        <f t="shared" si="58"/>
        <v>6.1946269596605194E-2</v>
      </c>
      <c r="W473" s="1">
        <f>VLOOKUP(B473,SiteMetadata!$B$3:$P$37,3,FALSE)</f>
        <v>0</v>
      </c>
      <c r="X473" s="1" t="str">
        <f>VLOOKUP(B473,SiteMetadata!$B$3:$P$37,10,FALSE)</f>
        <v>UpperEastForkLMR</v>
      </c>
      <c r="Y473" s="1">
        <f>VLOOKUP(B473,SiteMetadata!$B$3:$P$37,5,FALSE)</f>
        <v>2.1670039999999999</v>
      </c>
      <c r="Z473" s="1" t="s">
        <v>204</v>
      </c>
    </row>
    <row r="474" spans="1:26" x14ac:dyDescent="0.3">
      <c r="A474" s="2">
        <v>45083</v>
      </c>
      <c r="B474" s="1" t="s">
        <v>191</v>
      </c>
      <c r="C474" s="1">
        <v>10</v>
      </c>
      <c r="D474" s="3">
        <v>1056.2970279499998</v>
      </c>
      <c r="E474" s="1" t="s">
        <v>191</v>
      </c>
      <c r="F474" s="3">
        <v>1056.2970279499998</v>
      </c>
      <c r="G474" s="3">
        <v>533.39640320000012</v>
      </c>
      <c r="H474" s="3">
        <v>522.90062474999968</v>
      </c>
      <c r="I474" s="3">
        <f t="shared" si="59"/>
        <v>1039.4970279499998</v>
      </c>
      <c r="J474" s="3">
        <v>4.43</v>
      </c>
      <c r="K474" s="3">
        <v>10</v>
      </c>
      <c r="L474" s="3">
        <v>7.51</v>
      </c>
      <c r="M474" s="3">
        <v>6.8</v>
      </c>
      <c r="N474" s="3">
        <v>128.79291587</v>
      </c>
      <c r="O474" s="3">
        <v>128.79291587</v>
      </c>
      <c r="P474" s="3">
        <v>23.690356588893003</v>
      </c>
      <c r="Q474" s="3">
        <v>105.10255928110701</v>
      </c>
      <c r="R474" s="3">
        <f t="shared" si="56"/>
        <v>105.10255928110701</v>
      </c>
      <c r="S474" s="3">
        <v>15.3</v>
      </c>
      <c r="T474" s="3">
        <f t="shared" si="57"/>
        <v>15.750356588893002</v>
      </c>
      <c r="U474" s="3">
        <v>7.94</v>
      </c>
      <c r="V474" s="7">
        <f t="shared" si="58"/>
        <v>6.1649353509586009E-2</v>
      </c>
      <c r="W474" s="1">
        <f>VLOOKUP(B474,SiteMetadata!$B$3:$P$37,3,FALSE)</f>
        <v>0</v>
      </c>
      <c r="X474" s="1" t="str">
        <f>VLOOKUP(B474,SiteMetadata!$B$3:$P$37,10,FALSE)</f>
        <v>UpperEastForkLMR</v>
      </c>
      <c r="Y474" s="1">
        <f>VLOOKUP(B474,SiteMetadata!$B$3:$P$37,5,FALSE)</f>
        <v>2.1670039999999999</v>
      </c>
      <c r="Z474" s="1" t="s">
        <v>204</v>
      </c>
    </row>
    <row r="475" spans="1:26" x14ac:dyDescent="0.3">
      <c r="A475" s="2">
        <v>45083</v>
      </c>
      <c r="B475" s="1" t="s">
        <v>191</v>
      </c>
      <c r="C475" s="1">
        <v>20</v>
      </c>
      <c r="D475" s="3">
        <v>1164.8621979499997</v>
      </c>
      <c r="E475" s="1" t="s">
        <v>191</v>
      </c>
      <c r="F475" s="3">
        <v>1164.8621979499997</v>
      </c>
      <c r="G475" s="3">
        <v>1136.6939597999999</v>
      </c>
      <c r="H475" s="3">
        <v>28.168238149999752</v>
      </c>
      <c r="I475" s="3">
        <f t="shared" si="59"/>
        <v>561.66219794999961</v>
      </c>
      <c r="J475" s="3">
        <v>585</v>
      </c>
      <c r="K475" s="3">
        <v>567</v>
      </c>
      <c r="L475" s="3">
        <v>30.6</v>
      </c>
      <c r="M475" s="3">
        <v>36.200000000000003</v>
      </c>
      <c r="N475" s="3">
        <v>155.44614518400002</v>
      </c>
      <c r="O475" s="3">
        <v>155.44614518400002</v>
      </c>
      <c r="P475" s="3">
        <v>112.51888255999998</v>
      </c>
      <c r="Q475" s="3">
        <v>42.927262624000036</v>
      </c>
      <c r="R475" s="3">
        <f t="shared" si="56"/>
        <v>42.927262624000036</v>
      </c>
      <c r="S475" s="3">
        <v>88.4</v>
      </c>
      <c r="T475" s="3">
        <f t="shared" si="57"/>
        <v>32.618882559999975</v>
      </c>
      <c r="U475" s="3">
        <v>79.900000000000006</v>
      </c>
      <c r="V475" s="7">
        <f t="shared" si="58"/>
        <v>0.51400438335362508</v>
      </c>
      <c r="W475" s="1">
        <f>VLOOKUP(B475,SiteMetadata!$B$3:$P$37,3,FALSE)</f>
        <v>0</v>
      </c>
      <c r="X475" s="1" t="str">
        <f>VLOOKUP(B475,SiteMetadata!$B$3:$P$37,10,FALSE)</f>
        <v>UpperEastForkLMR</v>
      </c>
      <c r="Y475" s="1">
        <f>VLOOKUP(B475,SiteMetadata!$B$3:$P$37,5,FALSE)</f>
        <v>2.1670039999999999</v>
      </c>
      <c r="Z475" s="1" t="s">
        <v>204</v>
      </c>
    </row>
    <row r="476" spans="1:26" x14ac:dyDescent="0.3">
      <c r="A476" s="2">
        <v>45083</v>
      </c>
      <c r="B476" s="1" t="s">
        <v>191</v>
      </c>
      <c r="C476" s="1">
        <v>26</v>
      </c>
      <c r="D476" s="3">
        <v>1270.6639999999998</v>
      </c>
      <c r="E476" s="1" t="s">
        <v>191</v>
      </c>
      <c r="F476" s="3">
        <v>1270.6639999999998</v>
      </c>
      <c r="G476" s="3">
        <v>1199.4741675499999</v>
      </c>
      <c r="H476" s="3">
        <v>71.189832449999813</v>
      </c>
      <c r="I476" s="3">
        <f t="shared" si="59"/>
        <v>611.76399999999978</v>
      </c>
      <c r="J476" s="3">
        <v>607</v>
      </c>
      <c r="K476" s="3">
        <v>584</v>
      </c>
      <c r="L476" s="3">
        <v>83.4</v>
      </c>
      <c r="M476" s="3">
        <v>74.900000000000006</v>
      </c>
      <c r="N476" s="3">
        <v>240.70499228100002</v>
      </c>
      <c r="O476" s="3">
        <v>240.70499228100002</v>
      </c>
      <c r="P476" s="3">
        <v>155.92857249600002</v>
      </c>
      <c r="Q476" s="3">
        <v>84.776419785000002</v>
      </c>
      <c r="R476" s="3">
        <f t="shared" si="56"/>
        <v>84.776419785000002</v>
      </c>
      <c r="S476" s="3">
        <v>132</v>
      </c>
      <c r="T476" s="3">
        <f t="shared" si="57"/>
        <v>39.928572496000015</v>
      </c>
      <c r="U476" s="3">
        <v>116</v>
      </c>
      <c r="V476" s="7">
        <f t="shared" si="58"/>
        <v>0.48191771554360252</v>
      </c>
      <c r="W476" s="1">
        <f>VLOOKUP(B476,SiteMetadata!$B$3:$P$37,3,FALSE)</f>
        <v>0</v>
      </c>
      <c r="X476" s="1" t="str">
        <f>VLOOKUP(B476,SiteMetadata!$B$3:$P$37,10,FALSE)</f>
        <v>UpperEastForkLMR</v>
      </c>
      <c r="Y476" s="1">
        <f>VLOOKUP(B476,SiteMetadata!$B$3:$P$37,5,FALSE)</f>
        <v>2.1670039999999999</v>
      </c>
      <c r="Z476" s="1" t="s">
        <v>204</v>
      </c>
    </row>
    <row r="477" spans="1:26" x14ac:dyDescent="0.3">
      <c r="A477" s="2">
        <v>45104</v>
      </c>
      <c r="B477" s="1" t="s">
        <v>191</v>
      </c>
      <c r="C477" s="1">
        <v>0</v>
      </c>
      <c r="D477" s="3">
        <v>1080</v>
      </c>
      <c r="E477" s="1" t="s">
        <v>191</v>
      </c>
      <c r="F477" s="3">
        <v>1080</v>
      </c>
      <c r="G477" s="3">
        <v>414.97317752000004</v>
      </c>
      <c r="H477" s="3">
        <v>665.02682247999996</v>
      </c>
      <c r="I477" s="3">
        <f t="shared" si="59"/>
        <v>1069.78</v>
      </c>
      <c r="J477" s="3">
        <v>5.88</v>
      </c>
      <c r="K477" s="3">
        <v>1.86</v>
      </c>
      <c r="L477" s="3">
        <v>11.6</v>
      </c>
      <c r="M477" s="3">
        <v>8.36</v>
      </c>
      <c r="N477" s="3">
        <v>114.80548997999999</v>
      </c>
      <c r="O477" s="3">
        <v>114.80548997999999</v>
      </c>
      <c r="P477" s="3">
        <v>66.894656879999985</v>
      </c>
      <c r="Q477" s="3">
        <v>47.910833100000005</v>
      </c>
      <c r="R477" s="3">
        <f t="shared" si="56"/>
        <v>47.910833100000005</v>
      </c>
      <c r="S477" s="3">
        <v>11.8</v>
      </c>
      <c r="T477" s="3">
        <f t="shared" si="57"/>
        <v>60.244656879999987</v>
      </c>
      <c r="U477" s="3">
        <v>6.65</v>
      </c>
      <c r="V477" s="7">
        <f t="shared" ref="V477:V488" si="60">U477/O477</f>
        <v>5.7924059216667094E-2</v>
      </c>
      <c r="W477" s="1">
        <f>VLOOKUP(B477,SiteMetadata!$B$3:$P$37,3,FALSE)</f>
        <v>0</v>
      </c>
      <c r="X477" s="1" t="str">
        <f>VLOOKUP(B477,SiteMetadata!$B$3:$P$37,10,FALSE)</f>
        <v>UpperEastForkLMR</v>
      </c>
      <c r="Y477" s="1">
        <f>VLOOKUP(B477,SiteMetadata!$B$3:$P$37,5,FALSE)</f>
        <v>2.1670039999999999</v>
      </c>
      <c r="Z477" s="1" t="s">
        <v>204</v>
      </c>
    </row>
    <row r="478" spans="1:26" x14ac:dyDescent="0.3">
      <c r="A478" s="2">
        <v>45104</v>
      </c>
      <c r="B478" s="1" t="s">
        <v>191</v>
      </c>
      <c r="C478" s="1">
        <v>5</v>
      </c>
      <c r="D478" s="3">
        <v>1043.5492233499999</v>
      </c>
      <c r="E478" s="1" t="s">
        <v>191</v>
      </c>
      <c r="F478" s="3">
        <v>1043.5492233499999</v>
      </c>
      <c r="G478" s="3">
        <v>459.51125887999996</v>
      </c>
      <c r="H478" s="3">
        <v>584.03796446999991</v>
      </c>
      <c r="I478" s="3">
        <f t="shared" si="59"/>
        <v>1030.69922335</v>
      </c>
      <c r="J478" s="3">
        <v>4.1399999999999997</v>
      </c>
      <c r="K478" s="3">
        <v>3.56</v>
      </c>
      <c r="L478" s="3">
        <v>11.3</v>
      </c>
      <c r="M478" s="3">
        <v>9.2899999999999991</v>
      </c>
      <c r="N478" s="3">
        <v>115.60432152</v>
      </c>
      <c r="O478" s="3">
        <v>115.60432152</v>
      </c>
      <c r="P478" s="3">
        <v>64.366187580000002</v>
      </c>
      <c r="Q478" s="3">
        <v>51.238133939999997</v>
      </c>
      <c r="R478" s="3">
        <f t="shared" si="56"/>
        <v>51.238133939999997</v>
      </c>
      <c r="S478" s="3">
        <v>11.4</v>
      </c>
      <c r="T478" s="3">
        <f t="shared" si="57"/>
        <v>59.606187580000004</v>
      </c>
      <c r="U478" s="3">
        <v>4.76</v>
      </c>
      <c r="V478" s="7">
        <f t="shared" si="60"/>
        <v>4.1174931329677852E-2</v>
      </c>
      <c r="W478" s="1">
        <f>VLOOKUP(B478,SiteMetadata!$B$3:$P$37,3,FALSE)</f>
        <v>0</v>
      </c>
      <c r="X478" s="1" t="str">
        <f>VLOOKUP(B478,SiteMetadata!$B$3:$P$37,10,FALSE)</f>
        <v>UpperEastForkLMR</v>
      </c>
      <c r="Y478" s="1">
        <f>VLOOKUP(B478,SiteMetadata!$B$3:$P$37,5,FALSE)</f>
        <v>2.1670039999999999</v>
      </c>
      <c r="Z478" s="1" t="s">
        <v>204</v>
      </c>
    </row>
    <row r="479" spans="1:26" x14ac:dyDescent="0.3">
      <c r="A479" s="2">
        <v>45104</v>
      </c>
      <c r="B479" s="1" t="s">
        <v>191</v>
      </c>
      <c r="C479" s="1">
        <v>10</v>
      </c>
      <c r="D479" s="3">
        <v>1050</v>
      </c>
      <c r="E479" s="1" t="s">
        <v>191</v>
      </c>
      <c r="F479" s="3">
        <v>1050</v>
      </c>
      <c r="G479" s="3">
        <v>525.28519999999992</v>
      </c>
      <c r="H479" s="3">
        <v>524.71480000000008</v>
      </c>
      <c r="I479" s="3">
        <f t="shared" si="59"/>
        <v>1038.98</v>
      </c>
      <c r="J479" s="3">
        <v>2.96</v>
      </c>
      <c r="K479" s="3">
        <v>2.92</v>
      </c>
      <c r="L479" s="3">
        <v>11</v>
      </c>
      <c r="M479" s="3">
        <v>8.1</v>
      </c>
      <c r="N479" s="3">
        <v>200.11335538400002</v>
      </c>
      <c r="O479" s="3">
        <v>200.11335538400002</v>
      </c>
      <c r="P479" s="3">
        <v>76.37153862000001</v>
      </c>
      <c r="Q479" s="3">
        <v>123.74181676400001</v>
      </c>
      <c r="R479" s="3">
        <f t="shared" si="56"/>
        <v>123.74181676400001</v>
      </c>
      <c r="S479" s="3">
        <v>10.5</v>
      </c>
      <c r="T479" s="3">
        <f t="shared" si="57"/>
        <v>68.301538620000002</v>
      </c>
      <c r="U479" s="3">
        <v>8.07</v>
      </c>
      <c r="V479" s="7">
        <f t="shared" si="60"/>
        <v>4.0327143505811375E-2</v>
      </c>
      <c r="W479" s="1">
        <f>VLOOKUP(B479,SiteMetadata!$B$3:$P$37,3,FALSE)</f>
        <v>0</v>
      </c>
      <c r="X479" s="1" t="str">
        <f>VLOOKUP(B479,SiteMetadata!$B$3:$P$37,10,FALSE)</f>
        <v>UpperEastForkLMR</v>
      </c>
      <c r="Y479" s="1">
        <f>VLOOKUP(B479,SiteMetadata!$B$3:$P$37,5,FALSE)</f>
        <v>2.1670039999999999</v>
      </c>
      <c r="Z479" s="1" t="s">
        <v>204</v>
      </c>
    </row>
    <row r="480" spans="1:26" x14ac:dyDescent="0.3">
      <c r="A480" s="2">
        <v>45104</v>
      </c>
      <c r="B480" s="1" t="s">
        <v>191</v>
      </c>
      <c r="C480" s="1">
        <v>20</v>
      </c>
      <c r="D480" s="3">
        <v>855</v>
      </c>
      <c r="E480" s="1" t="s">
        <v>191</v>
      </c>
      <c r="F480" s="3">
        <v>855</v>
      </c>
      <c r="G480" s="3">
        <v>571.6672044799999</v>
      </c>
      <c r="H480" s="3">
        <v>283.3327955200001</v>
      </c>
      <c r="I480" s="3">
        <f t="shared" si="59"/>
        <v>646.4</v>
      </c>
      <c r="J480" s="3">
        <v>78.8</v>
      </c>
      <c r="K480" s="3">
        <v>89.6</v>
      </c>
      <c r="L480" s="3">
        <v>121</v>
      </c>
      <c r="M480" s="3">
        <v>119</v>
      </c>
      <c r="N480" s="3">
        <v>142.393107896</v>
      </c>
      <c r="O480" s="3">
        <v>142.393107896</v>
      </c>
      <c r="P480" s="3">
        <v>120.28375200000001</v>
      </c>
      <c r="Q480" s="3">
        <v>22.109355895999997</v>
      </c>
      <c r="R480" s="3">
        <f t="shared" si="56"/>
        <v>22.109355895999997</v>
      </c>
      <c r="S480" s="3">
        <v>27.7</v>
      </c>
      <c r="T480" s="3">
        <f t="shared" si="57"/>
        <v>93.683751999999998</v>
      </c>
      <c r="U480" s="3">
        <v>26.6</v>
      </c>
      <c r="V480" s="7">
        <f t="shared" si="60"/>
        <v>0.18680679418436394</v>
      </c>
      <c r="W480" s="1">
        <f>VLOOKUP(B480,SiteMetadata!$B$3:$P$37,3,FALSE)</f>
        <v>0</v>
      </c>
      <c r="X480" s="1" t="str">
        <f>VLOOKUP(B480,SiteMetadata!$B$3:$P$37,10,FALSE)</f>
        <v>UpperEastForkLMR</v>
      </c>
      <c r="Y480" s="1">
        <f>VLOOKUP(B480,SiteMetadata!$B$3:$P$37,5,FALSE)</f>
        <v>2.1670039999999999</v>
      </c>
      <c r="Z480" s="1" t="s">
        <v>204</v>
      </c>
    </row>
    <row r="481" spans="1:26" x14ac:dyDescent="0.3">
      <c r="A481" s="2">
        <v>45104</v>
      </c>
      <c r="B481" s="1" t="s">
        <v>191</v>
      </c>
      <c r="C481" s="1">
        <v>27</v>
      </c>
      <c r="D481" s="3">
        <v>1220.8339446</v>
      </c>
      <c r="E481" s="1" t="s">
        <v>191</v>
      </c>
      <c r="F481" s="3">
        <v>1220.8339446</v>
      </c>
      <c r="G481" s="3">
        <v>995</v>
      </c>
      <c r="H481" s="3">
        <v>225.8339446</v>
      </c>
      <c r="I481" s="3">
        <f t="shared" si="59"/>
        <v>561.8339446</v>
      </c>
      <c r="J481" s="3">
        <v>210</v>
      </c>
      <c r="K481" s="3">
        <v>223</v>
      </c>
      <c r="L481" s="3">
        <v>447</v>
      </c>
      <c r="M481" s="3">
        <v>436</v>
      </c>
      <c r="N481" s="3">
        <v>356.90076629999993</v>
      </c>
      <c r="O481" s="3">
        <v>356.90076629999993</v>
      </c>
      <c r="P481" s="3">
        <v>249.56880018400003</v>
      </c>
      <c r="Q481" s="3">
        <v>107.3319661159999</v>
      </c>
      <c r="R481" s="3">
        <f t="shared" si="56"/>
        <v>107.3319661159999</v>
      </c>
      <c r="S481" s="3">
        <v>184</v>
      </c>
      <c r="T481" s="3">
        <f t="shared" si="57"/>
        <v>114.56880018400003</v>
      </c>
      <c r="U481" s="3">
        <v>135</v>
      </c>
      <c r="V481" s="7">
        <f t="shared" si="60"/>
        <v>0.37825640275180328</v>
      </c>
      <c r="W481" s="1">
        <f>VLOOKUP(B481,SiteMetadata!$B$3:$P$37,3,FALSE)</f>
        <v>0</v>
      </c>
      <c r="X481" s="1" t="str">
        <f>VLOOKUP(B481,SiteMetadata!$B$3:$P$37,10,FALSE)</f>
        <v>UpperEastForkLMR</v>
      </c>
      <c r="Y481" s="1">
        <f>VLOOKUP(B481,SiteMetadata!$B$3:$P$37,5,FALSE)</f>
        <v>2.1670039999999999</v>
      </c>
      <c r="Z481" s="1" t="s">
        <v>204</v>
      </c>
    </row>
    <row r="482" spans="1:26" x14ac:dyDescent="0.3">
      <c r="A482" s="2">
        <v>44767</v>
      </c>
      <c r="B482" s="1" t="s">
        <v>132</v>
      </c>
      <c r="C482" s="1">
        <v>0</v>
      </c>
      <c r="D482" s="3">
        <v>922.66666666666663</v>
      </c>
      <c r="E482" s="1" t="s">
        <v>132</v>
      </c>
      <c r="F482" s="3">
        <v>922.66666666666663</v>
      </c>
      <c r="G482" s="3">
        <v>791.33333333333337</v>
      </c>
      <c r="H482" s="3">
        <v>131.33333333333326</v>
      </c>
      <c r="I482" s="3">
        <f t="shared" si="59"/>
        <v>617.33333333333326</v>
      </c>
      <c r="J482" s="3">
        <v>243.66666666666666</v>
      </c>
      <c r="K482" s="3">
        <v>262</v>
      </c>
      <c r="L482" s="3">
        <v>42.733333333333327</v>
      </c>
      <c r="M482" s="3">
        <v>43.333333333333336</v>
      </c>
      <c r="N482" s="3">
        <v>502.50466301999995</v>
      </c>
      <c r="O482" s="3">
        <v>502.50466301999995</v>
      </c>
      <c r="P482" s="3">
        <v>486.12205348666674</v>
      </c>
      <c r="Q482" s="3">
        <v>16.382609533333209</v>
      </c>
      <c r="R482" s="3">
        <f t="shared" si="56"/>
        <v>16.382609533333209</v>
      </c>
      <c r="S482" s="3">
        <v>347</v>
      </c>
      <c r="T482" s="3">
        <f t="shared" si="57"/>
        <v>93.122053486666744</v>
      </c>
      <c r="U482" s="3">
        <v>393</v>
      </c>
      <c r="V482" s="7">
        <f t="shared" si="60"/>
        <v>0.78208229479525926</v>
      </c>
      <c r="W482" s="1">
        <f>VLOOKUP(B482,SiteMetadata!$B$3:$P$37,3,FALSE)</f>
        <v>0.5</v>
      </c>
      <c r="X482" s="1" t="str">
        <f>VLOOKUP(B482,SiteMetadata!$B$3:$P$37,10,FALSE)</f>
        <v>UpperEastForkLMR</v>
      </c>
      <c r="Y482" s="1">
        <f>VLOOKUP(B482,SiteMetadata!$B$3:$P$37,5,FALSE)</f>
        <v>10.649353999999999</v>
      </c>
      <c r="Z482" s="1">
        <v>4</v>
      </c>
    </row>
    <row r="483" spans="1:26" x14ac:dyDescent="0.3">
      <c r="A483" s="2">
        <v>44788</v>
      </c>
      <c r="B483" s="1" t="s">
        <v>132</v>
      </c>
      <c r="C483" s="1">
        <v>0</v>
      </c>
      <c r="D483" s="3">
        <v>897.17517043333328</v>
      </c>
      <c r="E483" s="1" t="s">
        <v>132</v>
      </c>
      <c r="F483" s="3">
        <v>897.17517043333328</v>
      </c>
      <c r="G483" s="3">
        <v>774.22671458666662</v>
      </c>
      <c r="H483" s="3">
        <v>122.94845584666666</v>
      </c>
      <c r="I483" s="3">
        <f t="shared" si="59"/>
        <v>649.22517043333323</v>
      </c>
      <c r="J483" s="3">
        <v>372.66666666666669</v>
      </c>
      <c r="K483" s="3">
        <v>220</v>
      </c>
      <c r="L483" s="3">
        <v>23.3</v>
      </c>
      <c r="M483" s="3">
        <v>27.95</v>
      </c>
      <c r="N483" s="3">
        <v>397.50335418333339</v>
      </c>
      <c r="O483" s="3">
        <v>397.50335418333339</v>
      </c>
      <c r="P483" s="3">
        <v>383.97324923666673</v>
      </c>
      <c r="Q483" s="3">
        <v>13.530104946666654</v>
      </c>
      <c r="R483" s="3">
        <f t="shared" si="56"/>
        <v>13.530104946666654</v>
      </c>
      <c r="S483" s="3">
        <v>415.66666666666669</v>
      </c>
      <c r="T483" s="3">
        <f t="shared" si="57"/>
        <v>110.47324923666673</v>
      </c>
      <c r="U483" s="3">
        <v>273.5</v>
      </c>
      <c r="V483" s="7">
        <f t="shared" si="60"/>
        <v>0.68804450861025557</v>
      </c>
      <c r="W483" s="1">
        <f>VLOOKUP(B483,SiteMetadata!$B$3:$P$37,3,FALSE)</f>
        <v>0.5</v>
      </c>
      <c r="X483" s="1" t="str">
        <f>VLOOKUP(B483,SiteMetadata!$B$3:$P$37,10,FALSE)</f>
        <v>UpperEastForkLMR</v>
      </c>
      <c r="Y483" s="1">
        <f>VLOOKUP(B483,SiteMetadata!$B$3:$P$37,5,FALSE)</f>
        <v>10.649353999999999</v>
      </c>
      <c r="Z483" s="1">
        <v>4</v>
      </c>
    </row>
    <row r="484" spans="1:26" x14ac:dyDescent="0.3">
      <c r="A484" s="2">
        <v>44830</v>
      </c>
      <c r="B484" s="1" t="s">
        <v>132</v>
      </c>
      <c r="C484" s="1">
        <v>0</v>
      </c>
      <c r="D484" s="3">
        <v>667.93795894666664</v>
      </c>
      <c r="E484" s="1" t="s">
        <v>132</v>
      </c>
      <c r="F484" s="3">
        <v>667.93795894666664</v>
      </c>
      <c r="G484" s="3">
        <v>565.01575294666679</v>
      </c>
      <c r="H484" s="3">
        <v>102.92220599999985</v>
      </c>
      <c r="I484" s="3">
        <f t="shared" si="59"/>
        <v>541.80462561333331</v>
      </c>
      <c r="J484" s="3">
        <v>89.5</v>
      </c>
      <c r="K484" s="3">
        <v>104.03333333333335</v>
      </c>
      <c r="L484" s="3">
        <v>19.399999999999999</v>
      </c>
      <c r="M484" s="3">
        <v>22.099999999999998</v>
      </c>
      <c r="N484" s="3">
        <v>419.32161248333335</v>
      </c>
      <c r="O484" s="3">
        <v>419.32161248333335</v>
      </c>
      <c r="P484" s="3">
        <v>347.63684804333326</v>
      </c>
      <c r="Q484" s="3">
        <v>71.684764440000095</v>
      </c>
      <c r="R484" s="3">
        <f t="shared" si="56"/>
        <v>71.684764440000095</v>
      </c>
      <c r="S484" s="3">
        <v>308.33333333333331</v>
      </c>
      <c r="T484" s="3">
        <f t="shared" si="57"/>
        <v>25.970181376666574</v>
      </c>
      <c r="U484" s="3">
        <v>321.66666666666669</v>
      </c>
      <c r="V484" s="7">
        <f t="shared" si="60"/>
        <v>0.76711206169811219</v>
      </c>
      <c r="W484" s="1">
        <f>VLOOKUP(B484,SiteMetadata!$B$3:$P$37,3,FALSE)</f>
        <v>0.5</v>
      </c>
      <c r="X484" s="1" t="str">
        <f>VLOOKUP(B484,SiteMetadata!$B$3:$P$37,10,FALSE)</f>
        <v>UpperEastForkLMR</v>
      </c>
      <c r="Y484" s="1">
        <f>VLOOKUP(B484,SiteMetadata!$B$3:$P$37,5,FALSE)</f>
        <v>10.649353999999999</v>
      </c>
      <c r="Z484" s="1">
        <v>4</v>
      </c>
    </row>
    <row r="485" spans="1:26" x14ac:dyDescent="0.3">
      <c r="A485" s="72">
        <v>44893</v>
      </c>
      <c r="B485" s="73" t="s">
        <v>132</v>
      </c>
      <c r="C485" s="73">
        <v>0</v>
      </c>
      <c r="D485" s="74">
        <v>844.63711939999996</v>
      </c>
      <c r="E485" s="73" t="s">
        <v>132</v>
      </c>
      <c r="F485" s="74">
        <v>844.63711939999996</v>
      </c>
      <c r="G485" s="74">
        <v>737.65954479999994</v>
      </c>
      <c r="H485" s="74">
        <v>106.97757460000003</v>
      </c>
      <c r="I485" s="74">
        <f t="shared" si="59"/>
        <v>733.20378606666668</v>
      </c>
      <c r="J485" s="74">
        <v>107.3</v>
      </c>
      <c r="K485" s="74">
        <v>100.7</v>
      </c>
      <c r="L485" s="74">
        <v>9.94</v>
      </c>
      <c r="M485" s="74">
        <v>10.733333333333334</v>
      </c>
      <c r="N485" s="74">
        <v>735.52743999999996</v>
      </c>
      <c r="O485" s="74">
        <v>735.52743999999996</v>
      </c>
      <c r="P485" s="74">
        <v>602</v>
      </c>
      <c r="Q485" s="74">
        <v>133.52743999999996</v>
      </c>
      <c r="R485" s="74">
        <f t="shared" si="56"/>
        <v>133.52743999999996</v>
      </c>
      <c r="S485" s="74">
        <v>581.33333333333337</v>
      </c>
      <c r="T485" s="74">
        <f t="shared" si="57"/>
        <v>49</v>
      </c>
      <c r="U485" s="74">
        <v>553</v>
      </c>
      <c r="V485" s="76">
        <f t="shared" si="60"/>
        <v>0.75184142688136835</v>
      </c>
      <c r="W485" s="73">
        <f>VLOOKUP(B485,SiteMetadata!$B$3:$P$37,3,FALSE)</f>
        <v>0.5</v>
      </c>
      <c r="X485" s="73" t="str">
        <f>VLOOKUP(B485,SiteMetadata!$B$3:$P$37,10,FALSE)</f>
        <v>UpperEastForkLMR</v>
      </c>
      <c r="Y485" s="73">
        <f>VLOOKUP(B485,SiteMetadata!$B$3:$P$37,5,FALSE)</f>
        <v>10.649353999999999</v>
      </c>
      <c r="Z485" s="73">
        <v>4</v>
      </c>
    </row>
    <row r="486" spans="1:26" x14ac:dyDescent="0.3">
      <c r="A486" s="2">
        <v>44943</v>
      </c>
      <c r="B486" s="1" t="s">
        <v>132</v>
      </c>
      <c r="C486" s="1">
        <v>0</v>
      </c>
      <c r="D486" s="3">
        <v>1006.1221465066665</v>
      </c>
      <c r="E486" s="1" t="s">
        <v>132</v>
      </c>
      <c r="F486" s="3">
        <v>1006.1221465066665</v>
      </c>
      <c r="G486" s="3">
        <v>918.99243935999993</v>
      </c>
      <c r="H486" s="3">
        <v>87.129707146666533</v>
      </c>
      <c r="I486" s="3">
        <f t="shared" ref="I486:I512" si="61">F486-(K486+M486)</f>
        <v>516.65547983999977</v>
      </c>
      <c r="J486" s="3">
        <v>542</v>
      </c>
      <c r="K486" s="3">
        <v>478</v>
      </c>
      <c r="L486" s="3">
        <v>10.606666666666667</v>
      </c>
      <c r="M486" s="3">
        <v>11.466666666666667</v>
      </c>
      <c r="N486" s="3">
        <v>303.8552570666667</v>
      </c>
      <c r="O486" s="3">
        <v>303.8552570666667</v>
      </c>
      <c r="P486" s="3">
        <v>227.5311978666667</v>
      </c>
      <c r="Q486" s="3">
        <v>76.324059199999994</v>
      </c>
      <c r="R486" s="3">
        <f t="shared" si="56"/>
        <v>76.324059199999994</v>
      </c>
      <c r="S486" s="3">
        <v>130.33333333333334</v>
      </c>
      <c r="T486" s="3">
        <f t="shared" si="57"/>
        <v>112.63119786666671</v>
      </c>
      <c r="U486" s="3">
        <v>114.89999999999999</v>
      </c>
      <c r="V486" s="7">
        <f t="shared" si="60"/>
        <v>0.37814056965547449</v>
      </c>
      <c r="W486" s="1">
        <f>VLOOKUP(B486,SiteMetadata!$B$3:$P$37,3,FALSE)</f>
        <v>0.5</v>
      </c>
      <c r="X486" s="1" t="str">
        <f>VLOOKUP(B486,SiteMetadata!$B$3:$P$37,10,FALSE)</f>
        <v>UpperEastForkLMR</v>
      </c>
      <c r="Y486" s="1">
        <f>VLOOKUP(B486,SiteMetadata!$B$3:$P$37,5,FALSE)</f>
        <v>10.649353999999999</v>
      </c>
      <c r="Z486" s="1">
        <v>4</v>
      </c>
    </row>
    <row r="487" spans="1:26" x14ac:dyDescent="0.3">
      <c r="A487" s="2">
        <v>44963</v>
      </c>
      <c r="B487" s="1" t="s">
        <v>132</v>
      </c>
      <c r="C487" s="1">
        <v>0</v>
      </c>
      <c r="D487" s="3">
        <v>612.73224963333337</v>
      </c>
      <c r="E487" s="1" t="s">
        <v>132</v>
      </c>
      <c r="F487" s="4">
        <v>648.07101971666668</v>
      </c>
      <c r="G487" s="3">
        <v>623.07101971666668</v>
      </c>
      <c r="H487" s="3">
        <v>-10.338770083333316</v>
      </c>
      <c r="I487" s="3">
        <f t="shared" si="61"/>
        <v>369.85101971666671</v>
      </c>
      <c r="J487" s="3">
        <v>269.8</v>
      </c>
      <c r="K487" s="3">
        <v>275.33333333333331</v>
      </c>
      <c r="L487" s="3">
        <v>2.1666666666666665</v>
      </c>
      <c r="M487" s="3">
        <v>2.8866666666666667</v>
      </c>
      <c r="N487" s="3">
        <v>166.71201978666667</v>
      </c>
      <c r="O487" s="3">
        <v>166.71201978666667</v>
      </c>
      <c r="P487" s="3">
        <v>123.7258296</v>
      </c>
      <c r="Q487" s="3">
        <v>42.986190186666676</v>
      </c>
      <c r="R487" s="3">
        <f t="shared" si="56"/>
        <v>42.986190186666676</v>
      </c>
      <c r="S487" s="3">
        <v>58.166666666666664</v>
      </c>
      <c r="T487" s="3">
        <f t="shared" si="57"/>
        <v>67.959162933333317</v>
      </c>
      <c r="U487" s="3">
        <v>55.766666666666673</v>
      </c>
      <c r="V487" s="7">
        <f t="shared" si="60"/>
        <v>0.33450897384620848</v>
      </c>
      <c r="W487" s="1">
        <f>VLOOKUP(B487,SiteMetadata!$B$3:$P$37,3,FALSE)</f>
        <v>0.5</v>
      </c>
      <c r="X487" s="1" t="str">
        <f>VLOOKUP(B487,SiteMetadata!$B$3:$P$37,10,FALSE)</f>
        <v>UpperEastForkLMR</v>
      </c>
      <c r="Y487" s="1">
        <f>VLOOKUP(B487,SiteMetadata!$B$3:$P$37,5,FALSE)</f>
        <v>10.649353999999999</v>
      </c>
      <c r="Z487" s="1">
        <v>4</v>
      </c>
    </row>
    <row r="488" spans="1:26" x14ac:dyDescent="0.3">
      <c r="A488" s="2">
        <v>44984</v>
      </c>
      <c r="B488" s="1" t="s">
        <v>132</v>
      </c>
      <c r="C488" s="1">
        <v>0</v>
      </c>
      <c r="D488" s="3">
        <v>590.0650724333334</v>
      </c>
      <c r="E488" s="1" t="s">
        <v>132</v>
      </c>
      <c r="F488" s="3">
        <v>590.0650724333334</v>
      </c>
      <c r="G488" s="3">
        <v>520.90847096000005</v>
      </c>
      <c r="H488" s="3">
        <v>69.156601473333353</v>
      </c>
      <c r="I488" s="3">
        <f t="shared" si="61"/>
        <v>553.98507243333336</v>
      </c>
      <c r="J488" s="3">
        <v>33.833333333333336</v>
      </c>
      <c r="K488" s="3">
        <v>33.166666666666664</v>
      </c>
      <c r="L488" s="3">
        <v>3.5700000000000003</v>
      </c>
      <c r="M488" s="3">
        <v>2.9133333333333336</v>
      </c>
      <c r="N488" s="3">
        <v>185.58781278666666</v>
      </c>
      <c r="O488" s="3">
        <v>185.58781278666666</v>
      </c>
      <c r="P488" s="3">
        <v>119.38818863333334</v>
      </c>
      <c r="Q488" s="3">
        <v>66.199624153333318</v>
      </c>
      <c r="R488" s="3">
        <f t="shared" si="56"/>
        <v>66.199624153333318</v>
      </c>
      <c r="S488" s="3">
        <v>41.6</v>
      </c>
      <c r="T488" s="3">
        <f t="shared" si="57"/>
        <v>84.254855300000003</v>
      </c>
      <c r="U488" s="3">
        <v>35.133333333333333</v>
      </c>
      <c r="V488" s="7">
        <f t="shared" si="60"/>
        <v>0.18930840773321214</v>
      </c>
      <c r="W488" s="1">
        <f>VLOOKUP(B488,SiteMetadata!$B$3:$P$37,3,FALSE)</f>
        <v>0.5</v>
      </c>
      <c r="X488" s="1" t="str">
        <f>VLOOKUP(B488,SiteMetadata!$B$3:$P$37,10,FALSE)</f>
        <v>UpperEastForkLMR</v>
      </c>
      <c r="Y488" s="1">
        <f>VLOOKUP(B488,SiteMetadata!$B$3:$P$37,5,FALSE)</f>
        <v>10.649353999999999</v>
      </c>
      <c r="Z488" s="1">
        <v>4</v>
      </c>
    </row>
    <row r="489" spans="1:26" x14ac:dyDescent="0.3">
      <c r="A489" s="2">
        <v>45005</v>
      </c>
      <c r="B489" s="1" t="s">
        <v>132</v>
      </c>
      <c r="C489" s="1">
        <v>0</v>
      </c>
      <c r="D489" s="3">
        <v>388.32322715666669</v>
      </c>
      <c r="E489" s="1" t="s">
        <v>132</v>
      </c>
      <c r="F489" s="3">
        <v>388.32322715666669</v>
      </c>
      <c r="G489" s="3">
        <v>321.55549187333332</v>
      </c>
      <c r="H489" s="3">
        <v>66.767735283333366</v>
      </c>
      <c r="I489" s="3">
        <f t="shared" si="61"/>
        <v>349.22322715666667</v>
      </c>
      <c r="J489" s="3">
        <v>37.699999999999996</v>
      </c>
      <c r="K489" s="3">
        <v>39.1</v>
      </c>
      <c r="L489" s="3">
        <v>24.9</v>
      </c>
      <c r="M489" s="3"/>
      <c r="N489" s="3">
        <v>60.5206947024</v>
      </c>
      <c r="O489" s="3">
        <v>60.5206947024</v>
      </c>
      <c r="P489" s="3">
        <v>38.188769331466666</v>
      </c>
      <c r="Q489" s="3">
        <v>22.331925370933334</v>
      </c>
      <c r="R489" s="3">
        <f t="shared" si="56"/>
        <v>22.331925370933334</v>
      </c>
      <c r="S489" s="3">
        <v>24.4</v>
      </c>
      <c r="T489" s="3">
        <f t="shared" si="57"/>
        <v>38.188769331466666</v>
      </c>
      <c r="U489" s="3"/>
      <c r="V489" s="7"/>
      <c r="W489" s="1">
        <f>VLOOKUP(B489,SiteMetadata!$B$3:$P$37,3,FALSE)</f>
        <v>0.5</v>
      </c>
      <c r="X489" s="1" t="str">
        <f>VLOOKUP(B489,SiteMetadata!$B$3:$P$37,10,FALSE)</f>
        <v>UpperEastForkLMR</v>
      </c>
      <c r="Y489" s="1">
        <f>VLOOKUP(B489,SiteMetadata!$B$3:$P$37,5,FALSE)</f>
        <v>10.649353999999999</v>
      </c>
      <c r="Z489" s="1">
        <v>4</v>
      </c>
    </row>
    <row r="490" spans="1:26" x14ac:dyDescent="0.3">
      <c r="A490" s="2">
        <v>45026</v>
      </c>
      <c r="B490" s="1" t="s">
        <v>132</v>
      </c>
      <c r="C490" s="1">
        <v>0</v>
      </c>
      <c r="D490" s="3">
        <v>600.66666666666663</v>
      </c>
      <c r="E490" s="1" t="s">
        <v>132</v>
      </c>
      <c r="F490" s="4">
        <v>631.33333333333337</v>
      </c>
      <c r="G490" s="3">
        <v>612.33333333333337</v>
      </c>
      <c r="H490" s="3">
        <v>-11.666666666666742</v>
      </c>
      <c r="I490" s="3">
        <f t="shared" si="61"/>
        <v>579.03333333333342</v>
      </c>
      <c r="J490" s="3">
        <v>47.833333333333336</v>
      </c>
      <c r="K490" s="3">
        <v>40.633333333333333</v>
      </c>
      <c r="L490" s="3">
        <v>9.8033333333333328</v>
      </c>
      <c r="M490" s="3">
        <v>11.666666666666666</v>
      </c>
      <c r="N490" s="3">
        <v>178.91682096700001</v>
      </c>
      <c r="O490" s="3">
        <v>178.91682096700001</v>
      </c>
      <c r="P490" s="3">
        <v>147.06490823399997</v>
      </c>
      <c r="Q490" s="3">
        <v>31.851912733000034</v>
      </c>
      <c r="R490" s="3">
        <f t="shared" si="56"/>
        <v>31.851912733000034</v>
      </c>
      <c r="S490" s="3">
        <v>56.133333333333333</v>
      </c>
      <c r="T490" s="3">
        <f t="shared" si="57"/>
        <v>95.298241567333321</v>
      </c>
      <c r="U490" s="3">
        <v>51.766666666666659</v>
      </c>
      <c r="V490" s="7">
        <f t="shared" ref="V490:V515" si="62">U490/O490</f>
        <v>0.28933370482932214</v>
      </c>
      <c r="W490" s="1">
        <f>VLOOKUP(B490,SiteMetadata!$B$3:$P$37,3,FALSE)</f>
        <v>0.5</v>
      </c>
      <c r="X490" s="1" t="str">
        <f>VLOOKUP(B490,SiteMetadata!$B$3:$P$37,10,FALSE)</f>
        <v>UpperEastForkLMR</v>
      </c>
      <c r="Y490" s="1">
        <f>VLOOKUP(B490,SiteMetadata!$B$3:$P$37,5,FALSE)</f>
        <v>10.649353999999999</v>
      </c>
      <c r="Z490" s="1">
        <v>4</v>
      </c>
    </row>
    <row r="491" spans="1:26" x14ac:dyDescent="0.3">
      <c r="A491" s="2">
        <v>45047</v>
      </c>
      <c r="B491" s="1" t="s">
        <v>132</v>
      </c>
      <c r="C491" s="1">
        <v>0</v>
      </c>
      <c r="D491" s="3">
        <v>846.66666666666663</v>
      </c>
      <c r="E491" s="1" t="s">
        <v>132</v>
      </c>
      <c r="F491" s="3">
        <v>846.66666666666663</v>
      </c>
      <c r="G491" s="3">
        <v>782.33333333333337</v>
      </c>
      <c r="H491" s="3">
        <v>64.333333333333258</v>
      </c>
      <c r="I491" s="3">
        <f t="shared" si="61"/>
        <v>560.56999999999994</v>
      </c>
      <c r="J491" s="3">
        <v>259</v>
      </c>
      <c r="K491" s="3">
        <v>278.33333333333331</v>
      </c>
      <c r="L491" s="3">
        <v>7.2600000000000007</v>
      </c>
      <c r="M491" s="3">
        <v>7.7633333333333328</v>
      </c>
      <c r="N491" s="3">
        <v>209.00657642400003</v>
      </c>
      <c r="O491" s="4">
        <v>236.33070341600001</v>
      </c>
      <c r="P491" s="3">
        <v>221.33070341600001</v>
      </c>
      <c r="Q491" s="3">
        <v>-12.324126991999975</v>
      </c>
      <c r="R491" s="3">
        <f t="shared" si="56"/>
        <v>15</v>
      </c>
      <c r="S491" s="3">
        <v>141.33333333333334</v>
      </c>
      <c r="T491" s="3">
        <f t="shared" si="57"/>
        <v>77.964036749333331</v>
      </c>
      <c r="U491" s="3">
        <v>143.36666666666667</v>
      </c>
      <c r="V491" s="7">
        <f t="shared" si="62"/>
        <v>0.60663580565029751</v>
      </c>
      <c r="W491" s="1">
        <f>VLOOKUP(B491,SiteMetadata!$B$3:$P$37,3,FALSE)</f>
        <v>0.5</v>
      </c>
      <c r="X491" s="1" t="str">
        <f>VLOOKUP(B491,SiteMetadata!$B$3:$P$37,10,FALSE)</f>
        <v>UpperEastForkLMR</v>
      </c>
      <c r="Y491" s="1">
        <f>VLOOKUP(B491,SiteMetadata!$B$3:$P$37,5,FALSE)</f>
        <v>10.649353999999999</v>
      </c>
      <c r="Z491" s="1">
        <v>4</v>
      </c>
    </row>
    <row r="492" spans="1:26" x14ac:dyDescent="0.3">
      <c r="A492" s="2">
        <v>45068</v>
      </c>
      <c r="B492" s="1" t="s">
        <v>132</v>
      </c>
      <c r="C492" s="1">
        <v>0</v>
      </c>
      <c r="D492" s="3">
        <v>860.08424866666655</v>
      </c>
      <c r="E492" s="1" t="s">
        <v>132</v>
      </c>
      <c r="F492" s="3">
        <v>860.08424866666655</v>
      </c>
      <c r="G492" s="3">
        <v>821.63376389333325</v>
      </c>
      <c r="H492" s="3">
        <v>38.450484773333301</v>
      </c>
      <c r="I492" s="3">
        <f t="shared" si="61"/>
        <v>579.91758199999981</v>
      </c>
      <c r="J492" s="3">
        <v>211</v>
      </c>
      <c r="K492" s="3">
        <v>245.33333333333334</v>
      </c>
      <c r="L492" s="3">
        <v>40.233333333333327</v>
      </c>
      <c r="M492" s="3">
        <v>34.833333333333336</v>
      </c>
      <c r="N492" s="3">
        <v>183.13716104533333</v>
      </c>
      <c r="O492" s="3">
        <v>183.13716104533333</v>
      </c>
      <c r="P492" s="3">
        <v>118.33333333333333</v>
      </c>
      <c r="Q492" s="3">
        <v>64.803827712</v>
      </c>
      <c r="R492" s="3">
        <f t="shared" si="56"/>
        <v>64.803827712</v>
      </c>
      <c r="S492" s="3">
        <v>149.33333333333334</v>
      </c>
      <c r="T492" s="3">
        <f t="shared" si="57"/>
        <v>7.2000000000000028</v>
      </c>
      <c r="U492" s="3">
        <v>111.13333333333333</v>
      </c>
      <c r="V492" s="7">
        <f t="shared" si="62"/>
        <v>0.60683114611470712</v>
      </c>
      <c r="W492" s="1">
        <f>VLOOKUP(B492,SiteMetadata!$B$3:$P$37,3,FALSE)</f>
        <v>0.5</v>
      </c>
      <c r="X492" s="1" t="str">
        <f>VLOOKUP(B492,SiteMetadata!$B$3:$P$37,10,FALSE)</f>
        <v>UpperEastForkLMR</v>
      </c>
      <c r="Y492" s="1">
        <f>VLOOKUP(B492,SiteMetadata!$B$3:$P$37,5,FALSE)</f>
        <v>10.649353999999999</v>
      </c>
      <c r="Z492" s="1">
        <v>4</v>
      </c>
    </row>
    <row r="493" spans="1:26" x14ac:dyDescent="0.3">
      <c r="A493" s="2">
        <v>45076</v>
      </c>
      <c r="B493" s="1" t="s">
        <v>132</v>
      </c>
      <c r="C493" s="1">
        <v>0</v>
      </c>
      <c r="D493" s="3">
        <v>1120</v>
      </c>
      <c r="E493" s="1" t="s">
        <v>132</v>
      </c>
      <c r="F493" s="3">
        <v>1120</v>
      </c>
      <c r="G493" s="3">
        <v>761</v>
      </c>
      <c r="H493" s="3">
        <v>359</v>
      </c>
      <c r="I493" s="3">
        <f t="shared" si="61"/>
        <v>959.2</v>
      </c>
      <c r="J493" s="3">
        <v>78.400000000000006</v>
      </c>
      <c r="K493" s="3">
        <v>78.599999999999994</v>
      </c>
      <c r="L493" s="3">
        <v>58.2</v>
      </c>
      <c r="M493" s="3">
        <v>82.2</v>
      </c>
      <c r="N493" s="3">
        <v>338.30733079999999</v>
      </c>
      <c r="O493" s="3">
        <v>338.30733079999999</v>
      </c>
      <c r="P493" s="3">
        <v>232.41448969999999</v>
      </c>
      <c r="Q493" s="3">
        <v>105.8928411</v>
      </c>
      <c r="R493" s="3">
        <f t="shared" ref="R493:R515" si="63">O493-P493</f>
        <v>105.8928411</v>
      </c>
      <c r="S493" s="3">
        <v>171</v>
      </c>
      <c r="T493" s="3">
        <f t="shared" ref="T493:T556" si="64">IF(P493-U493&lt;0,"", P493-U493)</f>
        <v>62.41448969999999</v>
      </c>
      <c r="U493" s="3">
        <v>170</v>
      </c>
      <c r="V493" s="7">
        <f t="shared" si="62"/>
        <v>0.50250167384194322</v>
      </c>
      <c r="W493" s="1">
        <f>VLOOKUP(B493,SiteMetadata!$B$3:$P$37,3,FALSE)</f>
        <v>0.5</v>
      </c>
      <c r="X493" s="1" t="str">
        <f>VLOOKUP(B493,SiteMetadata!$B$3:$P$37,10,FALSE)</f>
        <v>UpperEastForkLMR</v>
      </c>
      <c r="Y493" s="1">
        <f>VLOOKUP(B493,SiteMetadata!$B$3:$P$37,5,FALSE)</f>
        <v>10.649353999999999</v>
      </c>
      <c r="Z493" s="1">
        <v>4</v>
      </c>
    </row>
    <row r="494" spans="1:26" x14ac:dyDescent="0.3">
      <c r="A494" s="2">
        <v>45089</v>
      </c>
      <c r="B494" s="1" t="s">
        <v>132</v>
      </c>
      <c r="C494" s="1">
        <v>0</v>
      </c>
      <c r="D494" s="3">
        <v>814.66666666666663</v>
      </c>
      <c r="E494" s="1" t="s">
        <v>132</v>
      </c>
      <c r="F494" s="3">
        <v>814.66666666666663</v>
      </c>
      <c r="G494" s="3">
        <v>526</v>
      </c>
      <c r="H494" s="3">
        <v>288.66666666666663</v>
      </c>
      <c r="I494" s="3">
        <f t="shared" si="61"/>
        <v>803.18333333333328</v>
      </c>
      <c r="J494" s="3">
        <v>6.586666666666666</v>
      </c>
      <c r="K494" s="3">
        <v>7.6266666666666678</v>
      </c>
      <c r="L494" s="3">
        <v>6.5333333333333341</v>
      </c>
      <c r="M494" s="3">
        <v>3.8566666666666669</v>
      </c>
      <c r="N494" s="3">
        <v>288.88334266666669</v>
      </c>
      <c r="O494" s="3">
        <v>288.88334266666669</v>
      </c>
      <c r="P494" s="3">
        <v>173.41247450000003</v>
      </c>
      <c r="Q494" s="3">
        <v>115.47086816666666</v>
      </c>
      <c r="R494" s="3">
        <f t="shared" si="63"/>
        <v>115.47086816666666</v>
      </c>
      <c r="S494" s="3">
        <v>174</v>
      </c>
      <c r="T494" s="3">
        <f t="shared" si="64"/>
        <v>8.4124745000000303</v>
      </c>
      <c r="U494" s="3">
        <v>165</v>
      </c>
      <c r="V494" s="7">
        <f t="shared" si="62"/>
        <v>0.57116481163951449</v>
      </c>
      <c r="W494" s="1">
        <f>VLOOKUP(B494,SiteMetadata!$B$3:$P$37,3,FALSE)</f>
        <v>0.5</v>
      </c>
      <c r="X494" s="1" t="str">
        <f>VLOOKUP(B494,SiteMetadata!$B$3:$P$37,10,FALSE)</f>
        <v>UpperEastForkLMR</v>
      </c>
      <c r="Y494" s="1">
        <f>VLOOKUP(B494,SiteMetadata!$B$3:$P$37,5,FALSE)</f>
        <v>10.649353999999999</v>
      </c>
      <c r="Z494" s="1">
        <v>4</v>
      </c>
    </row>
    <row r="495" spans="1:26" x14ac:dyDescent="0.3">
      <c r="A495" s="2">
        <v>45097</v>
      </c>
      <c r="B495" s="1" t="s">
        <v>132</v>
      </c>
      <c r="C495" s="1">
        <v>0</v>
      </c>
      <c r="D495" s="3">
        <v>684</v>
      </c>
      <c r="E495" s="1" t="s">
        <v>132</v>
      </c>
      <c r="F495" s="3">
        <v>684</v>
      </c>
      <c r="G495" s="3">
        <v>599</v>
      </c>
      <c r="H495" s="3">
        <v>85</v>
      </c>
      <c r="I495" s="3">
        <f t="shared" si="61"/>
        <v>537.9</v>
      </c>
      <c r="J495" s="3">
        <v>79</v>
      </c>
      <c r="K495" s="3">
        <v>78.3</v>
      </c>
      <c r="L495" s="3">
        <v>52.2</v>
      </c>
      <c r="M495" s="3">
        <v>67.8</v>
      </c>
      <c r="N495" s="3">
        <v>329.76367500000003</v>
      </c>
      <c r="O495" s="3">
        <v>329.76367500000003</v>
      </c>
      <c r="P495" s="3">
        <v>231.68403100000003</v>
      </c>
      <c r="Q495" s="3">
        <v>98.079644000000002</v>
      </c>
      <c r="R495" s="3">
        <f t="shared" si="63"/>
        <v>98.079644000000002</v>
      </c>
      <c r="S495" s="3">
        <v>247</v>
      </c>
      <c r="T495" s="3">
        <f t="shared" si="64"/>
        <v>6.6840310000000329</v>
      </c>
      <c r="U495" s="3">
        <v>225</v>
      </c>
      <c r="V495" s="7">
        <f t="shared" si="62"/>
        <v>0.68230680653349696</v>
      </c>
      <c r="W495" s="1">
        <f>VLOOKUP(B495,SiteMetadata!$B$3:$P$37,3,FALSE)</f>
        <v>0.5</v>
      </c>
      <c r="X495" s="1" t="str">
        <f>VLOOKUP(B495,SiteMetadata!$B$3:$P$37,10,FALSE)</f>
        <v>UpperEastForkLMR</v>
      </c>
      <c r="Y495" s="1">
        <f>VLOOKUP(B495,SiteMetadata!$B$3:$P$37,5,FALSE)</f>
        <v>10.649353999999999</v>
      </c>
      <c r="Z495" s="1">
        <v>4</v>
      </c>
    </row>
    <row r="496" spans="1:26" x14ac:dyDescent="0.3">
      <c r="A496" s="2">
        <v>44774</v>
      </c>
      <c r="B496" s="1" t="s">
        <v>130</v>
      </c>
      <c r="C496" s="1">
        <v>0</v>
      </c>
      <c r="D496" s="3">
        <v>1691.8305897833332</v>
      </c>
      <c r="E496" s="1" t="s">
        <v>130</v>
      </c>
      <c r="F496" s="3">
        <v>1691.8305897833332</v>
      </c>
      <c r="G496" s="3">
        <v>1338.4650864833332</v>
      </c>
      <c r="H496" s="3">
        <v>353.3655033</v>
      </c>
      <c r="I496" s="3">
        <f t="shared" si="61"/>
        <v>1466.5305897833332</v>
      </c>
      <c r="J496" s="3">
        <v>195.66666666666666</v>
      </c>
      <c r="K496" s="3">
        <v>191</v>
      </c>
      <c r="L496" s="3">
        <v>32.333333333333336</v>
      </c>
      <c r="M496" s="3">
        <v>34.299999999999997</v>
      </c>
      <c r="N496" s="3">
        <v>711.87962933333336</v>
      </c>
      <c r="O496" s="3">
        <v>711.87962933333336</v>
      </c>
      <c r="P496" s="3">
        <v>677.38487741666665</v>
      </c>
      <c r="Q496" s="3">
        <v>34.494751916666701</v>
      </c>
      <c r="R496" s="3">
        <f t="shared" si="63"/>
        <v>34.494751916666701</v>
      </c>
      <c r="S496" s="3">
        <v>571</v>
      </c>
      <c r="T496" s="3">
        <f t="shared" si="64"/>
        <v>125.38487741666665</v>
      </c>
      <c r="U496" s="3">
        <v>552</v>
      </c>
      <c r="V496" s="7">
        <f t="shared" si="62"/>
        <v>0.77541198996934535</v>
      </c>
      <c r="W496" s="1">
        <f>VLOOKUP(B496,SiteMetadata!$B$3:$P$37,3,FALSE)</f>
        <v>0</v>
      </c>
      <c r="X496" s="1" t="str">
        <f>VLOOKUP(B496,SiteMetadata!$B$3:$P$37,10,FALSE)</f>
        <v>UpperEastForkLMR</v>
      </c>
      <c r="Y496" s="1">
        <f>VLOOKUP(B496,SiteMetadata!$B$3:$P$37,5,FALSE)</f>
        <v>3.2663319999999998</v>
      </c>
      <c r="Z496" s="1">
        <v>3</v>
      </c>
    </row>
    <row r="497" spans="1:26" x14ac:dyDescent="0.3">
      <c r="A497" s="2">
        <v>44795</v>
      </c>
      <c r="B497" s="1" t="s">
        <v>130</v>
      </c>
      <c r="C497" s="1">
        <v>0</v>
      </c>
      <c r="D497" s="3">
        <v>1210.0075050749997</v>
      </c>
      <c r="E497" s="1" t="s">
        <v>130</v>
      </c>
      <c r="F497" s="3">
        <v>1210.0075050749997</v>
      </c>
      <c r="G497" s="3">
        <v>982.34660382333334</v>
      </c>
      <c r="H497" s="3">
        <v>227.66090125166636</v>
      </c>
      <c r="I497" s="3">
        <f t="shared" si="61"/>
        <v>1043.8741717416663</v>
      </c>
      <c r="J497" s="3">
        <v>134.66666666666666</v>
      </c>
      <c r="K497" s="3">
        <v>137.33333333333334</v>
      </c>
      <c r="L497" s="3">
        <v>40.033333333333331</v>
      </c>
      <c r="M497" s="3">
        <v>28.8</v>
      </c>
      <c r="N497" s="3">
        <v>603.4845445266667</v>
      </c>
      <c r="O497" s="3">
        <v>603.4845445266667</v>
      </c>
      <c r="P497" s="3">
        <v>526.36009315666661</v>
      </c>
      <c r="Q497" s="3">
        <v>77.124451370000088</v>
      </c>
      <c r="R497" s="3">
        <f t="shared" si="63"/>
        <v>77.124451370000088</v>
      </c>
      <c r="S497" s="3">
        <v>428.33333333333331</v>
      </c>
      <c r="T497" s="3">
        <f t="shared" si="64"/>
        <v>113.02675982333329</v>
      </c>
      <c r="U497" s="3">
        <v>413.33333333333331</v>
      </c>
      <c r="V497" s="7">
        <f t="shared" si="62"/>
        <v>0.68491121617294215</v>
      </c>
      <c r="W497" s="1">
        <f>VLOOKUP(B497,SiteMetadata!$B$3:$P$37,3,FALSE)</f>
        <v>0</v>
      </c>
      <c r="X497" s="1" t="str">
        <f>VLOOKUP(B497,SiteMetadata!$B$3:$P$37,10,FALSE)</f>
        <v>UpperEastForkLMR</v>
      </c>
      <c r="Y497" s="1">
        <f>VLOOKUP(B497,SiteMetadata!$B$3:$P$37,5,FALSE)</f>
        <v>3.2663319999999998</v>
      </c>
      <c r="Z497" s="1">
        <v>4</v>
      </c>
    </row>
    <row r="498" spans="1:26" x14ac:dyDescent="0.3">
      <c r="A498" s="2">
        <v>44837</v>
      </c>
      <c r="B498" s="1" t="s">
        <v>130</v>
      </c>
      <c r="C498" s="1">
        <v>0</v>
      </c>
      <c r="D498" s="3">
        <v>791.63093809333338</v>
      </c>
      <c r="E498" s="1" t="s">
        <v>130</v>
      </c>
      <c r="F498" s="3">
        <v>791.63093809333338</v>
      </c>
      <c r="G498" s="3">
        <v>706.12224233333336</v>
      </c>
      <c r="H498" s="3">
        <v>85.508695760000023</v>
      </c>
      <c r="I498" s="3">
        <f t="shared" si="61"/>
        <v>758.0776047600001</v>
      </c>
      <c r="J498" s="3">
        <v>24.266666666666666</v>
      </c>
      <c r="K498" s="3">
        <v>24.266666666666666</v>
      </c>
      <c r="L498" s="3">
        <v>9.6033333333333335</v>
      </c>
      <c r="M498" s="3">
        <v>9.2866666666666671</v>
      </c>
      <c r="N498" s="3">
        <v>452.12653802999995</v>
      </c>
      <c r="O498" s="3">
        <v>452.12653802999995</v>
      </c>
      <c r="P498" s="3">
        <v>430.05731791333329</v>
      </c>
      <c r="Q498" s="3">
        <v>22.069220116666656</v>
      </c>
      <c r="R498" s="3">
        <f t="shared" si="63"/>
        <v>22.069220116666656</v>
      </c>
      <c r="S498" s="3">
        <v>377</v>
      </c>
      <c r="T498" s="3">
        <f t="shared" si="64"/>
        <v>58.390651246666607</v>
      </c>
      <c r="U498" s="3">
        <v>371.66666666666669</v>
      </c>
      <c r="V498" s="7">
        <f t="shared" si="62"/>
        <v>0.82204125483562185</v>
      </c>
      <c r="W498" s="1">
        <f>VLOOKUP(B498,SiteMetadata!$B$3:$P$37,3,FALSE)</f>
        <v>0</v>
      </c>
      <c r="X498" s="1" t="str">
        <f>VLOOKUP(B498,SiteMetadata!$B$3:$P$37,10,FALSE)</f>
        <v>UpperEastForkLMR</v>
      </c>
      <c r="Y498" s="1">
        <f>VLOOKUP(B498,SiteMetadata!$B$3:$P$37,5,FALSE)</f>
        <v>3.2663319999999998</v>
      </c>
      <c r="Z498" s="1">
        <v>4</v>
      </c>
    </row>
    <row r="499" spans="1:26" x14ac:dyDescent="0.3">
      <c r="A499" s="2">
        <v>44886</v>
      </c>
      <c r="B499" s="1" t="s">
        <v>130</v>
      </c>
      <c r="C499" s="1">
        <v>0</v>
      </c>
      <c r="D499" s="3">
        <v>1643.8126164666664</v>
      </c>
      <c r="E499" s="1" t="s">
        <v>130</v>
      </c>
      <c r="F499" s="3">
        <v>1643.8126164666664</v>
      </c>
      <c r="G499" s="3">
        <v>1288.6932506000001</v>
      </c>
      <c r="H499" s="3">
        <v>355.11936586666639</v>
      </c>
      <c r="I499" s="3">
        <f t="shared" si="61"/>
        <v>1476.5792831333331</v>
      </c>
      <c r="J499" s="3">
        <v>137.33333333333334</v>
      </c>
      <c r="K499" s="3">
        <v>151.66666666666666</v>
      </c>
      <c r="L499" s="3">
        <v>5.4866666666666672</v>
      </c>
      <c r="M499" s="3">
        <v>15.566666666666665</v>
      </c>
      <c r="N499" s="3">
        <v>1252.8949873333333</v>
      </c>
      <c r="O499" s="3">
        <v>1252.8949873333333</v>
      </c>
      <c r="P499" s="3">
        <v>1071.9801226666666</v>
      </c>
      <c r="Q499" s="3">
        <v>180.91486466666674</v>
      </c>
      <c r="R499" s="3">
        <f t="shared" si="63"/>
        <v>180.91486466666674</v>
      </c>
      <c r="S499" s="3">
        <v>1033.3333333333333</v>
      </c>
      <c r="T499" s="3">
        <f t="shared" si="64"/>
        <v>55.313455999999974</v>
      </c>
      <c r="U499" s="3">
        <v>1016.6666666666666</v>
      </c>
      <c r="V499" s="7">
        <f t="shared" si="62"/>
        <v>0.81145401405950546</v>
      </c>
      <c r="W499" s="1">
        <f>VLOOKUP(B499,SiteMetadata!$B$3:$P$37,3,FALSE)</f>
        <v>0</v>
      </c>
      <c r="X499" s="1" t="str">
        <f>VLOOKUP(B499,SiteMetadata!$B$3:$P$37,10,FALSE)</f>
        <v>UpperEastForkLMR</v>
      </c>
      <c r="Y499" s="1">
        <f>VLOOKUP(B499,SiteMetadata!$B$3:$P$37,5,FALSE)</f>
        <v>3.2663319999999998</v>
      </c>
      <c r="Z499" s="1">
        <v>4</v>
      </c>
    </row>
    <row r="500" spans="1:26" x14ac:dyDescent="0.3">
      <c r="A500" s="72">
        <v>45265</v>
      </c>
      <c r="B500" s="73" t="s">
        <v>130</v>
      </c>
      <c r="C500" s="73">
        <v>0</v>
      </c>
      <c r="D500" s="74">
        <v>1343.5560194000002</v>
      </c>
      <c r="E500" s="73" t="s">
        <v>130</v>
      </c>
      <c r="F500" s="74">
        <v>1343.5560194000002</v>
      </c>
      <c r="G500" s="74">
        <v>1277.7299264999999</v>
      </c>
      <c r="H500" s="74">
        <v>65.826092900000276</v>
      </c>
      <c r="I500" s="74">
        <f t="shared" si="61"/>
        <v>422.22268606666682</v>
      </c>
      <c r="J500" s="74">
        <v>305.66666666666669</v>
      </c>
      <c r="K500" s="74">
        <v>921.33333333333337</v>
      </c>
      <c r="L500" s="74">
        <v>14.799999999999999</v>
      </c>
      <c r="M500" s="74"/>
      <c r="N500" s="74">
        <v>690.22001</v>
      </c>
      <c r="O500" s="74">
        <v>690.22001</v>
      </c>
      <c r="P500" s="74">
        <v>576</v>
      </c>
      <c r="Q500" s="74">
        <v>114.22001</v>
      </c>
      <c r="R500" s="74">
        <f t="shared" si="63"/>
        <v>114.22001</v>
      </c>
      <c r="S500" s="74">
        <v>590.33333333333337</v>
      </c>
      <c r="T500" s="74" t="str">
        <f t="shared" si="64"/>
        <v/>
      </c>
      <c r="U500" s="75">
        <v>590.29999999999995</v>
      </c>
      <c r="V500" s="76">
        <f t="shared" si="62"/>
        <v>0.85523455050223762</v>
      </c>
      <c r="W500" s="73">
        <f>VLOOKUP(B500,SiteMetadata!$B$3:$P$37,3,FALSE)</f>
        <v>0</v>
      </c>
      <c r="X500" s="73" t="str">
        <f>VLOOKUP(B500,SiteMetadata!$B$3:$P$37,10,FALSE)</f>
        <v>UpperEastForkLMR</v>
      </c>
      <c r="Y500" s="73">
        <f>VLOOKUP(B500,SiteMetadata!$B$3:$P$37,5,FALSE)</f>
        <v>3.2663319999999998</v>
      </c>
      <c r="Z500" s="73">
        <v>4</v>
      </c>
    </row>
    <row r="501" spans="1:26" x14ac:dyDescent="0.3">
      <c r="A501" s="2">
        <v>44949</v>
      </c>
      <c r="B501" s="1" t="s">
        <v>130</v>
      </c>
      <c r="C501" s="1">
        <v>0</v>
      </c>
      <c r="D501" s="3">
        <v>1064.6960419533332</v>
      </c>
      <c r="E501" s="1" t="s">
        <v>130</v>
      </c>
      <c r="F501" s="4">
        <v>1098.7293683866665</v>
      </c>
      <c r="G501" s="3">
        <v>1078.7293683866665</v>
      </c>
      <c r="H501" s="3">
        <v>-14.033326433333286</v>
      </c>
      <c r="I501" s="3">
        <f t="shared" si="61"/>
        <v>737.72936838666647</v>
      </c>
      <c r="J501" s="3">
        <v>304</v>
      </c>
      <c r="K501" s="3">
        <v>316.33333333333331</v>
      </c>
      <c r="L501" s="3">
        <v>47.166666666666664</v>
      </c>
      <c r="M501" s="3">
        <v>44.666666666666664</v>
      </c>
      <c r="N501" s="3">
        <v>320.69131032333331</v>
      </c>
      <c r="O501" s="3">
        <v>320.69131032333331</v>
      </c>
      <c r="P501" s="3">
        <v>263.77870075333334</v>
      </c>
      <c r="Q501" s="3">
        <v>56.912609569999972</v>
      </c>
      <c r="R501" s="3">
        <f t="shared" si="63"/>
        <v>56.912609569999972</v>
      </c>
      <c r="S501" s="3">
        <v>165.66666666666666</v>
      </c>
      <c r="T501" s="3">
        <f t="shared" si="64"/>
        <v>84.112034086666682</v>
      </c>
      <c r="U501" s="3">
        <v>179.66666666666666</v>
      </c>
      <c r="V501" s="7">
        <f t="shared" si="62"/>
        <v>0.5602480044922945</v>
      </c>
      <c r="W501" s="1">
        <f>VLOOKUP(B501,SiteMetadata!$B$3:$P$37,3,FALSE)</f>
        <v>0</v>
      </c>
      <c r="X501" s="1" t="str">
        <f>VLOOKUP(B501,SiteMetadata!$B$3:$P$37,10,FALSE)</f>
        <v>UpperEastForkLMR</v>
      </c>
      <c r="Y501" s="1">
        <f>VLOOKUP(B501,SiteMetadata!$B$3:$P$37,5,FALSE)</f>
        <v>3.2663319999999998</v>
      </c>
      <c r="Z501" s="1">
        <v>4</v>
      </c>
    </row>
    <row r="502" spans="1:26" x14ac:dyDescent="0.3">
      <c r="A502" s="2">
        <v>44970</v>
      </c>
      <c r="B502" s="1" t="s">
        <v>130</v>
      </c>
      <c r="C502" s="1">
        <v>0</v>
      </c>
      <c r="D502" s="3">
        <v>587.76075356666661</v>
      </c>
      <c r="E502" s="1" t="s">
        <v>130</v>
      </c>
      <c r="F502" s="3">
        <v>587.76075356666661</v>
      </c>
      <c r="G502" s="3">
        <v>567.04765333333319</v>
      </c>
      <c r="H502" s="3">
        <v>20.713100233333421</v>
      </c>
      <c r="I502" s="3">
        <f t="shared" si="61"/>
        <v>498.07075356666661</v>
      </c>
      <c r="J502" s="3">
        <v>88.3</v>
      </c>
      <c r="K502" s="3">
        <v>83.5</v>
      </c>
      <c r="L502" s="3">
        <v>6.36</v>
      </c>
      <c r="M502" s="3">
        <v>6.19</v>
      </c>
      <c r="N502" s="3">
        <v>191.16986548</v>
      </c>
      <c r="O502" s="3">
        <v>191.16986548</v>
      </c>
      <c r="P502" s="3">
        <v>187.74318778</v>
      </c>
      <c r="Q502" s="3">
        <v>3.426677699999999</v>
      </c>
      <c r="R502" s="3">
        <f t="shared" si="63"/>
        <v>3.426677699999999</v>
      </c>
      <c r="S502" s="3">
        <v>67.166666666666671</v>
      </c>
      <c r="T502" s="3">
        <f t="shared" si="64"/>
        <v>123.17652111333334</v>
      </c>
      <c r="U502" s="3">
        <v>64.566666666666663</v>
      </c>
      <c r="V502" s="7">
        <f t="shared" si="62"/>
        <v>0.33774500235457644</v>
      </c>
      <c r="W502" s="1">
        <f>VLOOKUP(B502,SiteMetadata!$B$3:$P$37,3,FALSE)</f>
        <v>0</v>
      </c>
      <c r="X502" s="1" t="str">
        <f>VLOOKUP(B502,SiteMetadata!$B$3:$P$37,10,FALSE)</f>
        <v>UpperEastForkLMR</v>
      </c>
      <c r="Y502" s="1">
        <f>VLOOKUP(B502,SiteMetadata!$B$3:$P$37,5,FALSE)</f>
        <v>3.2663319999999998</v>
      </c>
      <c r="Z502" s="1">
        <v>4</v>
      </c>
    </row>
    <row r="503" spans="1:26" x14ac:dyDescent="0.3">
      <c r="A503" s="2">
        <v>44991</v>
      </c>
      <c r="B503" s="1" t="s">
        <v>130</v>
      </c>
      <c r="C503" s="1">
        <v>0</v>
      </c>
      <c r="D503" s="3">
        <v>1120</v>
      </c>
      <c r="E503" s="1" t="s">
        <v>130</v>
      </c>
      <c r="F503" s="3">
        <v>1120</v>
      </c>
      <c r="G503" s="3">
        <v>921.33333333333337</v>
      </c>
      <c r="H503" s="3">
        <v>198.66666666666663</v>
      </c>
      <c r="I503" s="3">
        <f t="shared" si="61"/>
        <v>986.7</v>
      </c>
      <c r="J503" s="3">
        <v>128.66666666666666</v>
      </c>
      <c r="K503" s="3">
        <v>121</v>
      </c>
      <c r="L503" s="3">
        <v>18.2</v>
      </c>
      <c r="M503" s="3">
        <v>12.299999999999999</v>
      </c>
      <c r="N503" s="3">
        <v>340.33333333333331</v>
      </c>
      <c r="O503" s="3">
        <v>340.33333333333331</v>
      </c>
      <c r="P503" s="3">
        <v>209.64595125666668</v>
      </c>
      <c r="Q503" s="3">
        <v>130.68738207666664</v>
      </c>
      <c r="R503" s="3">
        <f t="shared" si="63"/>
        <v>130.68738207666664</v>
      </c>
      <c r="S503" s="3">
        <v>147.66666666666666</v>
      </c>
      <c r="T503" s="3">
        <f t="shared" si="64"/>
        <v>77.312617923333335</v>
      </c>
      <c r="U503" s="3">
        <v>132.33333333333334</v>
      </c>
      <c r="V503" s="7">
        <f t="shared" si="62"/>
        <v>0.38883447600391779</v>
      </c>
      <c r="W503" s="1">
        <f>VLOOKUP(B503,SiteMetadata!$B$3:$P$37,3,FALSE)</f>
        <v>0</v>
      </c>
      <c r="X503" s="1" t="str">
        <f>VLOOKUP(B503,SiteMetadata!$B$3:$P$37,10,FALSE)</f>
        <v>UpperEastForkLMR</v>
      </c>
      <c r="Y503" s="1">
        <f>VLOOKUP(B503,SiteMetadata!$B$3:$P$37,5,FALSE)</f>
        <v>3.2663319999999998</v>
      </c>
      <c r="Z503" s="1">
        <v>4</v>
      </c>
    </row>
    <row r="504" spans="1:26" x14ac:dyDescent="0.3">
      <c r="A504" s="2">
        <v>45012</v>
      </c>
      <c r="B504" s="1" t="s">
        <v>130</v>
      </c>
      <c r="C504" s="1">
        <v>0</v>
      </c>
      <c r="D504" s="3">
        <v>1149.7261263433336</v>
      </c>
      <c r="E504" s="1" t="s">
        <v>130</v>
      </c>
      <c r="F504" s="3">
        <v>1149.7261263433336</v>
      </c>
      <c r="G504" s="3">
        <v>809.36898722666672</v>
      </c>
      <c r="H504" s="3">
        <v>340.35713911666687</v>
      </c>
      <c r="I504" s="3">
        <f t="shared" si="61"/>
        <v>986.40279301000021</v>
      </c>
      <c r="J504" s="3">
        <v>222.33333333333334</v>
      </c>
      <c r="K504" s="3">
        <v>157.33333333333334</v>
      </c>
      <c r="L504" s="3">
        <v>1.18</v>
      </c>
      <c r="M504" s="3">
        <v>5.99</v>
      </c>
      <c r="N504" s="3">
        <v>252.98476266666671</v>
      </c>
      <c r="O504" s="3">
        <v>252.98476266666671</v>
      </c>
      <c r="P504" s="3">
        <v>152.49400045600001</v>
      </c>
      <c r="Q504" s="3">
        <v>100.4907622106667</v>
      </c>
      <c r="R504" s="3">
        <f t="shared" si="63"/>
        <v>100.4907622106667</v>
      </c>
      <c r="S504" s="3">
        <v>75</v>
      </c>
      <c r="T504" s="3">
        <f t="shared" si="64"/>
        <v>56.894000456000015</v>
      </c>
      <c r="U504" s="3">
        <v>95.6</v>
      </c>
      <c r="V504" s="7">
        <f t="shared" si="62"/>
        <v>0.37788837158529887</v>
      </c>
      <c r="W504" s="1">
        <f>VLOOKUP(B504,SiteMetadata!$B$3:$P$37,3,FALSE)</f>
        <v>0</v>
      </c>
      <c r="X504" s="1" t="str">
        <f>VLOOKUP(B504,SiteMetadata!$B$3:$P$37,10,FALSE)</f>
        <v>UpperEastForkLMR</v>
      </c>
      <c r="Y504" s="1">
        <f>VLOOKUP(B504,SiteMetadata!$B$3:$P$37,5,FALSE)</f>
        <v>3.2663319999999998</v>
      </c>
      <c r="Z504" s="1">
        <v>4</v>
      </c>
    </row>
    <row r="505" spans="1:26" x14ac:dyDescent="0.3">
      <c r="A505" s="2">
        <v>45033</v>
      </c>
      <c r="B505" s="1" t="s">
        <v>130</v>
      </c>
      <c r="C505" s="1">
        <v>0</v>
      </c>
      <c r="D505" s="3">
        <v>1103.6666666666667</v>
      </c>
      <c r="E505" s="1" t="s">
        <v>130</v>
      </c>
      <c r="F505" s="3">
        <v>1103.6666666666667</v>
      </c>
      <c r="G505" s="3">
        <v>709.33333333333337</v>
      </c>
      <c r="H505" s="3">
        <v>394.33333333333337</v>
      </c>
      <c r="I505" s="3">
        <f t="shared" si="61"/>
        <v>1050.6533333333334</v>
      </c>
      <c r="J505" s="3">
        <v>30.4</v>
      </c>
      <c r="K505" s="3">
        <v>43.733333333333327</v>
      </c>
      <c r="L505" s="3">
        <v>26.7</v>
      </c>
      <c r="M505" s="3">
        <v>9.2799999999999994</v>
      </c>
      <c r="N505" s="3">
        <v>318.63220435333329</v>
      </c>
      <c r="O505" s="3">
        <v>318.63220435333329</v>
      </c>
      <c r="P505" s="3">
        <v>132.6581079012667</v>
      </c>
      <c r="Q505" s="3">
        <v>185.97409645206659</v>
      </c>
      <c r="R505" s="3">
        <f t="shared" si="63"/>
        <v>185.97409645206659</v>
      </c>
      <c r="S505" s="3">
        <v>133</v>
      </c>
      <c r="T505" s="3">
        <f t="shared" si="64"/>
        <v>55.891441234600038</v>
      </c>
      <c r="U505" s="3">
        <v>76.766666666666666</v>
      </c>
      <c r="V505" s="7">
        <f t="shared" si="62"/>
        <v>0.24092563657357</v>
      </c>
      <c r="W505" s="1">
        <f>VLOOKUP(B505,SiteMetadata!$B$3:$P$37,3,FALSE)</f>
        <v>0</v>
      </c>
      <c r="X505" s="1" t="str">
        <f>VLOOKUP(B505,SiteMetadata!$B$3:$P$37,10,FALSE)</f>
        <v>UpperEastForkLMR</v>
      </c>
      <c r="Y505" s="1">
        <f>VLOOKUP(B505,SiteMetadata!$B$3:$P$37,5,FALSE)</f>
        <v>3.2663319999999998</v>
      </c>
      <c r="Z505" s="1">
        <v>4</v>
      </c>
    </row>
    <row r="506" spans="1:26" x14ac:dyDescent="0.3">
      <c r="A506" s="2">
        <v>45054</v>
      </c>
      <c r="B506" s="1" t="s">
        <v>130</v>
      </c>
      <c r="C506" s="1">
        <v>0</v>
      </c>
      <c r="D506" s="3">
        <v>3126.6666666666665</v>
      </c>
      <c r="E506" s="1" t="s">
        <v>130</v>
      </c>
      <c r="F506" s="3">
        <v>3126.6666666666665</v>
      </c>
      <c r="G506" s="3">
        <v>2840</v>
      </c>
      <c r="H506" s="3">
        <v>286.66666666666652</v>
      </c>
      <c r="I506" s="3">
        <f t="shared" si="61"/>
        <v>1059</v>
      </c>
      <c r="J506" s="3">
        <v>643</v>
      </c>
      <c r="K506" s="3">
        <v>517.66666666666663</v>
      </c>
      <c r="L506" s="3">
        <v>1653.3333333333333</v>
      </c>
      <c r="M506" s="3">
        <v>1550</v>
      </c>
      <c r="N506" s="3">
        <v>1368</v>
      </c>
      <c r="O506" s="4">
        <v>3111.0085907000007</v>
      </c>
      <c r="P506" s="3">
        <v>3096.0085907000007</v>
      </c>
      <c r="Q506" s="3">
        <v>-1728.0085907000007</v>
      </c>
      <c r="R506" s="3">
        <f t="shared" si="63"/>
        <v>15</v>
      </c>
      <c r="S506" s="3">
        <v>2545</v>
      </c>
      <c r="T506" s="3" t="str">
        <f t="shared" si="64"/>
        <v/>
      </c>
      <c r="U506" s="3">
        <v>3630</v>
      </c>
      <c r="V506" s="7">
        <f t="shared" si="62"/>
        <v>1.1668241646299093</v>
      </c>
      <c r="W506" s="1">
        <f>VLOOKUP(B506,SiteMetadata!$B$3:$P$37,3,FALSE)</f>
        <v>0</v>
      </c>
      <c r="X506" s="1" t="str">
        <f>VLOOKUP(B506,SiteMetadata!$B$3:$P$37,10,FALSE)</f>
        <v>UpperEastForkLMR</v>
      </c>
      <c r="Y506" s="1">
        <f>VLOOKUP(B506,SiteMetadata!$B$3:$P$37,5,FALSE)</f>
        <v>3.2663319999999998</v>
      </c>
      <c r="Z506" s="1">
        <v>4</v>
      </c>
    </row>
    <row r="507" spans="1:26" x14ac:dyDescent="0.3">
      <c r="A507" s="2">
        <v>45089</v>
      </c>
      <c r="B507" s="1" t="s">
        <v>130</v>
      </c>
      <c r="C507" s="1">
        <v>0</v>
      </c>
      <c r="D507" s="3">
        <v>1530</v>
      </c>
      <c r="E507" s="1" t="s">
        <v>130</v>
      </c>
      <c r="F507" s="3">
        <v>1530</v>
      </c>
      <c r="G507" s="3">
        <v>1220</v>
      </c>
      <c r="H507" s="3">
        <v>310</v>
      </c>
      <c r="I507" s="3">
        <f t="shared" si="61"/>
        <v>648</v>
      </c>
      <c r="J507" s="3">
        <v>387</v>
      </c>
      <c r="K507" s="3">
        <v>457</v>
      </c>
      <c r="L507" s="3">
        <v>395</v>
      </c>
      <c r="M507" s="3">
        <v>425</v>
      </c>
      <c r="N507" s="3">
        <v>508.08138560000003</v>
      </c>
      <c r="O507" s="3">
        <v>508.08138560000003</v>
      </c>
      <c r="P507" s="3">
        <v>364.08219743999996</v>
      </c>
      <c r="Q507" s="3">
        <v>143.99918816000007</v>
      </c>
      <c r="R507" s="3">
        <f t="shared" si="63"/>
        <v>143.99918816000007</v>
      </c>
      <c r="S507" s="3">
        <v>343</v>
      </c>
      <c r="T507" s="3">
        <f t="shared" si="64"/>
        <v>21.082197439999959</v>
      </c>
      <c r="U507" s="4">
        <v>343</v>
      </c>
      <c r="V507" s="7">
        <f t="shared" si="62"/>
        <v>0.67508869586896347</v>
      </c>
      <c r="W507" s="1">
        <f>VLOOKUP(B507,SiteMetadata!$B$3:$P$37,3,FALSE)</f>
        <v>0</v>
      </c>
      <c r="X507" s="1" t="str">
        <f>VLOOKUP(B507,SiteMetadata!$B$3:$P$37,10,FALSE)</f>
        <v>UpperEastForkLMR</v>
      </c>
      <c r="Y507" s="1">
        <f>VLOOKUP(B507,SiteMetadata!$B$3:$P$37,5,FALSE)</f>
        <v>3.2663319999999998</v>
      </c>
      <c r="Z507" s="1">
        <v>4</v>
      </c>
    </row>
    <row r="508" spans="1:26" x14ac:dyDescent="0.3">
      <c r="A508" s="2">
        <v>44767</v>
      </c>
      <c r="B508" s="1" t="s">
        <v>125</v>
      </c>
      <c r="C508" s="1">
        <v>0</v>
      </c>
      <c r="D508" s="3">
        <v>878</v>
      </c>
      <c r="E508" s="1" t="s">
        <v>125</v>
      </c>
      <c r="F508" s="3">
        <v>878</v>
      </c>
      <c r="G508" s="3">
        <v>847</v>
      </c>
      <c r="H508" s="3">
        <v>31</v>
      </c>
      <c r="I508" s="3">
        <f t="shared" si="61"/>
        <v>422.2</v>
      </c>
      <c r="J508" s="3">
        <v>439</v>
      </c>
      <c r="K508" s="3">
        <v>435</v>
      </c>
      <c r="L508" s="3">
        <v>20.399999999999999</v>
      </c>
      <c r="M508" s="3">
        <v>20.8</v>
      </c>
      <c r="N508" s="3">
        <v>308.06231750999996</v>
      </c>
      <c r="O508" s="3">
        <v>308.06231750999996</v>
      </c>
      <c r="P508" s="3">
        <v>290.40927984000001</v>
      </c>
      <c r="Q508" s="3">
        <v>17.653037669999947</v>
      </c>
      <c r="R508" s="3">
        <f t="shared" si="63"/>
        <v>17.653037669999947</v>
      </c>
      <c r="S508" s="3">
        <v>129</v>
      </c>
      <c r="T508" s="3">
        <f t="shared" si="64"/>
        <v>142.40927984000001</v>
      </c>
      <c r="U508" s="3">
        <v>148</v>
      </c>
      <c r="V508" s="7">
        <f t="shared" si="62"/>
        <v>0.48042227688297451</v>
      </c>
      <c r="W508" s="1">
        <f>VLOOKUP(B508,SiteMetadata!$B$3:$P$37,3,FALSE)</f>
        <v>0.18</v>
      </c>
      <c r="X508" s="1" t="str">
        <f>VLOOKUP(B508,SiteMetadata!$B$3:$P$37,10,FALSE)</f>
        <v>UpperEastForkLMR</v>
      </c>
      <c r="Y508" s="1">
        <f>VLOOKUP(B508,SiteMetadata!$B$3:$P$37,5,FALSE)</f>
        <v>6.2504980000000003</v>
      </c>
      <c r="Z508" s="1">
        <v>4</v>
      </c>
    </row>
    <row r="509" spans="1:26" x14ac:dyDescent="0.3">
      <c r="A509" s="2">
        <v>44788</v>
      </c>
      <c r="B509" s="1" t="s">
        <v>125</v>
      </c>
      <c r="C509" s="1">
        <v>0</v>
      </c>
      <c r="D509" s="3">
        <v>487</v>
      </c>
      <c r="E509" s="1" t="s">
        <v>125</v>
      </c>
      <c r="F509" s="3">
        <v>487</v>
      </c>
      <c r="G509" s="3"/>
      <c r="H509" s="3">
        <v>487</v>
      </c>
      <c r="I509" s="3">
        <f t="shared" si="61"/>
        <v>274.2</v>
      </c>
      <c r="J509" s="3">
        <v>336</v>
      </c>
      <c r="K509" s="3">
        <v>202</v>
      </c>
      <c r="L509" s="3">
        <v>11.8</v>
      </c>
      <c r="M509" s="3">
        <v>10.8</v>
      </c>
      <c r="N509" s="3">
        <v>261.33249375000003</v>
      </c>
      <c r="O509" s="3">
        <v>261.33249375000003</v>
      </c>
      <c r="P509" s="3">
        <v>201.61238876000002</v>
      </c>
      <c r="Q509" s="3">
        <v>59.72010499000001</v>
      </c>
      <c r="R509" s="3">
        <f t="shared" si="63"/>
        <v>59.72010499000001</v>
      </c>
      <c r="S509" s="3">
        <v>185</v>
      </c>
      <c r="T509" s="3">
        <f t="shared" si="64"/>
        <v>48.612388760000016</v>
      </c>
      <c r="U509" s="3">
        <v>153</v>
      </c>
      <c r="V509" s="7">
        <f t="shared" si="62"/>
        <v>0.58546106457915348</v>
      </c>
      <c r="W509" s="1">
        <f>VLOOKUP(B509,SiteMetadata!$B$3:$P$37,3,FALSE)</f>
        <v>0.18</v>
      </c>
      <c r="X509" s="1" t="str">
        <f>VLOOKUP(B509,SiteMetadata!$B$3:$P$37,10,FALSE)</f>
        <v>UpperEastForkLMR</v>
      </c>
      <c r="Y509" s="1">
        <f>VLOOKUP(B509,SiteMetadata!$B$3:$P$37,5,FALSE)</f>
        <v>6.2504980000000003</v>
      </c>
      <c r="Z509" s="1">
        <v>4</v>
      </c>
    </row>
    <row r="510" spans="1:26" x14ac:dyDescent="0.3">
      <c r="A510" s="2">
        <v>44830</v>
      </c>
      <c r="B510" s="1" t="s">
        <v>125</v>
      </c>
      <c r="C510" s="1">
        <v>0</v>
      </c>
      <c r="D510" s="3">
        <v>330.04697728000002</v>
      </c>
      <c r="E510" s="1" t="s">
        <v>125</v>
      </c>
      <c r="F510" s="3">
        <v>330.04697728000002</v>
      </c>
      <c r="G510" s="3">
        <v>192.56219738000004</v>
      </c>
      <c r="H510" s="3">
        <v>137.48477989999998</v>
      </c>
      <c r="I510" s="3">
        <f t="shared" si="61"/>
        <v>304.77697728000004</v>
      </c>
      <c r="J510" s="3">
        <v>25.2</v>
      </c>
      <c r="K510" s="3">
        <v>20.6</v>
      </c>
      <c r="L510" s="3">
        <v>3.31</v>
      </c>
      <c r="M510" s="3">
        <v>4.67</v>
      </c>
      <c r="N510" s="3">
        <v>141</v>
      </c>
      <c r="O510" s="3">
        <v>141</v>
      </c>
      <c r="P510" s="3">
        <v>129</v>
      </c>
      <c r="Q510" s="3">
        <v>12</v>
      </c>
      <c r="R510" s="3">
        <f t="shared" si="63"/>
        <v>12</v>
      </c>
      <c r="S510" s="3">
        <v>91.3</v>
      </c>
      <c r="T510" s="3">
        <f t="shared" si="64"/>
        <v>45.099999999999994</v>
      </c>
      <c r="U510" s="3">
        <v>83.9</v>
      </c>
      <c r="V510" s="7">
        <f t="shared" si="62"/>
        <v>0.59503546099290783</v>
      </c>
      <c r="W510" s="1">
        <f>VLOOKUP(B510,SiteMetadata!$B$3:$P$37,3,FALSE)</f>
        <v>0.18</v>
      </c>
      <c r="X510" s="1" t="str">
        <f>VLOOKUP(B510,SiteMetadata!$B$3:$P$37,10,FALSE)</f>
        <v>UpperEastForkLMR</v>
      </c>
      <c r="Y510" s="1">
        <f>VLOOKUP(B510,SiteMetadata!$B$3:$P$37,5,FALSE)</f>
        <v>6.2504980000000003</v>
      </c>
      <c r="Z510" s="1">
        <v>4</v>
      </c>
    </row>
    <row r="511" spans="1:26" x14ac:dyDescent="0.3">
      <c r="A511" s="72">
        <v>44893</v>
      </c>
      <c r="B511" s="73" t="s">
        <v>125</v>
      </c>
      <c r="C511" s="73">
        <v>0</v>
      </c>
      <c r="D511" s="74">
        <v>288</v>
      </c>
      <c r="E511" s="73" t="s">
        <v>125</v>
      </c>
      <c r="F511" s="74">
        <v>288</v>
      </c>
      <c r="G511" s="74">
        <v>266</v>
      </c>
      <c r="H511" s="74">
        <v>22</v>
      </c>
      <c r="I511" s="74">
        <f t="shared" si="61"/>
        <v>278.5</v>
      </c>
      <c r="J511" s="74">
        <v>2.98</v>
      </c>
      <c r="K511" s="74">
        <v>7.06</v>
      </c>
      <c r="L511" s="74">
        <v>1.42</v>
      </c>
      <c r="M511" s="74">
        <v>2.44</v>
      </c>
      <c r="N511" s="74">
        <v>157.78375584000003</v>
      </c>
      <c r="O511" s="75">
        <v>204.02682943999997</v>
      </c>
      <c r="P511" s="74">
        <v>193.02682943999997</v>
      </c>
      <c r="Q511" s="74">
        <v>-35.243073599999946</v>
      </c>
      <c r="R511" s="74">
        <f t="shared" si="63"/>
        <v>11</v>
      </c>
      <c r="S511" s="74">
        <v>71.3</v>
      </c>
      <c r="T511" s="74">
        <f t="shared" si="64"/>
        <v>129.72682943999996</v>
      </c>
      <c r="U511" s="74">
        <v>63.3</v>
      </c>
      <c r="V511" s="76">
        <f t="shared" si="62"/>
        <v>0.31025331410453155</v>
      </c>
      <c r="W511" s="73">
        <f>VLOOKUP(B511,SiteMetadata!$B$3:$P$37,3,FALSE)</f>
        <v>0.18</v>
      </c>
      <c r="X511" s="73" t="str">
        <f>VLOOKUP(B511,SiteMetadata!$B$3:$P$37,10,FALSE)</f>
        <v>UpperEastForkLMR</v>
      </c>
      <c r="Y511" s="73">
        <f>VLOOKUP(B511,SiteMetadata!$B$3:$P$37,5,FALSE)</f>
        <v>6.2504980000000003</v>
      </c>
      <c r="Z511" s="73">
        <v>4</v>
      </c>
    </row>
    <row r="512" spans="1:26" x14ac:dyDescent="0.3">
      <c r="A512" s="2">
        <v>44943</v>
      </c>
      <c r="B512" s="1" t="s">
        <v>125</v>
      </c>
      <c r="C512" s="1">
        <v>0</v>
      </c>
      <c r="D512" s="3">
        <v>916.89597199999992</v>
      </c>
      <c r="E512" s="1" t="s">
        <v>125</v>
      </c>
      <c r="F512" s="3">
        <v>916.89597199999992</v>
      </c>
      <c r="G512" s="3">
        <v>908.50652751999985</v>
      </c>
      <c r="H512" s="3">
        <v>8.3894444800000656</v>
      </c>
      <c r="I512" s="3">
        <f t="shared" si="61"/>
        <v>290.79597199999989</v>
      </c>
      <c r="J512" s="3">
        <v>713</v>
      </c>
      <c r="K512" s="3">
        <v>607</v>
      </c>
      <c r="L512" s="3">
        <v>17.100000000000001</v>
      </c>
      <c r="M512" s="3">
        <v>19.100000000000001</v>
      </c>
      <c r="N512" s="3">
        <v>204.85264320000002</v>
      </c>
      <c r="O512" s="3">
        <v>204.85264320000002</v>
      </c>
      <c r="P512" s="3">
        <v>154.63598880000001</v>
      </c>
      <c r="Q512" s="3">
        <v>50.21665440000001</v>
      </c>
      <c r="R512" s="3">
        <f t="shared" si="63"/>
        <v>50.21665440000001</v>
      </c>
      <c r="S512" s="3">
        <v>56.1</v>
      </c>
      <c r="T512" s="3">
        <f t="shared" si="64"/>
        <v>105.13598880000001</v>
      </c>
      <c r="U512" s="3">
        <v>49.5</v>
      </c>
      <c r="V512" s="7">
        <f t="shared" si="62"/>
        <v>0.24163710668684207</v>
      </c>
      <c r="W512" s="1">
        <f>VLOOKUP(B512,SiteMetadata!$B$3:$P$37,3,FALSE)</f>
        <v>0.18</v>
      </c>
      <c r="X512" s="1" t="str">
        <f>VLOOKUP(B512,SiteMetadata!$B$3:$P$37,10,FALSE)</f>
        <v>UpperEastForkLMR</v>
      </c>
      <c r="Y512" s="1">
        <f>VLOOKUP(B512,SiteMetadata!$B$3:$P$37,5,FALSE)</f>
        <v>6.2504980000000003</v>
      </c>
      <c r="Z512" s="1">
        <v>4</v>
      </c>
    </row>
    <row r="513" spans="1:26" x14ac:dyDescent="0.3">
      <c r="A513" s="2">
        <v>44963</v>
      </c>
      <c r="B513" s="1" t="s">
        <v>125</v>
      </c>
      <c r="C513" s="1">
        <v>0</v>
      </c>
      <c r="D513" s="3">
        <v>665.56526105000012</v>
      </c>
      <c r="E513" s="1" t="s">
        <v>125</v>
      </c>
      <c r="F513" s="4">
        <v>698.28450499999985</v>
      </c>
      <c r="G513" s="3">
        <v>678.28450499999985</v>
      </c>
      <c r="H513" s="3">
        <v>-12.719243949999736</v>
      </c>
      <c r="I513" s="3"/>
      <c r="J513" s="3">
        <v>744</v>
      </c>
      <c r="K513" s="3">
        <v>817</v>
      </c>
      <c r="L513" s="3">
        <v>8.99</v>
      </c>
      <c r="M513" s="3">
        <v>10.1</v>
      </c>
      <c r="N513" s="3">
        <v>46.370644475999995</v>
      </c>
      <c r="O513" s="4">
        <v>135.18499639999999</v>
      </c>
      <c r="P513" s="3">
        <v>125.1849964</v>
      </c>
      <c r="Q513" s="3">
        <v>-78.814351924000007</v>
      </c>
      <c r="R513" s="3">
        <f t="shared" si="63"/>
        <v>9.9999999999999858</v>
      </c>
      <c r="S513" s="3">
        <v>27.5</v>
      </c>
      <c r="T513" s="3">
        <f t="shared" si="64"/>
        <v>98.184996400000003</v>
      </c>
      <c r="U513" s="3">
        <v>27</v>
      </c>
      <c r="V513" s="7">
        <f t="shared" si="62"/>
        <v>0.19972630631367908</v>
      </c>
      <c r="W513" s="1">
        <f>VLOOKUP(B513,SiteMetadata!$B$3:$P$37,3,FALSE)</f>
        <v>0.18</v>
      </c>
      <c r="X513" s="1" t="str">
        <f>VLOOKUP(B513,SiteMetadata!$B$3:$P$37,10,FALSE)</f>
        <v>UpperEastForkLMR</v>
      </c>
      <c r="Y513" s="1">
        <f>VLOOKUP(B513,SiteMetadata!$B$3:$P$37,5,FALSE)</f>
        <v>6.2504980000000003</v>
      </c>
      <c r="Z513" s="1">
        <v>4</v>
      </c>
    </row>
    <row r="514" spans="1:26" x14ac:dyDescent="0.3">
      <c r="A514" s="2">
        <v>44984</v>
      </c>
      <c r="B514" s="1" t="s">
        <v>125</v>
      </c>
      <c r="C514" s="1">
        <v>0</v>
      </c>
      <c r="D514" s="3">
        <v>473.05100481999995</v>
      </c>
      <c r="E514" s="1" t="s">
        <v>125</v>
      </c>
      <c r="F514" s="3">
        <v>473.05100481999995</v>
      </c>
      <c r="G514" s="3">
        <v>424.94185632</v>
      </c>
      <c r="H514" s="3">
        <v>48.109148499999947</v>
      </c>
      <c r="I514" s="3">
        <f>F514-(K514+M514)</f>
        <v>345.90100481999991</v>
      </c>
      <c r="J514" s="3">
        <v>164</v>
      </c>
      <c r="K514" s="3">
        <v>125</v>
      </c>
      <c r="L514" s="3">
        <v>2.29</v>
      </c>
      <c r="M514" s="3">
        <v>2.15</v>
      </c>
      <c r="N514" s="3">
        <v>137.02457934</v>
      </c>
      <c r="O514" s="3">
        <v>137.02457934</v>
      </c>
      <c r="P514" s="3">
        <v>91.608102379999991</v>
      </c>
      <c r="Q514" s="3">
        <v>45.416476960000011</v>
      </c>
      <c r="R514" s="3">
        <f t="shared" si="63"/>
        <v>45.416476960000011</v>
      </c>
      <c r="S514" s="3">
        <v>13.6</v>
      </c>
      <c r="T514" s="3">
        <f t="shared" si="64"/>
        <v>77.608102379999991</v>
      </c>
      <c r="U514" s="3">
        <v>14</v>
      </c>
      <c r="V514" s="7">
        <f t="shared" si="62"/>
        <v>0.10217145031521467</v>
      </c>
      <c r="W514" s="1">
        <f>VLOOKUP(B514,SiteMetadata!$B$3:$P$37,3,FALSE)</f>
        <v>0.18</v>
      </c>
      <c r="X514" s="1" t="str">
        <f>VLOOKUP(B514,SiteMetadata!$B$3:$P$37,10,FALSE)</f>
        <v>UpperEastForkLMR</v>
      </c>
      <c r="Y514" s="1">
        <f>VLOOKUP(B514,SiteMetadata!$B$3:$P$37,5,FALSE)</f>
        <v>6.2504980000000003</v>
      </c>
      <c r="Z514" s="1">
        <v>4</v>
      </c>
    </row>
    <row r="515" spans="1:26" x14ac:dyDescent="0.3">
      <c r="A515" s="2">
        <v>45005</v>
      </c>
      <c r="B515" s="1" t="s">
        <v>125</v>
      </c>
      <c r="C515" s="1">
        <v>0</v>
      </c>
      <c r="D515" s="3">
        <v>380.42064507999999</v>
      </c>
      <c r="E515" s="1" t="s">
        <v>125</v>
      </c>
      <c r="F515" s="3">
        <v>380.42064507999999</v>
      </c>
      <c r="G515" s="3">
        <v>326.08877372000001</v>
      </c>
      <c r="H515" s="3">
        <v>54.33187135999998</v>
      </c>
      <c r="I515" s="3">
        <f>F515-(K515+M515)</f>
        <v>238.66064507999999</v>
      </c>
      <c r="J515" s="3">
        <v>93.3</v>
      </c>
      <c r="K515" s="3">
        <v>136</v>
      </c>
      <c r="L515" s="3">
        <v>1.76</v>
      </c>
      <c r="M515" s="3">
        <v>5.76</v>
      </c>
      <c r="N515" s="3">
        <v>30.765555635199995</v>
      </c>
      <c r="O515" s="3">
        <v>30.765555635199995</v>
      </c>
      <c r="P515" s="3">
        <v>20.597127616799995</v>
      </c>
      <c r="Q515" s="3">
        <v>10.1684280184</v>
      </c>
      <c r="R515" s="3">
        <f t="shared" si="63"/>
        <v>10.1684280184</v>
      </c>
      <c r="S515" s="3">
        <v>11.6</v>
      </c>
      <c r="T515" s="3">
        <f t="shared" si="64"/>
        <v>9.2971276167999939</v>
      </c>
      <c r="U515" s="3">
        <v>11.3</v>
      </c>
      <c r="V515" s="7">
        <f t="shared" si="62"/>
        <v>0.36729387026156157</v>
      </c>
      <c r="W515" s="1">
        <f>VLOOKUP(B515,SiteMetadata!$B$3:$P$37,3,FALSE)</f>
        <v>0.18</v>
      </c>
      <c r="X515" s="1" t="str">
        <f>VLOOKUP(B515,SiteMetadata!$B$3:$P$37,10,FALSE)</f>
        <v>UpperEastForkLMR</v>
      </c>
      <c r="Y515" s="1">
        <f>VLOOKUP(B515,SiteMetadata!$B$3:$P$37,5,FALSE)</f>
        <v>6.2504980000000003</v>
      </c>
      <c r="Z515" s="1">
        <v>4</v>
      </c>
    </row>
    <row r="516" spans="1:26" x14ac:dyDescent="0.3">
      <c r="A516" s="2">
        <v>45026</v>
      </c>
      <c r="B516" s="1" t="s">
        <v>125</v>
      </c>
      <c r="C516" s="1">
        <v>0</v>
      </c>
      <c r="D516" s="3"/>
      <c r="E516" s="1" t="s">
        <v>125</v>
      </c>
      <c r="F516" s="3"/>
      <c r="G516" s="3">
        <v>568</v>
      </c>
      <c r="H516" s="3"/>
      <c r="I516" s="3"/>
      <c r="J516" s="3">
        <v>303</v>
      </c>
      <c r="K516" s="3">
        <v>292</v>
      </c>
      <c r="L516" s="3">
        <v>7.03</v>
      </c>
      <c r="M516" s="3">
        <v>8.16</v>
      </c>
      <c r="N516" s="3"/>
      <c r="O516" s="4"/>
      <c r="P516" s="3">
        <v>96.656318307999953</v>
      </c>
      <c r="Q516" s="3"/>
      <c r="R516" s="3"/>
      <c r="S516" s="3">
        <v>28.8</v>
      </c>
      <c r="T516" s="3">
        <f t="shared" si="64"/>
        <v>70.256318307999948</v>
      </c>
      <c r="U516" s="3">
        <v>26.4</v>
      </c>
      <c r="V516" s="7"/>
      <c r="W516" s="1">
        <f>VLOOKUP(B516,SiteMetadata!$B$3:$P$37,3,FALSE)</f>
        <v>0.18</v>
      </c>
      <c r="X516" s="1" t="str">
        <f>VLOOKUP(B516,SiteMetadata!$B$3:$P$37,10,FALSE)</f>
        <v>UpperEastForkLMR</v>
      </c>
      <c r="Y516" s="1">
        <f>VLOOKUP(B516,SiteMetadata!$B$3:$P$37,5,FALSE)</f>
        <v>6.2504980000000003</v>
      </c>
      <c r="Z516" s="1">
        <v>4</v>
      </c>
    </row>
    <row r="517" spans="1:26" x14ac:dyDescent="0.3">
      <c r="A517" s="2">
        <v>45047</v>
      </c>
      <c r="B517" s="1" t="s">
        <v>125</v>
      </c>
      <c r="C517" s="1">
        <v>0</v>
      </c>
      <c r="D517" s="3">
        <v>2430</v>
      </c>
      <c r="E517" s="1" t="s">
        <v>125</v>
      </c>
      <c r="F517" s="3">
        <v>2430</v>
      </c>
      <c r="G517" s="3">
        <v>2400</v>
      </c>
      <c r="H517" s="3">
        <v>30</v>
      </c>
      <c r="I517" s="3">
        <f>F517-(K517+M517)</f>
        <v>732</v>
      </c>
      <c r="J517" s="3">
        <v>1670</v>
      </c>
      <c r="K517" s="3">
        <v>1500</v>
      </c>
      <c r="L517" s="3">
        <v>203</v>
      </c>
      <c r="M517" s="3">
        <v>198</v>
      </c>
      <c r="N517" s="3">
        <v>640</v>
      </c>
      <c r="O517" s="3">
        <v>640</v>
      </c>
      <c r="P517" s="3">
        <v>567</v>
      </c>
      <c r="Q517" s="3">
        <v>73</v>
      </c>
      <c r="R517" s="3">
        <f t="shared" ref="R517:R548" si="65">O517-P517</f>
        <v>73</v>
      </c>
      <c r="S517" s="3">
        <v>479</v>
      </c>
      <c r="T517" s="3">
        <f t="shared" si="64"/>
        <v>149</v>
      </c>
      <c r="U517" s="3">
        <v>418</v>
      </c>
      <c r="V517" s="7">
        <f t="shared" ref="V517:V548" si="66">U517/O517</f>
        <v>0.65312499999999996</v>
      </c>
      <c r="W517" s="1">
        <f>VLOOKUP(B517,SiteMetadata!$B$3:$P$37,3,FALSE)</f>
        <v>0.18</v>
      </c>
      <c r="X517" s="1" t="str">
        <f>VLOOKUP(B517,SiteMetadata!$B$3:$P$37,10,FALSE)</f>
        <v>UpperEastForkLMR</v>
      </c>
      <c r="Y517" s="1">
        <f>VLOOKUP(B517,SiteMetadata!$B$3:$P$37,5,FALSE)</f>
        <v>6.2504980000000003</v>
      </c>
      <c r="Z517" s="1">
        <v>4</v>
      </c>
    </row>
    <row r="518" spans="1:26" x14ac:dyDescent="0.3">
      <c r="A518" s="2">
        <v>45068</v>
      </c>
      <c r="B518" s="1" t="s">
        <v>125</v>
      </c>
      <c r="C518" s="1">
        <v>0</v>
      </c>
      <c r="D518" s="3">
        <v>1136.75407928</v>
      </c>
      <c r="E518" s="1" t="s">
        <v>125</v>
      </c>
      <c r="F518" s="3">
        <v>1136.75407928</v>
      </c>
      <c r="G518" s="3">
        <v>1120.8940383199997</v>
      </c>
      <c r="H518" s="3">
        <v>15.860040960000333</v>
      </c>
      <c r="I518" s="3">
        <f>F518-(K518+M518)</f>
        <v>765.65407928000002</v>
      </c>
      <c r="J518" s="3">
        <v>1080</v>
      </c>
      <c r="K518" s="3">
        <v>335</v>
      </c>
      <c r="L518" s="3">
        <v>40</v>
      </c>
      <c r="M518" s="3">
        <v>36.1</v>
      </c>
      <c r="N518" s="3">
        <v>107</v>
      </c>
      <c r="O518" s="3">
        <v>107</v>
      </c>
      <c r="P518" s="3">
        <v>107</v>
      </c>
      <c r="Q518" s="3">
        <v>0</v>
      </c>
      <c r="R518" s="3">
        <f t="shared" si="65"/>
        <v>0</v>
      </c>
      <c r="S518" s="3">
        <v>78.900000000000006</v>
      </c>
      <c r="T518" s="3">
        <f t="shared" si="64"/>
        <v>39.900000000000006</v>
      </c>
      <c r="U518" s="3">
        <v>67.099999999999994</v>
      </c>
      <c r="V518" s="7">
        <f t="shared" si="66"/>
        <v>0.62710280373831773</v>
      </c>
      <c r="W518" s="1">
        <f>VLOOKUP(B518,SiteMetadata!$B$3:$P$37,3,FALSE)</f>
        <v>0.18</v>
      </c>
      <c r="X518" s="1" t="str">
        <f>VLOOKUP(B518,SiteMetadata!$B$3:$P$37,10,FALSE)</f>
        <v>UpperEastForkLMR</v>
      </c>
      <c r="Y518" s="1">
        <f>VLOOKUP(B518,SiteMetadata!$B$3:$P$37,5,FALSE)</f>
        <v>6.2504980000000003</v>
      </c>
      <c r="Z518" s="1">
        <v>4</v>
      </c>
    </row>
    <row r="519" spans="1:26" x14ac:dyDescent="0.3">
      <c r="A519" s="2">
        <v>45076</v>
      </c>
      <c r="B519" s="1" t="s">
        <v>125</v>
      </c>
      <c r="C519" s="1">
        <v>0</v>
      </c>
      <c r="D519" s="3">
        <v>699</v>
      </c>
      <c r="E519" s="1" t="s">
        <v>125</v>
      </c>
      <c r="F519" s="3">
        <v>699</v>
      </c>
      <c r="G519" s="3">
        <v>615</v>
      </c>
      <c r="H519" s="3">
        <v>84</v>
      </c>
      <c r="I519" s="3">
        <f>F519-(K519+M519)</f>
        <v>429.9</v>
      </c>
      <c r="J519" s="3">
        <v>227</v>
      </c>
      <c r="K519" s="3">
        <v>234</v>
      </c>
      <c r="L519" s="3">
        <v>29</v>
      </c>
      <c r="M519" s="3">
        <v>35.1</v>
      </c>
      <c r="N519" s="3">
        <v>220.95024612799997</v>
      </c>
      <c r="O519" s="3">
        <v>220.95024612799997</v>
      </c>
      <c r="P519" s="3">
        <v>159.22220417999998</v>
      </c>
      <c r="Q519" s="3">
        <v>61.728041947999998</v>
      </c>
      <c r="R519" s="3">
        <f t="shared" si="65"/>
        <v>61.728041947999998</v>
      </c>
      <c r="S519" s="3">
        <v>149</v>
      </c>
      <c r="T519" s="3">
        <f t="shared" si="64"/>
        <v>1.2222041799999772</v>
      </c>
      <c r="U519" s="3">
        <v>158</v>
      </c>
      <c r="V519" s="7">
        <f t="shared" si="66"/>
        <v>0.71509311606952497</v>
      </c>
      <c r="W519" s="1">
        <f>VLOOKUP(B519,SiteMetadata!$B$3:$P$37,3,FALSE)</f>
        <v>0.18</v>
      </c>
      <c r="X519" s="1" t="str">
        <f>VLOOKUP(B519,SiteMetadata!$B$3:$P$37,10,FALSE)</f>
        <v>UpperEastForkLMR</v>
      </c>
      <c r="Y519" s="1">
        <f>VLOOKUP(B519,SiteMetadata!$B$3:$P$37,5,FALSE)</f>
        <v>6.2504980000000003</v>
      </c>
      <c r="Z519" s="1">
        <v>4</v>
      </c>
    </row>
    <row r="520" spans="1:26" x14ac:dyDescent="0.3">
      <c r="A520" s="2">
        <v>45089</v>
      </c>
      <c r="B520" s="1" t="s">
        <v>125</v>
      </c>
      <c r="C520" s="1">
        <v>0</v>
      </c>
      <c r="D520" s="3">
        <v>1700</v>
      </c>
      <c r="E520" s="1" t="s">
        <v>125</v>
      </c>
      <c r="F520" s="3">
        <v>1700</v>
      </c>
      <c r="G520" s="3">
        <v>1220</v>
      </c>
      <c r="H520" s="3">
        <v>480</v>
      </c>
      <c r="I520" s="3">
        <f>F520-(K520+M520)</f>
        <v>465.94000000000005</v>
      </c>
      <c r="J520" s="3">
        <v>938</v>
      </c>
      <c r="K520" s="3">
        <v>1230</v>
      </c>
      <c r="L520" s="3">
        <v>8.69</v>
      </c>
      <c r="M520" s="3">
        <v>4.0599999999999996</v>
      </c>
      <c r="N520" s="3">
        <v>228.23036400000004</v>
      </c>
      <c r="O520" s="3">
        <v>228.23036400000004</v>
      </c>
      <c r="P520" s="3">
        <v>88.1</v>
      </c>
      <c r="Q520" s="3">
        <v>140.13036400000004</v>
      </c>
      <c r="R520" s="3">
        <f t="shared" si="65"/>
        <v>140.13036400000004</v>
      </c>
      <c r="S520" s="3">
        <v>91.6</v>
      </c>
      <c r="T520" s="3" t="str">
        <f t="shared" si="64"/>
        <v/>
      </c>
      <c r="U520" s="3">
        <v>110</v>
      </c>
      <c r="V520" s="7">
        <f t="shared" si="66"/>
        <v>0.48196917391762994</v>
      </c>
      <c r="W520" s="1">
        <f>VLOOKUP(B520,SiteMetadata!$B$3:$P$37,3,FALSE)</f>
        <v>0.18</v>
      </c>
      <c r="X520" s="1" t="str">
        <f>VLOOKUP(B520,SiteMetadata!$B$3:$P$37,10,FALSE)</f>
        <v>UpperEastForkLMR</v>
      </c>
      <c r="Y520" s="1">
        <f>VLOOKUP(B520,SiteMetadata!$B$3:$P$37,5,FALSE)</f>
        <v>6.2504980000000003</v>
      </c>
      <c r="Z520" s="1">
        <v>4</v>
      </c>
    </row>
    <row r="521" spans="1:26" x14ac:dyDescent="0.3">
      <c r="A521" s="2">
        <v>45097</v>
      </c>
      <c r="B521" s="1" t="s">
        <v>125</v>
      </c>
      <c r="C521" s="1">
        <v>0</v>
      </c>
      <c r="D521" s="3">
        <v>1510</v>
      </c>
      <c r="E521" s="1" t="s">
        <v>125</v>
      </c>
      <c r="F521" s="3">
        <v>1510</v>
      </c>
      <c r="G521" s="3">
        <v>1250</v>
      </c>
      <c r="H521" s="3">
        <v>260</v>
      </c>
      <c r="I521" s="3">
        <f>F521-(K521+M521)</f>
        <v>585.1</v>
      </c>
      <c r="J521" s="3">
        <v>885</v>
      </c>
      <c r="K521" s="3">
        <v>898</v>
      </c>
      <c r="L521" s="3">
        <v>33.9</v>
      </c>
      <c r="M521" s="3">
        <v>26.9</v>
      </c>
      <c r="N521" s="3">
        <v>194.56637187839999</v>
      </c>
      <c r="O521" s="3">
        <v>194.56637187839999</v>
      </c>
      <c r="P521" s="3">
        <v>136.79206613759999</v>
      </c>
      <c r="Q521" s="3">
        <v>57.774305740800003</v>
      </c>
      <c r="R521" s="3">
        <f t="shared" si="65"/>
        <v>57.774305740800003</v>
      </c>
      <c r="S521" s="3">
        <v>155</v>
      </c>
      <c r="T521" s="3" t="str">
        <f t="shared" si="64"/>
        <v/>
      </c>
      <c r="U521" s="3">
        <v>144</v>
      </c>
      <c r="V521" s="7">
        <f t="shared" si="66"/>
        <v>0.74010734028590031</v>
      </c>
      <c r="W521" s="1">
        <f>VLOOKUP(B521,SiteMetadata!$B$3:$P$37,3,FALSE)</f>
        <v>0.18</v>
      </c>
      <c r="X521" s="1" t="str">
        <f>VLOOKUP(B521,SiteMetadata!$B$3:$P$37,10,FALSE)</f>
        <v>UpperEastForkLMR</v>
      </c>
      <c r="Y521" s="1">
        <f>VLOOKUP(B521,SiteMetadata!$B$3:$P$37,5,FALSE)</f>
        <v>6.2504980000000003</v>
      </c>
      <c r="Z521" s="1">
        <v>4</v>
      </c>
    </row>
    <row r="522" spans="1:26" x14ac:dyDescent="0.3">
      <c r="A522" s="2">
        <v>44760</v>
      </c>
      <c r="B522" s="1" t="s">
        <v>185</v>
      </c>
      <c r="C522" s="1">
        <v>0</v>
      </c>
      <c r="D522" s="3">
        <v>794.89656431999992</v>
      </c>
      <c r="E522" s="1" t="s">
        <v>185</v>
      </c>
      <c r="F522" s="3">
        <v>794.89656431999992</v>
      </c>
      <c r="G522" s="3">
        <v>773.29635227999995</v>
      </c>
      <c r="H522" s="3">
        <v>21.600212039999974</v>
      </c>
      <c r="I522" s="3"/>
      <c r="J522" s="3">
        <v>678</v>
      </c>
      <c r="K522" s="3">
        <v>964</v>
      </c>
      <c r="L522" s="3">
        <v>6.36</v>
      </c>
      <c r="M522" s="3">
        <v>4.9000000000000004</v>
      </c>
      <c r="N522" s="3">
        <v>184.82380945999998</v>
      </c>
      <c r="O522" s="3">
        <v>184.82380945999998</v>
      </c>
      <c r="P522" s="3">
        <v>121.03649042000001</v>
      </c>
      <c r="Q522" s="3">
        <v>63.787319039999971</v>
      </c>
      <c r="R522" s="3">
        <f t="shared" si="65"/>
        <v>63.787319039999971</v>
      </c>
      <c r="S522" s="3">
        <v>77.900000000000006</v>
      </c>
      <c r="T522" s="3">
        <f t="shared" si="64"/>
        <v>31.636490420000001</v>
      </c>
      <c r="U522" s="3">
        <v>89.4</v>
      </c>
      <c r="V522" s="7">
        <f t="shared" si="66"/>
        <v>0.48370391380417993</v>
      </c>
      <c r="W522" s="1">
        <f>VLOOKUP(B522,SiteMetadata!$B$3:$P$37,3,FALSE)</f>
        <v>0</v>
      </c>
      <c r="X522" s="1" t="str">
        <f>VLOOKUP(B522,SiteMetadata!$B$3:$P$37,10,FALSE)</f>
        <v>LowerEastForkLMR</v>
      </c>
      <c r="Y522" s="1">
        <f>VLOOKUP(B522,SiteMetadata!$B$3:$P$37,5,FALSE)</f>
        <v>0.54310199999999997</v>
      </c>
      <c r="Z522" s="1">
        <v>4</v>
      </c>
    </row>
    <row r="523" spans="1:26" x14ac:dyDescent="0.3">
      <c r="A523" s="2">
        <v>44761</v>
      </c>
      <c r="B523" s="1" t="s">
        <v>185</v>
      </c>
      <c r="C523" s="1">
        <v>0</v>
      </c>
      <c r="D523" s="3">
        <v>553.63364783999998</v>
      </c>
      <c r="E523" s="1" t="s">
        <v>185</v>
      </c>
      <c r="F523" s="4">
        <v>599.51988181999991</v>
      </c>
      <c r="G523" s="3">
        <v>581.51988181999991</v>
      </c>
      <c r="H523" s="3">
        <v>-27.886233979999929</v>
      </c>
      <c r="I523" s="3">
        <f>F523-(K523+M523)</f>
        <v>119.91988181999989</v>
      </c>
      <c r="J523" s="3">
        <v>471</v>
      </c>
      <c r="K523" s="3">
        <v>468</v>
      </c>
      <c r="L523" s="3">
        <v>6.585</v>
      </c>
      <c r="M523" s="3">
        <v>11.600000000000001</v>
      </c>
      <c r="N523" s="3">
        <v>75.19334661000002</v>
      </c>
      <c r="O523" s="4">
        <v>89.595510650000008</v>
      </c>
      <c r="P523" s="3">
        <v>76.595510650000008</v>
      </c>
      <c r="Q523" s="3">
        <v>-1.4021640399999882</v>
      </c>
      <c r="R523" s="3">
        <f t="shared" si="65"/>
        <v>13</v>
      </c>
      <c r="S523" s="3">
        <v>41.3</v>
      </c>
      <c r="T523" s="3">
        <f t="shared" si="64"/>
        <v>38.395510650000006</v>
      </c>
      <c r="U523" s="3">
        <v>38.200000000000003</v>
      </c>
      <c r="V523" s="7">
        <f t="shared" si="66"/>
        <v>0.42636064823857334</v>
      </c>
      <c r="W523" s="1">
        <f>VLOOKUP(B523,SiteMetadata!$B$3:$P$37,3,FALSE)</f>
        <v>0</v>
      </c>
      <c r="X523" s="1" t="str">
        <f>VLOOKUP(B523,SiteMetadata!$B$3:$P$37,10,FALSE)</f>
        <v>LowerEastForkLMR</v>
      </c>
      <c r="Y523" s="1">
        <f>VLOOKUP(B523,SiteMetadata!$B$3:$P$37,5,FALSE)</f>
        <v>0.54310199999999997</v>
      </c>
      <c r="Z523" s="1"/>
    </row>
    <row r="524" spans="1:26" x14ac:dyDescent="0.3">
      <c r="A524" s="2">
        <v>44767</v>
      </c>
      <c r="B524" s="1" t="s">
        <v>185</v>
      </c>
      <c r="C524" s="1">
        <v>0</v>
      </c>
      <c r="D524" s="3">
        <v>397.42372664000004</v>
      </c>
      <c r="E524" s="1" t="s">
        <v>185</v>
      </c>
      <c r="F524" s="4">
        <v>461</v>
      </c>
      <c r="G524" s="3">
        <v>441</v>
      </c>
      <c r="H524" s="3">
        <v>-43.576273359999959</v>
      </c>
      <c r="I524" s="3">
        <f>F524-(K524+M524)</f>
        <v>131.44999999999999</v>
      </c>
      <c r="J524" s="3">
        <v>321</v>
      </c>
      <c r="K524" s="3">
        <v>320</v>
      </c>
      <c r="L524" s="3">
        <v>5.93</v>
      </c>
      <c r="M524" s="3">
        <v>9.5500000000000007</v>
      </c>
      <c r="N524" s="3">
        <v>68.890505803100012</v>
      </c>
      <c r="O524" s="3">
        <v>68.890505803100012</v>
      </c>
      <c r="P524" s="3">
        <v>68.853808889600003</v>
      </c>
      <c r="Q524" s="3">
        <v>3.6696913500009032E-2</v>
      </c>
      <c r="R524" s="3">
        <f t="shared" si="65"/>
        <v>3.6696913500009032E-2</v>
      </c>
      <c r="S524" s="3">
        <v>34.1</v>
      </c>
      <c r="T524" s="3">
        <f t="shared" si="64"/>
        <v>34.253808889600002</v>
      </c>
      <c r="U524" s="3">
        <v>34.6</v>
      </c>
      <c r="V524" s="7">
        <f t="shared" si="66"/>
        <v>0.50224627612536754</v>
      </c>
      <c r="W524" s="1">
        <f>VLOOKUP(B524,SiteMetadata!$B$3:$P$37,3,FALSE)</f>
        <v>0</v>
      </c>
      <c r="X524" s="1" t="str">
        <f>VLOOKUP(B524,SiteMetadata!$B$3:$P$37,10,FALSE)</f>
        <v>LowerEastForkLMR</v>
      </c>
      <c r="Y524" s="1">
        <f>VLOOKUP(B524,SiteMetadata!$B$3:$P$37,5,FALSE)</f>
        <v>0.54310199999999997</v>
      </c>
      <c r="Z524" s="1">
        <v>4</v>
      </c>
    </row>
    <row r="525" spans="1:26" x14ac:dyDescent="0.3">
      <c r="A525" s="2">
        <v>44774</v>
      </c>
      <c r="B525" s="1" t="s">
        <v>185</v>
      </c>
      <c r="C525" s="1">
        <v>0</v>
      </c>
      <c r="D525" s="3">
        <v>486</v>
      </c>
      <c r="E525" s="1" t="s">
        <v>185</v>
      </c>
      <c r="F525" s="3">
        <v>486</v>
      </c>
      <c r="G525" s="3">
        <v>452</v>
      </c>
      <c r="H525" s="3">
        <v>34</v>
      </c>
      <c r="I525" s="3">
        <f>F525-(K525+M525)</f>
        <v>143.37</v>
      </c>
      <c r="J525" s="3">
        <v>432</v>
      </c>
      <c r="K525" s="3">
        <v>339</v>
      </c>
      <c r="L525" s="3">
        <v>2.14</v>
      </c>
      <c r="M525" s="3">
        <v>3.63</v>
      </c>
      <c r="N525" s="3">
        <v>44.1</v>
      </c>
      <c r="O525" s="4">
        <v>106.13279999999999</v>
      </c>
      <c r="P525" s="3">
        <v>95.132799999999989</v>
      </c>
      <c r="Q525" s="3">
        <v>-51.032799999999988</v>
      </c>
      <c r="R525" s="3">
        <f t="shared" si="65"/>
        <v>11</v>
      </c>
      <c r="S525" s="3">
        <v>39.700000000000003</v>
      </c>
      <c r="T525" s="3">
        <f t="shared" si="64"/>
        <v>54.332799999999992</v>
      </c>
      <c r="U525" s="3">
        <v>40.799999999999997</v>
      </c>
      <c r="V525" s="7">
        <f t="shared" si="66"/>
        <v>0.38442404233187105</v>
      </c>
      <c r="W525" s="1">
        <f>VLOOKUP(B525,SiteMetadata!$B$3:$P$37,3,FALSE)</f>
        <v>0</v>
      </c>
      <c r="X525" s="1" t="str">
        <f>VLOOKUP(B525,SiteMetadata!$B$3:$P$37,10,FALSE)</f>
        <v>LowerEastForkLMR</v>
      </c>
      <c r="Y525" s="1">
        <f>VLOOKUP(B525,SiteMetadata!$B$3:$P$37,5,FALSE)</f>
        <v>0.54310199999999997</v>
      </c>
      <c r="Z525" s="1">
        <v>4</v>
      </c>
    </row>
    <row r="526" spans="1:26" x14ac:dyDescent="0.3">
      <c r="A526" s="2">
        <v>44781</v>
      </c>
      <c r="B526" s="1" t="s">
        <v>185</v>
      </c>
      <c r="C526" s="1">
        <v>0</v>
      </c>
      <c r="D526" s="3">
        <v>386.25556668000002</v>
      </c>
      <c r="E526" s="1" t="s">
        <v>185</v>
      </c>
      <c r="F526" s="4">
        <v>416.00294652000002</v>
      </c>
      <c r="G526" s="3">
        <v>391.00294652000002</v>
      </c>
      <c r="H526" s="3">
        <v>-4.7473798400000078</v>
      </c>
      <c r="I526" s="3"/>
      <c r="J526" s="3">
        <v>588</v>
      </c>
      <c r="K526" s="3">
        <v>602</v>
      </c>
      <c r="L526" s="3">
        <v>8.89</v>
      </c>
      <c r="M526" s="3">
        <v>15.2</v>
      </c>
      <c r="N526" s="3">
        <v>56.016104706900009</v>
      </c>
      <c r="O526" s="3">
        <v>56.016104706900009</v>
      </c>
      <c r="P526" s="3">
        <v>52.546854920400008</v>
      </c>
      <c r="Q526" s="3">
        <v>3.4692497865000007</v>
      </c>
      <c r="R526" s="3">
        <f t="shared" si="65"/>
        <v>3.4692497865000007</v>
      </c>
      <c r="S526" s="3">
        <v>73</v>
      </c>
      <c r="T526" s="3" t="str">
        <f t="shared" si="64"/>
        <v/>
      </c>
      <c r="U526" s="3">
        <v>76.7</v>
      </c>
      <c r="V526" s="7">
        <f t="shared" si="66"/>
        <v>1.3692490829436801</v>
      </c>
      <c r="W526" s="1">
        <f>VLOOKUP(B526,SiteMetadata!$B$3:$P$37,3,FALSE)</f>
        <v>0</v>
      </c>
      <c r="X526" s="1" t="str">
        <f>VLOOKUP(B526,SiteMetadata!$B$3:$P$37,10,FALSE)</f>
        <v>LowerEastForkLMR</v>
      </c>
      <c r="Y526" s="1">
        <f>VLOOKUP(B526,SiteMetadata!$B$3:$P$37,5,FALSE)</f>
        <v>0.54310199999999997</v>
      </c>
      <c r="Z526" s="1">
        <v>4</v>
      </c>
    </row>
    <row r="527" spans="1:26" x14ac:dyDescent="0.3">
      <c r="A527" s="2">
        <v>44782</v>
      </c>
      <c r="B527" s="1" t="s">
        <v>185</v>
      </c>
      <c r="C527" s="1">
        <v>0</v>
      </c>
      <c r="D527" s="3">
        <v>388.75431149999997</v>
      </c>
      <c r="E527" s="1" t="s">
        <v>185</v>
      </c>
      <c r="F527" s="4">
        <v>415.1884</v>
      </c>
      <c r="G527" s="3">
        <v>397.1884</v>
      </c>
      <c r="H527" s="3">
        <v>-8.4340885000000299</v>
      </c>
      <c r="I527" s="3">
        <f>F527-(K527+M527)</f>
        <v>60.298400000000015</v>
      </c>
      <c r="J527" s="3">
        <v>343</v>
      </c>
      <c r="K527" s="3">
        <v>345.5</v>
      </c>
      <c r="L527" s="3">
        <v>4.3000000000000007</v>
      </c>
      <c r="M527" s="3">
        <v>9.39</v>
      </c>
      <c r="N527" s="3">
        <v>150.63429159999998</v>
      </c>
      <c r="O527" s="3">
        <v>150.63429159999998</v>
      </c>
      <c r="P527" s="3">
        <v>65.277572929999991</v>
      </c>
      <c r="Q527" s="3">
        <v>85.356718669999992</v>
      </c>
      <c r="R527" s="3">
        <f t="shared" si="65"/>
        <v>85.356718669999992</v>
      </c>
      <c r="S527" s="3">
        <v>75.050000000000011</v>
      </c>
      <c r="T527" s="3" t="str">
        <f t="shared" si="64"/>
        <v/>
      </c>
      <c r="U527" s="3">
        <v>75.75</v>
      </c>
      <c r="V527" s="7">
        <f t="shared" si="66"/>
        <v>0.50287354356967684</v>
      </c>
      <c r="W527" s="1">
        <f>VLOOKUP(B527,SiteMetadata!$B$3:$P$37,3,FALSE)</f>
        <v>0</v>
      </c>
      <c r="X527" s="1" t="str">
        <f>VLOOKUP(B527,SiteMetadata!$B$3:$P$37,10,FALSE)</f>
        <v>LowerEastForkLMR</v>
      </c>
      <c r="Y527" s="1">
        <f>VLOOKUP(B527,SiteMetadata!$B$3:$P$37,5,FALSE)</f>
        <v>0.54310199999999997</v>
      </c>
      <c r="Z527" s="1"/>
    </row>
    <row r="528" spans="1:26" x14ac:dyDescent="0.3">
      <c r="A528" s="2">
        <v>44788</v>
      </c>
      <c r="B528" s="1" t="s">
        <v>185</v>
      </c>
      <c r="C528" s="1">
        <v>0</v>
      </c>
      <c r="D528" s="3">
        <v>433.23598656000001</v>
      </c>
      <c r="E528" s="1" t="s">
        <v>185</v>
      </c>
      <c r="F528" s="4">
        <v>459</v>
      </c>
      <c r="G528" s="3">
        <v>444</v>
      </c>
      <c r="H528" s="3">
        <v>-10.764013439999985</v>
      </c>
      <c r="I528" s="3"/>
      <c r="J528" s="3">
        <v>552</v>
      </c>
      <c r="K528" s="3">
        <v>555</v>
      </c>
      <c r="L528" s="3">
        <v>3.69</v>
      </c>
      <c r="M528" s="3">
        <v>6.11</v>
      </c>
      <c r="N528" s="3">
        <v>114.82970684000001</v>
      </c>
      <c r="O528" s="3">
        <v>114.82970684000001</v>
      </c>
      <c r="P528" s="3">
        <v>114.82970684000001</v>
      </c>
      <c r="Q528" s="3">
        <v>0</v>
      </c>
      <c r="R528" s="3">
        <f t="shared" si="65"/>
        <v>0</v>
      </c>
      <c r="S528" s="3">
        <v>67.400000000000006</v>
      </c>
      <c r="T528" s="3">
        <f t="shared" si="64"/>
        <v>50.429706840000009</v>
      </c>
      <c r="U528" s="3">
        <v>64.400000000000006</v>
      </c>
      <c r="V528" s="7">
        <f t="shared" si="66"/>
        <v>0.56083048343694608</v>
      </c>
      <c r="W528" s="1">
        <f>VLOOKUP(B528,SiteMetadata!$B$3:$P$37,3,FALSE)</f>
        <v>0</v>
      </c>
      <c r="X528" s="1" t="str">
        <f>VLOOKUP(B528,SiteMetadata!$B$3:$P$37,10,FALSE)</f>
        <v>LowerEastForkLMR</v>
      </c>
      <c r="Y528" s="1">
        <f>VLOOKUP(B528,SiteMetadata!$B$3:$P$37,5,FALSE)</f>
        <v>0.54310199999999997</v>
      </c>
      <c r="Z528" s="1">
        <v>4</v>
      </c>
    </row>
    <row r="529" spans="1:26" x14ac:dyDescent="0.3">
      <c r="A529" s="2">
        <v>44795</v>
      </c>
      <c r="B529" s="1" t="s">
        <v>185</v>
      </c>
      <c r="C529" s="1">
        <v>0</v>
      </c>
      <c r="D529" s="3">
        <v>546.95046778999995</v>
      </c>
      <c r="E529" s="1" t="s">
        <v>185</v>
      </c>
      <c r="F529" s="4">
        <v>739.30595775999996</v>
      </c>
      <c r="G529" s="3">
        <v>716.30595775999996</v>
      </c>
      <c r="H529" s="3">
        <v>-169.35548997000001</v>
      </c>
      <c r="I529" s="3">
        <f>F529-(K529+M529)</f>
        <v>422.61595775999996</v>
      </c>
      <c r="J529" s="3">
        <v>330</v>
      </c>
      <c r="K529" s="3">
        <v>314</v>
      </c>
      <c r="L529" s="3">
        <v>4.34</v>
      </c>
      <c r="M529" s="3">
        <v>2.69</v>
      </c>
      <c r="N529" s="3">
        <v>65.125435150000015</v>
      </c>
      <c r="O529" s="4">
        <v>94.8888216</v>
      </c>
      <c r="P529" s="3">
        <v>80.8888216</v>
      </c>
      <c r="Q529" s="3">
        <v>-15.763386449999985</v>
      </c>
      <c r="R529" s="3">
        <f t="shared" si="65"/>
        <v>14</v>
      </c>
      <c r="S529" s="3">
        <v>63.6</v>
      </c>
      <c r="T529" s="3">
        <f t="shared" si="64"/>
        <v>21.188821599999997</v>
      </c>
      <c r="U529" s="3">
        <v>59.7</v>
      </c>
      <c r="V529" s="7">
        <f t="shared" si="66"/>
        <v>0.62915735482165591</v>
      </c>
      <c r="W529" s="1">
        <f>VLOOKUP(B529,SiteMetadata!$B$3:$P$37,3,FALSE)</f>
        <v>0</v>
      </c>
      <c r="X529" s="1" t="str">
        <f>VLOOKUP(B529,SiteMetadata!$B$3:$P$37,10,FALSE)</f>
        <v>LowerEastForkLMR</v>
      </c>
      <c r="Y529" s="1">
        <f>VLOOKUP(B529,SiteMetadata!$B$3:$P$37,5,FALSE)</f>
        <v>0.54310199999999997</v>
      </c>
      <c r="Z529" s="1">
        <v>4</v>
      </c>
    </row>
    <row r="530" spans="1:26" x14ac:dyDescent="0.3">
      <c r="A530" s="2">
        <v>44802</v>
      </c>
      <c r="B530" s="1" t="s">
        <v>185</v>
      </c>
      <c r="C530" s="1">
        <v>0</v>
      </c>
      <c r="D530" s="3">
        <v>295.20960334999995</v>
      </c>
      <c r="E530" s="1" t="s">
        <v>185</v>
      </c>
      <c r="F530" s="3">
        <v>295.20960334999995</v>
      </c>
      <c r="G530" s="3">
        <v>266.39603739999995</v>
      </c>
      <c r="H530" s="3">
        <v>28.813565949999997</v>
      </c>
      <c r="I530" s="3"/>
      <c r="J530" s="3">
        <v>393</v>
      </c>
      <c r="K530" s="3">
        <v>350</v>
      </c>
      <c r="L530" s="3">
        <v>2.89</v>
      </c>
      <c r="M530" s="3">
        <v>4.18</v>
      </c>
      <c r="N530" s="3">
        <v>157.58155968</v>
      </c>
      <c r="O530" s="3">
        <v>157.58155968</v>
      </c>
      <c r="P530" s="3">
        <v>129.19129720000001</v>
      </c>
      <c r="Q530" s="3">
        <v>28.39026247999999</v>
      </c>
      <c r="R530" s="3">
        <f t="shared" si="65"/>
        <v>28.39026247999999</v>
      </c>
      <c r="S530" s="3">
        <v>57.4</v>
      </c>
      <c r="T530" s="3">
        <f t="shared" si="64"/>
        <v>80.691297200000008</v>
      </c>
      <c r="U530" s="3">
        <v>48.5</v>
      </c>
      <c r="V530" s="7">
        <f t="shared" si="66"/>
        <v>0.30777712886259462</v>
      </c>
      <c r="W530" s="1">
        <f>VLOOKUP(B530,SiteMetadata!$B$3:$P$37,3,FALSE)</f>
        <v>0</v>
      </c>
      <c r="X530" s="1" t="str">
        <f>VLOOKUP(B530,SiteMetadata!$B$3:$P$37,10,FALSE)</f>
        <v>LowerEastForkLMR</v>
      </c>
      <c r="Y530" s="1">
        <f>VLOOKUP(B530,SiteMetadata!$B$3:$P$37,5,FALSE)</f>
        <v>0.54310199999999997</v>
      </c>
      <c r="Z530" s="1">
        <v>4</v>
      </c>
    </row>
    <row r="531" spans="1:26" x14ac:dyDescent="0.3">
      <c r="A531" s="2">
        <v>44803</v>
      </c>
      <c r="B531" s="1" t="s">
        <v>185</v>
      </c>
      <c r="C531" s="1">
        <v>0</v>
      </c>
      <c r="D531" s="3">
        <v>1355.0015374999998</v>
      </c>
      <c r="E531" s="1" t="s">
        <v>185</v>
      </c>
      <c r="F531" s="3">
        <v>1355.0015374999998</v>
      </c>
      <c r="G531" s="3">
        <v>1128.1227001749999</v>
      </c>
      <c r="H531" s="3">
        <v>226.87883732499995</v>
      </c>
      <c r="I531" s="3">
        <f>F531-(K531+M531)</f>
        <v>636.12653749999981</v>
      </c>
      <c r="J531" s="3">
        <v>740</v>
      </c>
      <c r="K531" s="3">
        <v>717</v>
      </c>
      <c r="L531" s="3">
        <v>35.849999999999994</v>
      </c>
      <c r="M531" s="3">
        <v>1.875</v>
      </c>
      <c r="N531" s="3">
        <v>370.26933757499995</v>
      </c>
      <c r="O531" s="3">
        <v>370.26933757499995</v>
      </c>
      <c r="P531" s="3">
        <v>175.09365543000001</v>
      </c>
      <c r="Q531" s="3">
        <v>195.17568214499994</v>
      </c>
      <c r="R531" s="3">
        <f t="shared" si="65"/>
        <v>195.17568214499994</v>
      </c>
      <c r="S531" s="3">
        <v>216.5</v>
      </c>
      <c r="T531" s="3" t="str">
        <f t="shared" si="64"/>
        <v/>
      </c>
      <c r="U531" s="3">
        <v>176.5</v>
      </c>
      <c r="V531" s="7">
        <f t="shared" si="66"/>
        <v>0.47668003285378452</v>
      </c>
      <c r="W531" s="1">
        <f>VLOOKUP(B531,SiteMetadata!$B$3:$P$37,3,FALSE)</f>
        <v>0</v>
      </c>
      <c r="X531" s="1" t="str">
        <f>VLOOKUP(B531,SiteMetadata!$B$3:$P$37,10,FALSE)</f>
        <v>LowerEastForkLMR</v>
      </c>
      <c r="Y531" s="1">
        <f>VLOOKUP(B531,SiteMetadata!$B$3:$P$37,5,FALSE)</f>
        <v>0.54310199999999997</v>
      </c>
      <c r="Z531" s="1"/>
    </row>
    <row r="532" spans="1:26" x14ac:dyDescent="0.3">
      <c r="A532" s="2">
        <v>44817</v>
      </c>
      <c r="B532" s="1" t="s">
        <v>185</v>
      </c>
      <c r="C532" s="1">
        <v>0</v>
      </c>
      <c r="D532" s="3">
        <v>256.03620779999994</v>
      </c>
      <c r="E532" s="1" t="s">
        <v>185</v>
      </c>
      <c r="F532" s="4">
        <v>306.98858380000001</v>
      </c>
      <c r="G532" s="3">
        <v>287.98858380000001</v>
      </c>
      <c r="H532" s="3">
        <v>-31.952376000000072</v>
      </c>
      <c r="I532" s="3">
        <f>F532-(K532+M532)</f>
        <v>28.438583800000004</v>
      </c>
      <c r="J532" s="3">
        <v>280</v>
      </c>
      <c r="K532" s="3">
        <v>272</v>
      </c>
      <c r="L532" s="3">
        <v>1.75</v>
      </c>
      <c r="M532" s="3">
        <v>6.55</v>
      </c>
      <c r="N532" s="3">
        <v>75.199999999999989</v>
      </c>
      <c r="O532" s="4">
        <v>91.949999999999989</v>
      </c>
      <c r="P532" s="3">
        <v>79.949999999999989</v>
      </c>
      <c r="Q532" s="3">
        <v>-4.75</v>
      </c>
      <c r="R532" s="3">
        <f t="shared" si="65"/>
        <v>12</v>
      </c>
      <c r="S532" s="3">
        <v>70.05</v>
      </c>
      <c r="T532" s="3">
        <f t="shared" si="64"/>
        <v>7.4499999999999886</v>
      </c>
      <c r="U532" s="3">
        <v>72.5</v>
      </c>
      <c r="V532" s="7">
        <f t="shared" si="66"/>
        <v>0.78847199564980974</v>
      </c>
      <c r="W532" s="1">
        <f>VLOOKUP(B532,SiteMetadata!$B$3:$P$37,3,FALSE)</f>
        <v>0</v>
      </c>
      <c r="X532" s="1" t="str">
        <f>VLOOKUP(B532,SiteMetadata!$B$3:$P$37,10,FALSE)</f>
        <v>LowerEastForkLMR</v>
      </c>
      <c r="Y532" s="1">
        <f>VLOOKUP(B532,SiteMetadata!$B$3:$P$37,5,FALSE)</f>
        <v>0.54310199999999997</v>
      </c>
      <c r="Z532" s="1"/>
    </row>
    <row r="533" spans="1:26" x14ac:dyDescent="0.3">
      <c r="A533" s="2">
        <v>44823</v>
      </c>
      <c r="B533" s="1" t="s">
        <v>185</v>
      </c>
      <c r="C533" s="1">
        <v>0</v>
      </c>
      <c r="D533" s="3">
        <v>269.70071800000005</v>
      </c>
      <c r="E533" s="1" t="s">
        <v>185</v>
      </c>
      <c r="F533" s="4">
        <v>301.69142677999997</v>
      </c>
      <c r="G533" s="3">
        <v>285.69142677999997</v>
      </c>
      <c r="H533" s="3">
        <v>-15.99070877999992</v>
      </c>
      <c r="I533" s="3"/>
      <c r="J533" s="3">
        <v>274</v>
      </c>
      <c r="K533" s="3">
        <v>332</v>
      </c>
      <c r="L533" s="3">
        <v>1.98</v>
      </c>
      <c r="M533" s="3">
        <v>1.86</v>
      </c>
      <c r="N533" s="3">
        <v>57.1</v>
      </c>
      <c r="O533" s="4">
        <v>142</v>
      </c>
      <c r="P533" s="3">
        <v>128</v>
      </c>
      <c r="Q533" s="3">
        <v>-70.900000000000006</v>
      </c>
      <c r="R533" s="3">
        <f t="shared" si="65"/>
        <v>14</v>
      </c>
      <c r="S533" s="3">
        <v>43.6</v>
      </c>
      <c r="T533" s="3">
        <f t="shared" si="64"/>
        <v>82.8</v>
      </c>
      <c r="U533" s="3">
        <v>45.2</v>
      </c>
      <c r="V533" s="7">
        <f t="shared" si="66"/>
        <v>0.3183098591549296</v>
      </c>
      <c r="W533" s="1">
        <f>VLOOKUP(B533,SiteMetadata!$B$3:$P$37,3,FALSE)</f>
        <v>0</v>
      </c>
      <c r="X533" s="1" t="str">
        <f>VLOOKUP(B533,SiteMetadata!$B$3:$P$37,10,FALSE)</f>
        <v>LowerEastForkLMR</v>
      </c>
      <c r="Y533" s="1">
        <f>VLOOKUP(B533,SiteMetadata!$B$3:$P$37,5,FALSE)</f>
        <v>0.54310199999999997</v>
      </c>
      <c r="Z533" s="1">
        <v>4</v>
      </c>
    </row>
    <row r="534" spans="1:26" x14ac:dyDescent="0.3">
      <c r="A534" s="2">
        <v>44824</v>
      </c>
      <c r="B534" s="1" t="s">
        <v>185</v>
      </c>
      <c r="C534" s="1">
        <v>0</v>
      </c>
      <c r="D534" s="3">
        <v>302.55600034999998</v>
      </c>
      <c r="E534" s="1" t="s">
        <v>185</v>
      </c>
      <c r="F534" s="4">
        <v>348.81878331999997</v>
      </c>
      <c r="G534" s="3">
        <v>331.81878331999997</v>
      </c>
      <c r="H534" s="3">
        <v>-29.262782969999989</v>
      </c>
      <c r="I534" s="3">
        <f>F534-(K534+M534)</f>
        <v>123.38878331999996</v>
      </c>
      <c r="J534" s="3">
        <v>243</v>
      </c>
      <c r="K534" s="3">
        <v>220.5</v>
      </c>
      <c r="L534" s="3">
        <v>2.2349999999999999</v>
      </c>
      <c r="M534" s="3">
        <v>4.93</v>
      </c>
      <c r="N534" s="3">
        <v>83.65</v>
      </c>
      <c r="O534" s="3">
        <v>83.65</v>
      </c>
      <c r="P534" s="3">
        <v>78.900000000000006</v>
      </c>
      <c r="Q534" s="3">
        <v>4.75</v>
      </c>
      <c r="R534" s="3">
        <f t="shared" si="65"/>
        <v>4.75</v>
      </c>
      <c r="S534" s="3">
        <v>44.75</v>
      </c>
      <c r="T534" s="3">
        <f t="shared" si="64"/>
        <v>42</v>
      </c>
      <c r="U534" s="3">
        <v>36.900000000000006</v>
      </c>
      <c r="V534" s="7">
        <f t="shared" si="66"/>
        <v>0.44112372982665876</v>
      </c>
      <c r="W534" s="1">
        <f>VLOOKUP(B534,SiteMetadata!$B$3:$P$37,3,FALSE)</f>
        <v>0</v>
      </c>
      <c r="X534" s="1" t="str">
        <f>VLOOKUP(B534,SiteMetadata!$B$3:$P$37,10,FALSE)</f>
        <v>LowerEastForkLMR</v>
      </c>
      <c r="Y534" s="1">
        <f>VLOOKUP(B534,SiteMetadata!$B$3:$P$37,5,FALSE)</f>
        <v>0.54310199999999997</v>
      </c>
      <c r="Z534" s="1"/>
    </row>
    <row r="535" spans="1:26" x14ac:dyDescent="0.3">
      <c r="A535" s="2">
        <v>44830</v>
      </c>
      <c r="B535" s="1" t="s">
        <v>185</v>
      </c>
      <c r="C535" s="1">
        <v>0</v>
      </c>
      <c r="D535" s="3">
        <v>218.04997322000003</v>
      </c>
      <c r="E535" s="1" t="s">
        <v>185</v>
      </c>
      <c r="F535" s="4">
        <v>256.25313001999996</v>
      </c>
      <c r="G535" s="3">
        <v>239.25313001999996</v>
      </c>
      <c r="H535" s="3">
        <v>-21.203156799999931</v>
      </c>
      <c r="I535" s="3"/>
      <c r="J535" s="3">
        <v>423</v>
      </c>
      <c r="K535" s="3">
        <v>361</v>
      </c>
      <c r="L535" s="3">
        <v>3.63</v>
      </c>
      <c r="M535" s="3">
        <v>1.95</v>
      </c>
      <c r="N535" s="3">
        <v>60</v>
      </c>
      <c r="O535" s="4">
        <v>156</v>
      </c>
      <c r="P535" s="3">
        <v>144</v>
      </c>
      <c r="Q535" s="3">
        <v>-84</v>
      </c>
      <c r="R535" s="3">
        <f t="shared" si="65"/>
        <v>12</v>
      </c>
      <c r="S535" s="3">
        <v>52.8</v>
      </c>
      <c r="T535" s="3">
        <f t="shared" si="64"/>
        <v>103.8</v>
      </c>
      <c r="U535" s="3">
        <v>40.200000000000003</v>
      </c>
      <c r="V535" s="7">
        <f t="shared" si="66"/>
        <v>0.25769230769230772</v>
      </c>
      <c r="W535" s="1">
        <f>VLOOKUP(B535,SiteMetadata!$B$3:$P$37,3,FALSE)</f>
        <v>0</v>
      </c>
      <c r="X535" s="1" t="str">
        <f>VLOOKUP(B535,SiteMetadata!$B$3:$P$37,10,FALSE)</f>
        <v>LowerEastForkLMR</v>
      </c>
      <c r="Y535" s="1">
        <f>VLOOKUP(B535,SiteMetadata!$B$3:$P$37,5,FALSE)</f>
        <v>0.54310199999999997</v>
      </c>
      <c r="Z535" s="1">
        <v>4</v>
      </c>
    </row>
    <row r="536" spans="1:26" x14ac:dyDescent="0.3">
      <c r="A536" s="2">
        <v>44837</v>
      </c>
      <c r="B536" s="1" t="s">
        <v>185</v>
      </c>
      <c r="C536" s="1">
        <v>0</v>
      </c>
      <c r="D536" s="3">
        <v>162.76580921999999</v>
      </c>
      <c r="E536" s="1" t="s">
        <v>185</v>
      </c>
      <c r="F536" s="4">
        <v>253.89568200000002</v>
      </c>
      <c r="G536" s="3">
        <v>232.89568200000002</v>
      </c>
      <c r="H536" s="3">
        <v>-70.129872780000028</v>
      </c>
      <c r="I536" s="3">
        <f t="shared" ref="I536:I548" si="67">F536-(K536+M536)</f>
        <v>72.175682000000023</v>
      </c>
      <c r="J536" s="3">
        <v>207</v>
      </c>
      <c r="K536" s="3">
        <v>176</v>
      </c>
      <c r="L536" s="3">
        <v>3.18</v>
      </c>
      <c r="M536" s="3">
        <v>5.72</v>
      </c>
      <c r="N536" s="3">
        <v>72.099999999999994</v>
      </c>
      <c r="O536" s="3">
        <v>72.099999999999994</v>
      </c>
      <c r="P536" s="3">
        <v>56.5</v>
      </c>
      <c r="Q536" s="3">
        <v>15.599999999999994</v>
      </c>
      <c r="R536" s="3">
        <f t="shared" si="65"/>
        <v>15.599999999999994</v>
      </c>
      <c r="S536" s="3">
        <v>60.2</v>
      </c>
      <c r="T536" s="3">
        <f t="shared" si="64"/>
        <v>4.7000000000000028</v>
      </c>
      <c r="U536" s="3">
        <v>51.8</v>
      </c>
      <c r="V536" s="7">
        <f t="shared" si="66"/>
        <v>0.71844660194174759</v>
      </c>
      <c r="W536" s="1">
        <f>VLOOKUP(B536,SiteMetadata!$B$3:$P$37,3,FALSE)</f>
        <v>0</v>
      </c>
      <c r="X536" s="1" t="str">
        <f>VLOOKUP(B536,SiteMetadata!$B$3:$P$37,10,FALSE)</f>
        <v>LowerEastForkLMR</v>
      </c>
      <c r="Y536" s="1">
        <f>VLOOKUP(B536,SiteMetadata!$B$3:$P$37,5,FALSE)</f>
        <v>0.54310199999999997</v>
      </c>
      <c r="Z536" s="1">
        <v>4</v>
      </c>
    </row>
    <row r="537" spans="1:26" x14ac:dyDescent="0.3">
      <c r="A537" s="2">
        <v>44852</v>
      </c>
      <c r="B537" s="1" t="s">
        <v>185</v>
      </c>
      <c r="C537" s="1">
        <v>0</v>
      </c>
      <c r="D537" s="3">
        <v>98.5442680938</v>
      </c>
      <c r="E537" s="1" t="s">
        <v>185</v>
      </c>
      <c r="F537" s="4">
        <v>160.17542312500001</v>
      </c>
      <c r="G537" s="3">
        <v>139.17542312500001</v>
      </c>
      <c r="H537" s="3">
        <v>-40.631155031200009</v>
      </c>
      <c r="I537" s="3">
        <f t="shared" si="67"/>
        <v>102.430423125</v>
      </c>
      <c r="J537" s="3">
        <v>55</v>
      </c>
      <c r="K537" s="3">
        <v>56</v>
      </c>
      <c r="L537" s="3">
        <v>1.7250000000000001</v>
      </c>
      <c r="M537" s="3">
        <v>1.7450000000000001</v>
      </c>
      <c r="N537" s="3">
        <v>158.31951871999999</v>
      </c>
      <c r="O537" s="3">
        <v>158.31951871999999</v>
      </c>
      <c r="P537" s="3">
        <v>70.648970924999986</v>
      </c>
      <c r="Q537" s="3">
        <v>87.670547795000004</v>
      </c>
      <c r="R537" s="3">
        <f t="shared" si="65"/>
        <v>87.670547795000004</v>
      </c>
      <c r="S537" s="3">
        <v>57.5</v>
      </c>
      <c r="T537" s="3">
        <f t="shared" si="64"/>
        <v>17.098970924999989</v>
      </c>
      <c r="U537" s="3">
        <v>53.55</v>
      </c>
      <c r="V537" s="7">
        <f t="shared" si="66"/>
        <v>0.33824003782317713</v>
      </c>
      <c r="W537" s="1">
        <f>VLOOKUP(B537,SiteMetadata!$B$3:$P$37,3,FALSE)</f>
        <v>0</v>
      </c>
      <c r="X537" s="1" t="str">
        <f>VLOOKUP(B537,SiteMetadata!$B$3:$P$37,10,FALSE)</f>
        <v>LowerEastForkLMR</v>
      </c>
      <c r="Y537" s="1">
        <f>VLOOKUP(B537,SiteMetadata!$B$3:$P$37,5,FALSE)</f>
        <v>0.54310199999999997</v>
      </c>
      <c r="Z537" s="1"/>
    </row>
    <row r="538" spans="1:26" x14ac:dyDescent="0.3">
      <c r="A538" s="2">
        <v>44858</v>
      </c>
      <c r="B538" s="1" t="s">
        <v>185</v>
      </c>
      <c r="C538" s="1">
        <v>0</v>
      </c>
      <c r="D538" s="3">
        <v>97.279609403199998</v>
      </c>
      <c r="E538" s="1" t="s">
        <v>185</v>
      </c>
      <c r="F538" s="4">
        <v>119.89338617119995</v>
      </c>
      <c r="G538" s="3">
        <v>101.89338617119995</v>
      </c>
      <c r="H538" s="3">
        <v>-4.6137767679999513</v>
      </c>
      <c r="I538" s="3">
        <f t="shared" si="67"/>
        <v>101.67338617119995</v>
      </c>
      <c r="J538" s="3">
        <v>10.6</v>
      </c>
      <c r="K538" s="3">
        <v>12.7</v>
      </c>
      <c r="L538" s="3">
        <v>1.01</v>
      </c>
      <c r="M538" s="3">
        <v>5.52</v>
      </c>
      <c r="N538" s="3">
        <v>128.40662772000002</v>
      </c>
      <c r="O538" s="3">
        <v>128.40662772000002</v>
      </c>
      <c r="P538" s="3">
        <v>89.396613000000002</v>
      </c>
      <c r="Q538" s="3">
        <v>39.010014720000015</v>
      </c>
      <c r="R538" s="3">
        <f t="shared" si="65"/>
        <v>39.010014720000015</v>
      </c>
      <c r="S538" s="3">
        <v>97.9</v>
      </c>
      <c r="T538" s="3" t="str">
        <f t="shared" si="64"/>
        <v/>
      </c>
      <c r="U538" s="3">
        <v>99.8</v>
      </c>
      <c r="V538" s="7">
        <f t="shared" si="66"/>
        <v>0.77721844870516454</v>
      </c>
      <c r="W538" s="1">
        <f>VLOOKUP(B538,SiteMetadata!$B$3:$P$37,3,FALSE)</f>
        <v>0</v>
      </c>
      <c r="X538" s="1" t="str">
        <f>VLOOKUP(B538,SiteMetadata!$B$3:$P$37,10,FALSE)</f>
        <v>LowerEastForkLMR</v>
      </c>
      <c r="Y538" s="1">
        <f>VLOOKUP(B538,SiteMetadata!$B$3:$P$37,5,FALSE)</f>
        <v>0.54310199999999997</v>
      </c>
      <c r="Z538" s="1">
        <v>4</v>
      </c>
    </row>
    <row r="539" spans="1:26" x14ac:dyDescent="0.3">
      <c r="A539" s="2">
        <v>44865</v>
      </c>
      <c r="B539" s="1" t="s">
        <v>185</v>
      </c>
      <c r="C539" s="1">
        <v>0</v>
      </c>
      <c r="D539" s="3">
        <v>287</v>
      </c>
      <c r="E539" s="1" t="s">
        <v>185</v>
      </c>
      <c r="F539" s="3">
        <v>287</v>
      </c>
      <c r="G539" s="3">
        <v>259</v>
      </c>
      <c r="H539" s="3">
        <v>28</v>
      </c>
      <c r="I539" s="3">
        <f t="shared" si="67"/>
        <v>197.22</v>
      </c>
      <c r="J539" s="3">
        <v>112</v>
      </c>
      <c r="K539" s="3">
        <v>86.7</v>
      </c>
      <c r="L539" s="3">
        <v>1.0900000000000001</v>
      </c>
      <c r="M539" s="3">
        <v>3.08</v>
      </c>
      <c r="N539" s="3">
        <v>276.32733292</v>
      </c>
      <c r="O539" s="3">
        <v>276.32733292</v>
      </c>
      <c r="P539" s="3">
        <v>249.12492802999998</v>
      </c>
      <c r="Q539" s="3">
        <v>27.202404890000025</v>
      </c>
      <c r="R539" s="3">
        <f t="shared" si="65"/>
        <v>27.202404890000025</v>
      </c>
      <c r="S539" s="3">
        <v>268</v>
      </c>
      <c r="T539" s="3">
        <f t="shared" si="64"/>
        <v>25.124928029999978</v>
      </c>
      <c r="U539" s="3">
        <v>224</v>
      </c>
      <c r="V539" s="7">
        <f t="shared" si="66"/>
        <v>0.81063280144223238</v>
      </c>
      <c r="W539" s="1">
        <f>VLOOKUP(B539,SiteMetadata!$B$3:$P$37,3,FALSE)</f>
        <v>0</v>
      </c>
      <c r="X539" s="1" t="str">
        <f>VLOOKUP(B539,SiteMetadata!$B$3:$P$37,10,FALSE)</f>
        <v>LowerEastForkLMR</v>
      </c>
      <c r="Y539" s="1">
        <f>VLOOKUP(B539,SiteMetadata!$B$3:$P$37,5,FALSE)</f>
        <v>0.54310199999999997</v>
      </c>
      <c r="Z539" s="1">
        <v>4</v>
      </c>
    </row>
    <row r="540" spans="1:26" x14ac:dyDescent="0.3">
      <c r="A540" s="2">
        <v>44866</v>
      </c>
      <c r="B540" s="1" t="s">
        <v>185</v>
      </c>
      <c r="C540" s="1">
        <v>0</v>
      </c>
      <c r="D540" s="3">
        <v>152</v>
      </c>
      <c r="E540" s="1" t="s">
        <v>185</v>
      </c>
      <c r="F540" s="4">
        <v>177</v>
      </c>
      <c r="G540" s="3">
        <v>154</v>
      </c>
      <c r="H540" s="3">
        <v>-2</v>
      </c>
      <c r="I540" s="3">
        <f t="shared" si="67"/>
        <v>133.905</v>
      </c>
      <c r="J540" s="3">
        <v>42.3</v>
      </c>
      <c r="K540" s="3">
        <v>40.85</v>
      </c>
      <c r="L540" s="3">
        <v>2.415</v>
      </c>
      <c r="M540" s="3">
        <v>2.2450000000000001</v>
      </c>
      <c r="N540" s="3">
        <v>106.92184780049998</v>
      </c>
      <c r="O540" s="4">
        <v>257.80058462</v>
      </c>
      <c r="P540" s="3">
        <v>243.80058462000002</v>
      </c>
      <c r="Q540" s="3">
        <v>-136.87873681950003</v>
      </c>
      <c r="R540" s="3">
        <f t="shared" si="65"/>
        <v>13.999999999999972</v>
      </c>
      <c r="S540" s="3">
        <v>103</v>
      </c>
      <c r="T540" s="3">
        <f t="shared" si="64"/>
        <v>147.80058462000002</v>
      </c>
      <c r="U540" s="3">
        <v>96</v>
      </c>
      <c r="V540" s="7">
        <f t="shared" si="66"/>
        <v>0.37238084677544359</v>
      </c>
      <c r="W540" s="1">
        <f>VLOOKUP(B540,SiteMetadata!$B$3:$P$37,3,FALSE)</f>
        <v>0</v>
      </c>
      <c r="X540" s="1" t="str">
        <f>VLOOKUP(B540,SiteMetadata!$B$3:$P$37,10,FALSE)</f>
        <v>LowerEastForkLMR</v>
      </c>
      <c r="Y540" s="1">
        <f>VLOOKUP(B540,SiteMetadata!$B$3:$P$37,5,FALSE)</f>
        <v>0.54310199999999997</v>
      </c>
      <c r="Z540" s="1"/>
    </row>
    <row r="541" spans="1:26" x14ac:dyDescent="0.3">
      <c r="A541" s="2">
        <v>44879</v>
      </c>
      <c r="B541" s="1" t="s">
        <v>185</v>
      </c>
      <c r="C541" s="1">
        <v>0</v>
      </c>
      <c r="D541" s="3">
        <v>247.24021055999992</v>
      </c>
      <c r="E541" s="1" t="s">
        <v>185</v>
      </c>
      <c r="F541" s="4">
        <v>278.95557944000001</v>
      </c>
      <c r="G541" s="3">
        <v>258.95557944000001</v>
      </c>
      <c r="H541" s="3">
        <v>-11.715368880000085</v>
      </c>
      <c r="I541" s="3">
        <f t="shared" si="67"/>
        <v>105.75557944000002</v>
      </c>
      <c r="J541" s="3">
        <v>153</v>
      </c>
      <c r="K541" s="3">
        <v>161</v>
      </c>
      <c r="L541" s="3">
        <v>2.41</v>
      </c>
      <c r="M541" s="3">
        <v>12.2</v>
      </c>
      <c r="N541" s="3">
        <v>168.22993267999999</v>
      </c>
      <c r="O541" s="3">
        <v>168.22993267999999</v>
      </c>
      <c r="P541" s="3">
        <v>161.53045624999999</v>
      </c>
      <c r="Q541" s="3">
        <v>6.6994764300000043</v>
      </c>
      <c r="R541" s="3">
        <f t="shared" si="65"/>
        <v>6.6994764300000043</v>
      </c>
      <c r="S541" s="3">
        <v>61.9</v>
      </c>
      <c r="T541" s="3">
        <f t="shared" si="64"/>
        <v>116.23045624999999</v>
      </c>
      <c r="U541" s="3">
        <v>45.3</v>
      </c>
      <c r="V541" s="7">
        <f t="shared" si="66"/>
        <v>0.26927431568416416</v>
      </c>
      <c r="W541" s="1">
        <f>VLOOKUP(B541,SiteMetadata!$B$3:$P$37,3,FALSE)</f>
        <v>0</v>
      </c>
      <c r="X541" s="1" t="str">
        <f>VLOOKUP(B541,SiteMetadata!$B$3:$P$37,10,FALSE)</f>
        <v>LowerEastForkLMR</v>
      </c>
      <c r="Y541" s="1">
        <f>VLOOKUP(B541,SiteMetadata!$B$3:$P$37,5,FALSE)</f>
        <v>0.54310199999999997</v>
      </c>
      <c r="Z541" s="1">
        <v>4</v>
      </c>
    </row>
    <row r="542" spans="1:26" x14ac:dyDescent="0.3">
      <c r="A542" s="2">
        <v>44886</v>
      </c>
      <c r="B542" s="1" t="s">
        <v>185</v>
      </c>
      <c r="C542" s="1">
        <v>0</v>
      </c>
      <c r="D542" s="3">
        <v>243.33542263999999</v>
      </c>
      <c r="E542" s="1" t="s">
        <v>185</v>
      </c>
      <c r="F542" s="4">
        <v>268.24021055999992</v>
      </c>
      <c r="G542" s="3">
        <v>247.24021055999992</v>
      </c>
      <c r="H542" s="3">
        <v>-3.9047879199999329</v>
      </c>
      <c r="I542" s="3">
        <f t="shared" si="67"/>
        <v>24.260210559999933</v>
      </c>
      <c r="J542" s="3">
        <v>243</v>
      </c>
      <c r="K542" s="3">
        <v>240</v>
      </c>
      <c r="L542" s="3">
        <v>3.11</v>
      </c>
      <c r="M542" s="3">
        <v>3.98</v>
      </c>
      <c r="N542" s="3">
        <v>89.400442720000001</v>
      </c>
      <c r="O542" s="4">
        <v>149.89341907999997</v>
      </c>
      <c r="P542" s="3">
        <v>137.89341907999997</v>
      </c>
      <c r="Q542" s="3">
        <v>-48.492976359999972</v>
      </c>
      <c r="R542" s="3">
        <f t="shared" si="65"/>
        <v>12</v>
      </c>
      <c r="S542" s="3">
        <v>29.9</v>
      </c>
      <c r="T542" s="3">
        <f t="shared" si="64"/>
        <v>112.69341907999997</v>
      </c>
      <c r="U542" s="3">
        <v>25.2</v>
      </c>
      <c r="V542" s="7">
        <f t="shared" si="66"/>
        <v>0.16811945550825316</v>
      </c>
      <c r="W542" s="1">
        <f>VLOOKUP(B542,SiteMetadata!$B$3:$P$37,3,FALSE)</f>
        <v>0</v>
      </c>
      <c r="X542" s="1" t="str">
        <f>VLOOKUP(B542,SiteMetadata!$B$3:$P$37,10,FALSE)</f>
        <v>LowerEastForkLMR</v>
      </c>
      <c r="Y542" s="1">
        <f>VLOOKUP(B542,SiteMetadata!$B$3:$P$37,5,FALSE)</f>
        <v>0.54310199999999997</v>
      </c>
      <c r="Z542" s="1">
        <v>4</v>
      </c>
    </row>
    <row r="543" spans="1:26" x14ac:dyDescent="0.3">
      <c r="A543" s="2">
        <v>44887</v>
      </c>
      <c r="B543" s="1" t="s">
        <v>185</v>
      </c>
      <c r="C543" s="1">
        <v>0</v>
      </c>
      <c r="D543" s="3">
        <v>249.19342117999997</v>
      </c>
      <c r="E543" s="1" t="s">
        <v>185</v>
      </c>
      <c r="F543" s="4">
        <v>280.00393931999997</v>
      </c>
      <c r="G543" s="3">
        <v>257.00393931999997</v>
      </c>
      <c r="H543" s="3">
        <v>-7.8105181399999992</v>
      </c>
      <c r="I543" s="3">
        <f t="shared" si="67"/>
        <v>50.56093931999996</v>
      </c>
      <c r="J543" s="3">
        <v>235.5</v>
      </c>
      <c r="K543" s="3">
        <v>228</v>
      </c>
      <c r="L543" s="3">
        <v>1.5699999999999998</v>
      </c>
      <c r="M543" s="3">
        <v>1.4430000000000001</v>
      </c>
      <c r="N543" s="3">
        <v>62.523326967399996</v>
      </c>
      <c r="O543" s="4">
        <v>154.99222611999997</v>
      </c>
      <c r="P543" s="3">
        <v>140.99222611999997</v>
      </c>
      <c r="Q543" s="3">
        <v>-78.468899152599974</v>
      </c>
      <c r="R543" s="3">
        <f t="shared" si="65"/>
        <v>14</v>
      </c>
      <c r="S543" s="3">
        <v>43.45</v>
      </c>
      <c r="T543" s="3">
        <f t="shared" si="64"/>
        <v>96.99222611999997</v>
      </c>
      <c r="U543" s="3">
        <v>44</v>
      </c>
      <c r="V543" s="7">
        <f t="shared" si="66"/>
        <v>0.28388520573885934</v>
      </c>
      <c r="W543" s="1">
        <f>VLOOKUP(B543,SiteMetadata!$B$3:$P$37,3,FALSE)</f>
        <v>0</v>
      </c>
      <c r="X543" s="1" t="str">
        <f>VLOOKUP(B543,SiteMetadata!$B$3:$P$37,10,FALSE)</f>
        <v>LowerEastForkLMR</v>
      </c>
      <c r="Y543" s="1">
        <f>VLOOKUP(B543,SiteMetadata!$B$3:$P$37,5,FALSE)</f>
        <v>0.54310199999999997</v>
      </c>
      <c r="Z543" s="71">
        <v>4</v>
      </c>
    </row>
    <row r="544" spans="1:26" x14ac:dyDescent="0.3">
      <c r="A544" s="72">
        <v>45265</v>
      </c>
      <c r="B544" s="73" t="s">
        <v>185</v>
      </c>
      <c r="C544" s="73">
        <v>0</v>
      </c>
      <c r="D544" s="74">
        <v>733.79086280000001</v>
      </c>
      <c r="E544" s="73" t="s">
        <v>185</v>
      </c>
      <c r="F544" s="74">
        <v>733.79086280000001</v>
      </c>
      <c r="G544" s="74">
        <v>679.58237000000008</v>
      </c>
      <c r="H544" s="74">
        <v>54.208492799999931</v>
      </c>
      <c r="I544" s="74">
        <f t="shared" si="67"/>
        <v>342.45086280000004</v>
      </c>
      <c r="J544" s="74">
        <v>305</v>
      </c>
      <c r="K544" s="74">
        <v>382</v>
      </c>
      <c r="L544" s="74">
        <v>6.18</v>
      </c>
      <c r="M544" s="74">
        <v>9.34</v>
      </c>
      <c r="N544" s="74">
        <v>300.99470176</v>
      </c>
      <c r="O544" s="74">
        <v>300.99470176</v>
      </c>
      <c r="P544" s="74">
        <v>262.22450399999997</v>
      </c>
      <c r="Q544" s="74">
        <v>38.77019776000003</v>
      </c>
      <c r="R544" s="74">
        <f t="shared" si="65"/>
        <v>38.77019776000003</v>
      </c>
      <c r="S544" s="74">
        <v>178</v>
      </c>
      <c r="T544" s="74">
        <f t="shared" si="64"/>
        <v>33.224503999999968</v>
      </c>
      <c r="U544" s="74">
        <v>229</v>
      </c>
      <c r="V544" s="76">
        <f t="shared" si="66"/>
        <v>0.76081073407928146</v>
      </c>
      <c r="W544" s="73">
        <f>VLOOKUP(B544,SiteMetadata!$B$3:$P$37,3,FALSE)</f>
        <v>0</v>
      </c>
      <c r="X544" s="73" t="str">
        <f>VLOOKUP(B544,SiteMetadata!$B$3:$P$37,10,FALSE)</f>
        <v>LowerEastForkLMR</v>
      </c>
      <c r="Y544" s="73">
        <f>VLOOKUP(B544,SiteMetadata!$B$3:$P$37,5,FALSE)</f>
        <v>0.54310199999999997</v>
      </c>
      <c r="Z544" s="73">
        <v>4</v>
      </c>
    </row>
    <row r="545" spans="1:26" x14ac:dyDescent="0.3">
      <c r="A545" s="2">
        <v>44900</v>
      </c>
      <c r="B545" s="1" t="s">
        <v>185</v>
      </c>
      <c r="C545" s="1">
        <v>0</v>
      </c>
      <c r="D545" s="3">
        <v>311</v>
      </c>
      <c r="E545" s="1" t="s">
        <v>185</v>
      </c>
      <c r="F545" s="4">
        <v>374</v>
      </c>
      <c r="G545" s="3">
        <v>350</v>
      </c>
      <c r="H545" s="3">
        <v>-39</v>
      </c>
      <c r="I545" s="3">
        <f t="shared" si="67"/>
        <v>174.91</v>
      </c>
      <c r="J545" s="3">
        <v>209</v>
      </c>
      <c r="K545" s="3">
        <v>190</v>
      </c>
      <c r="L545" s="3">
        <v>3.52</v>
      </c>
      <c r="M545" s="3">
        <v>9.09</v>
      </c>
      <c r="N545" s="3">
        <v>106.69147263999999</v>
      </c>
      <c r="O545" s="3">
        <v>106.69147263999999</v>
      </c>
      <c r="P545" s="3">
        <v>61.265726399999998</v>
      </c>
      <c r="Q545" s="3">
        <v>45.425746239999988</v>
      </c>
      <c r="R545" s="3">
        <f t="shared" si="65"/>
        <v>45.425746239999988</v>
      </c>
      <c r="S545" s="3">
        <v>52.4</v>
      </c>
      <c r="T545" s="3">
        <f t="shared" si="64"/>
        <v>7.2657263999999984</v>
      </c>
      <c r="U545" s="3">
        <v>54</v>
      </c>
      <c r="V545" s="7">
        <f t="shared" si="66"/>
        <v>0.50613229589779529</v>
      </c>
      <c r="W545" s="1">
        <f>VLOOKUP(B545,SiteMetadata!$B$3:$P$37,3,FALSE)</f>
        <v>0</v>
      </c>
      <c r="X545" s="1" t="str">
        <f>VLOOKUP(B545,SiteMetadata!$B$3:$P$37,10,FALSE)</f>
        <v>LowerEastForkLMR</v>
      </c>
      <c r="Y545" s="1">
        <f>VLOOKUP(B545,SiteMetadata!$B$3:$P$37,5,FALSE)</f>
        <v>0.54310199999999997</v>
      </c>
      <c r="Z545" s="71">
        <v>4</v>
      </c>
    </row>
    <row r="546" spans="1:26" x14ac:dyDescent="0.3">
      <c r="A546" s="2">
        <v>44907</v>
      </c>
      <c r="B546" s="1" t="s">
        <v>185</v>
      </c>
      <c r="C546" s="1">
        <v>0</v>
      </c>
      <c r="D546" s="3">
        <v>438.94509320000009</v>
      </c>
      <c r="E546" s="1" t="s">
        <v>185</v>
      </c>
      <c r="F546" s="3">
        <v>438.94509320000009</v>
      </c>
      <c r="G546" s="3">
        <v>409.77256969999996</v>
      </c>
      <c r="H546" s="3">
        <v>29.172523500000125</v>
      </c>
      <c r="I546" s="3">
        <f t="shared" si="67"/>
        <v>186.84509320000009</v>
      </c>
      <c r="J546" s="3">
        <v>237</v>
      </c>
      <c r="K546" s="3">
        <v>237</v>
      </c>
      <c r="L546" s="3">
        <v>5.73</v>
      </c>
      <c r="M546" s="3">
        <v>15.1</v>
      </c>
      <c r="N546" s="3">
        <v>88.049977510000005</v>
      </c>
      <c r="O546" s="4">
        <v>106.95575984</v>
      </c>
      <c r="P546" s="3">
        <v>93.955759839999999</v>
      </c>
      <c r="Q546" s="3">
        <v>-5.9057823299999939</v>
      </c>
      <c r="R546" s="3">
        <f t="shared" si="65"/>
        <v>13</v>
      </c>
      <c r="S546" s="3">
        <v>42.9</v>
      </c>
      <c r="T546" s="3">
        <f t="shared" si="64"/>
        <v>47.755759839999996</v>
      </c>
      <c r="U546" s="3">
        <v>46.2</v>
      </c>
      <c r="V546" s="7">
        <f t="shared" si="66"/>
        <v>0.43195429651579953</v>
      </c>
      <c r="W546" s="1">
        <f>VLOOKUP(B546,SiteMetadata!$B$3:$P$37,3,FALSE)</f>
        <v>0</v>
      </c>
      <c r="X546" s="1" t="str">
        <f>VLOOKUP(B546,SiteMetadata!$B$3:$P$37,10,FALSE)</f>
        <v>LowerEastForkLMR</v>
      </c>
      <c r="Y546" s="1">
        <f>VLOOKUP(B546,SiteMetadata!$B$3:$P$37,5,FALSE)</f>
        <v>0.54310199999999997</v>
      </c>
      <c r="Z546" s="1"/>
    </row>
    <row r="547" spans="1:26" x14ac:dyDescent="0.3">
      <c r="A547" s="2">
        <v>44908</v>
      </c>
      <c r="B547" s="1" t="s">
        <v>185</v>
      </c>
      <c r="C547" s="1">
        <v>0</v>
      </c>
      <c r="D547" s="3">
        <v>413.66299700000002</v>
      </c>
      <c r="E547" s="1" t="s">
        <v>185</v>
      </c>
      <c r="F547" s="3">
        <v>413.66299700000002</v>
      </c>
      <c r="G547" s="3">
        <v>412.69024624999997</v>
      </c>
      <c r="H547" s="3">
        <v>0.97275075000004563</v>
      </c>
      <c r="I547" s="3">
        <f t="shared" si="67"/>
        <v>137.95299700000004</v>
      </c>
      <c r="J547" s="3">
        <v>276</v>
      </c>
      <c r="K547" s="3">
        <v>265.5</v>
      </c>
      <c r="L547" s="3">
        <v>11.85</v>
      </c>
      <c r="M547" s="3">
        <v>10.210000000000001</v>
      </c>
      <c r="N547" s="3">
        <v>71.134256375000007</v>
      </c>
      <c r="O547" s="3">
        <v>71.134256375000007</v>
      </c>
      <c r="P547" s="3">
        <v>67.133997189999988</v>
      </c>
      <c r="Q547" s="3">
        <v>4.0002591850000186</v>
      </c>
      <c r="R547" s="3">
        <f t="shared" si="65"/>
        <v>4.0002591850000186</v>
      </c>
      <c r="S547" s="3">
        <v>61.75</v>
      </c>
      <c r="T547" s="3">
        <f t="shared" si="64"/>
        <v>8.2339971899999895</v>
      </c>
      <c r="U547" s="3">
        <v>58.9</v>
      </c>
      <c r="V547" s="7">
        <f t="shared" si="66"/>
        <v>0.82801174850968551</v>
      </c>
      <c r="W547" s="1">
        <f>VLOOKUP(B547,SiteMetadata!$B$3:$P$37,3,FALSE)</f>
        <v>0</v>
      </c>
      <c r="X547" s="1" t="str">
        <f>VLOOKUP(B547,SiteMetadata!$B$3:$P$37,10,FALSE)</f>
        <v>LowerEastForkLMR</v>
      </c>
      <c r="Y547" s="1">
        <f>VLOOKUP(B547,SiteMetadata!$B$3:$P$37,5,FALSE)</f>
        <v>0.54310199999999997</v>
      </c>
      <c r="Z547" s="1"/>
    </row>
    <row r="548" spans="1:26" x14ac:dyDescent="0.3">
      <c r="A548" s="2">
        <v>44935</v>
      </c>
      <c r="B548" s="1" t="s">
        <v>185</v>
      </c>
      <c r="C548" s="1">
        <v>0</v>
      </c>
      <c r="D548" s="3">
        <v>1180</v>
      </c>
      <c r="E548" s="1" t="s">
        <v>185</v>
      </c>
      <c r="F548" s="3">
        <v>1180</v>
      </c>
      <c r="G548" s="3">
        <v>1110</v>
      </c>
      <c r="H548" s="3">
        <v>70</v>
      </c>
      <c r="I548" s="3">
        <f t="shared" si="67"/>
        <v>310.79999999999995</v>
      </c>
      <c r="J548" s="3">
        <v>923</v>
      </c>
      <c r="K548" s="3">
        <v>868</v>
      </c>
      <c r="L548" s="3">
        <v>4.0599999999999996</v>
      </c>
      <c r="M548" s="3">
        <v>1.2</v>
      </c>
      <c r="N548" s="3">
        <v>121.28858138500001</v>
      </c>
      <c r="O548" s="3">
        <v>121.28858138500001</v>
      </c>
      <c r="P548" s="3">
        <v>114.835095405</v>
      </c>
      <c r="Q548" s="3">
        <v>6.4534859800000106</v>
      </c>
      <c r="R548" s="3">
        <f t="shared" si="65"/>
        <v>6.4534859800000106</v>
      </c>
      <c r="S548" s="3">
        <v>50.6</v>
      </c>
      <c r="T548" s="3">
        <f t="shared" si="64"/>
        <v>79.335095405000004</v>
      </c>
      <c r="U548" s="3">
        <v>35.5</v>
      </c>
      <c r="V548" s="7">
        <f t="shared" si="66"/>
        <v>0.2926903719593702</v>
      </c>
      <c r="W548" s="1">
        <f>VLOOKUP(B548,SiteMetadata!$B$3:$P$37,3,FALSE)</f>
        <v>0</v>
      </c>
      <c r="X548" s="1" t="str">
        <f>VLOOKUP(B548,SiteMetadata!$B$3:$P$37,10,FALSE)</f>
        <v>LowerEastForkLMR</v>
      </c>
      <c r="Y548" s="1">
        <f>VLOOKUP(B548,SiteMetadata!$B$3:$P$37,5,FALSE)</f>
        <v>0.54310199999999997</v>
      </c>
      <c r="Z548" s="1"/>
    </row>
    <row r="549" spans="1:26" x14ac:dyDescent="0.3">
      <c r="A549" s="2">
        <v>44943</v>
      </c>
      <c r="B549" s="1" t="s">
        <v>185</v>
      </c>
      <c r="C549" s="1">
        <v>0</v>
      </c>
      <c r="D549" s="3">
        <v>1298.3937115200001</v>
      </c>
      <c r="E549" s="1" t="s">
        <v>185</v>
      </c>
      <c r="F549" s="3">
        <v>1298.3937115200001</v>
      </c>
      <c r="G549" s="3">
        <v>1220.3145035199996</v>
      </c>
      <c r="H549" s="3">
        <v>78.079208000000563</v>
      </c>
      <c r="I549" s="3"/>
      <c r="J549" s="3">
        <v>1100</v>
      </c>
      <c r="K549" s="3">
        <v>1350</v>
      </c>
      <c r="L549" s="3">
        <v>3.77</v>
      </c>
      <c r="M549" s="3">
        <v>15.6</v>
      </c>
      <c r="N549" s="3">
        <v>168.7495232</v>
      </c>
      <c r="O549" s="3">
        <v>168.7495232</v>
      </c>
      <c r="P549" s="3">
        <v>149.38152000000002</v>
      </c>
      <c r="Q549" s="3">
        <v>19.368003199999976</v>
      </c>
      <c r="R549" s="3">
        <f t="shared" ref="R549:R580" si="68">O549-P549</f>
        <v>19.368003199999976</v>
      </c>
      <c r="S549" s="3">
        <v>56.7</v>
      </c>
      <c r="T549" s="3">
        <f t="shared" si="64"/>
        <v>98.081520000000026</v>
      </c>
      <c r="U549" s="3">
        <v>51.3</v>
      </c>
      <c r="V549" s="7">
        <f t="shared" ref="V549:V580" si="69">U549/O549</f>
        <v>0.3040008589487973</v>
      </c>
      <c r="W549" s="1">
        <f>VLOOKUP(B549,SiteMetadata!$B$3:$P$37,3,FALSE)</f>
        <v>0</v>
      </c>
      <c r="X549" s="1" t="str">
        <f>VLOOKUP(B549,SiteMetadata!$B$3:$P$37,10,FALSE)</f>
        <v>LowerEastForkLMR</v>
      </c>
      <c r="Y549" s="1">
        <f>VLOOKUP(B549,SiteMetadata!$B$3:$P$37,5,FALSE)</f>
        <v>0.54310199999999997</v>
      </c>
      <c r="Z549" s="1">
        <v>4</v>
      </c>
    </row>
    <row r="550" spans="1:26" x14ac:dyDescent="0.3">
      <c r="A550" s="2">
        <v>44949</v>
      </c>
      <c r="B550" s="1" t="s">
        <v>185</v>
      </c>
      <c r="C550" s="1">
        <v>0</v>
      </c>
      <c r="D550" s="3">
        <v>1218.6942512400001</v>
      </c>
      <c r="E550" s="1" t="s">
        <v>185</v>
      </c>
      <c r="F550" s="3">
        <v>1218.6942512400001</v>
      </c>
      <c r="G550" s="3">
        <v>1155.8655502499998</v>
      </c>
      <c r="H550" s="3">
        <v>62.828700990000243</v>
      </c>
      <c r="I550" s="3"/>
      <c r="J550" s="3">
        <v>917</v>
      </c>
      <c r="K550" s="3">
        <v>1310</v>
      </c>
      <c r="L550" s="3">
        <v>3.01</v>
      </c>
      <c r="M550" s="3">
        <v>15.3</v>
      </c>
      <c r="N550" s="3">
        <v>126.02171000000001</v>
      </c>
      <c r="O550" s="3">
        <v>126.02171000000001</v>
      </c>
      <c r="P550" s="3">
        <v>91.577709999999996</v>
      </c>
      <c r="Q550" s="3">
        <v>34.444000000000017</v>
      </c>
      <c r="R550" s="3">
        <f t="shared" si="68"/>
        <v>34.444000000000017</v>
      </c>
      <c r="S550" s="3">
        <v>44.3</v>
      </c>
      <c r="T550" s="3">
        <f t="shared" si="64"/>
        <v>37.077709999999996</v>
      </c>
      <c r="U550" s="3">
        <v>54.5</v>
      </c>
      <c r="V550" s="7">
        <f t="shared" si="69"/>
        <v>0.43246516810476537</v>
      </c>
      <c r="W550" s="1">
        <f>VLOOKUP(B550,SiteMetadata!$B$3:$P$37,3,FALSE)</f>
        <v>0</v>
      </c>
      <c r="X550" s="1" t="str">
        <f>VLOOKUP(B550,SiteMetadata!$B$3:$P$37,10,FALSE)</f>
        <v>LowerEastForkLMR</v>
      </c>
      <c r="Y550" s="1">
        <f>VLOOKUP(B550,SiteMetadata!$B$3:$P$37,5,FALSE)</f>
        <v>0.54310199999999997</v>
      </c>
      <c r="Z550" s="1"/>
    </row>
    <row r="551" spans="1:26" x14ac:dyDescent="0.3">
      <c r="A551" s="2">
        <v>44956</v>
      </c>
      <c r="B551" s="1" t="s">
        <v>185</v>
      </c>
      <c r="C551" s="1">
        <v>0</v>
      </c>
      <c r="D551" s="3">
        <v>1303.98930369</v>
      </c>
      <c r="E551" s="1" t="s">
        <v>185</v>
      </c>
      <c r="F551" s="4">
        <v>1339.7724371599998</v>
      </c>
      <c r="G551" s="3">
        <v>1324.7724371599998</v>
      </c>
      <c r="H551" s="3">
        <v>-20.783133469999711</v>
      </c>
      <c r="I551" s="3"/>
      <c r="J551" s="3">
        <v>1210</v>
      </c>
      <c r="K551" s="3">
        <v>1530</v>
      </c>
      <c r="L551" s="3">
        <v>7.5</v>
      </c>
      <c r="M551" s="3">
        <v>6.78</v>
      </c>
      <c r="N551" s="3">
        <v>146.05291000000003</v>
      </c>
      <c r="O551" s="3">
        <v>146.05291000000003</v>
      </c>
      <c r="P551" s="3">
        <v>101.53844000000001</v>
      </c>
      <c r="Q551" s="3">
        <v>44.514470000000017</v>
      </c>
      <c r="R551" s="3">
        <f t="shared" si="68"/>
        <v>44.514470000000017</v>
      </c>
      <c r="S551" s="3">
        <v>59.7</v>
      </c>
      <c r="T551" s="3">
        <f t="shared" si="64"/>
        <v>45.338440000000006</v>
      </c>
      <c r="U551" s="3">
        <v>56.2</v>
      </c>
      <c r="V551" s="7">
        <f t="shared" si="69"/>
        <v>0.38479205926126359</v>
      </c>
      <c r="W551" s="1">
        <f>VLOOKUP(B551,SiteMetadata!$B$3:$P$37,3,FALSE)</f>
        <v>0</v>
      </c>
      <c r="X551" s="1" t="str">
        <f>VLOOKUP(B551,SiteMetadata!$B$3:$P$37,10,FALSE)</f>
        <v>LowerEastForkLMR</v>
      </c>
      <c r="Y551" s="1">
        <f>VLOOKUP(B551,SiteMetadata!$B$3:$P$37,5,FALSE)</f>
        <v>0.54310199999999997</v>
      </c>
      <c r="Z551" s="1">
        <v>4</v>
      </c>
    </row>
    <row r="552" spans="1:26" x14ac:dyDescent="0.3">
      <c r="A552" s="2">
        <v>44963</v>
      </c>
      <c r="B552" s="1" t="s">
        <v>185</v>
      </c>
      <c r="C552" s="1">
        <v>0</v>
      </c>
      <c r="D552" s="3">
        <v>1009.7277762500001</v>
      </c>
      <c r="E552" s="1" t="s">
        <v>185</v>
      </c>
      <c r="F552" s="4">
        <v>1191.1757150499998</v>
      </c>
      <c r="G552" s="3">
        <v>1171.1757150499998</v>
      </c>
      <c r="H552" s="3">
        <v>-161.44793879999963</v>
      </c>
      <c r="I552" s="3"/>
      <c r="J552" s="3">
        <v>1530</v>
      </c>
      <c r="K552" s="3">
        <v>1540</v>
      </c>
      <c r="L552" s="3">
        <v>3.5</v>
      </c>
      <c r="M552" s="3">
        <v>6.09</v>
      </c>
      <c r="N552" s="3">
        <v>71.019668400000015</v>
      </c>
      <c r="O552" s="4">
        <v>90.765710000000027</v>
      </c>
      <c r="P552" s="3">
        <v>77.765710000000027</v>
      </c>
      <c r="Q552" s="3">
        <v>-6.7460416000000123</v>
      </c>
      <c r="R552" s="3">
        <f t="shared" si="68"/>
        <v>13</v>
      </c>
      <c r="S552" s="3">
        <v>62.3</v>
      </c>
      <c r="T552" s="3">
        <f t="shared" si="64"/>
        <v>10.365710000000021</v>
      </c>
      <c r="U552" s="3">
        <v>67.400000000000006</v>
      </c>
      <c r="V552" s="7">
        <f t="shared" si="69"/>
        <v>0.74257117583281163</v>
      </c>
      <c r="W552" s="1">
        <f>VLOOKUP(B552,SiteMetadata!$B$3:$P$37,3,FALSE)</f>
        <v>0</v>
      </c>
      <c r="X552" s="1" t="str">
        <f>VLOOKUP(B552,SiteMetadata!$B$3:$P$37,10,FALSE)</f>
        <v>LowerEastForkLMR</v>
      </c>
      <c r="Y552" s="1">
        <f>VLOOKUP(B552,SiteMetadata!$B$3:$P$37,5,FALSE)</f>
        <v>0.54310199999999997</v>
      </c>
      <c r="Z552" s="1"/>
    </row>
    <row r="553" spans="1:26" x14ac:dyDescent="0.3">
      <c r="A553" s="2">
        <v>44965</v>
      </c>
      <c r="B553" s="1" t="s">
        <v>185</v>
      </c>
      <c r="C553" s="1">
        <v>0</v>
      </c>
      <c r="D553" s="3">
        <v>809.71212480000008</v>
      </c>
      <c r="E553" s="1" t="s">
        <v>185</v>
      </c>
      <c r="F553" s="4">
        <v>846.20500870000001</v>
      </c>
      <c r="G553" s="3">
        <v>822.20500870000001</v>
      </c>
      <c r="H553" s="3">
        <v>-12.492883899999924</v>
      </c>
      <c r="I553" s="3"/>
      <c r="J553" s="3">
        <v>1310</v>
      </c>
      <c r="K553" s="3">
        <v>1400</v>
      </c>
      <c r="L553" s="3">
        <v>1.35</v>
      </c>
      <c r="M553" s="3">
        <v>7.8</v>
      </c>
      <c r="N553" s="3">
        <v>289.37731124999993</v>
      </c>
      <c r="O553" s="3">
        <v>289.37731124999993</v>
      </c>
      <c r="P553" s="3">
        <v>178.68185366000003</v>
      </c>
      <c r="Q553" s="3">
        <v>110.6954575899999</v>
      </c>
      <c r="R553" s="3">
        <f t="shared" si="68"/>
        <v>110.6954575899999</v>
      </c>
      <c r="S553" s="3">
        <v>36.799999999999997</v>
      </c>
      <c r="T553" s="3">
        <f t="shared" si="64"/>
        <v>134.58185366000004</v>
      </c>
      <c r="U553" s="3">
        <v>44.1</v>
      </c>
      <c r="V553" s="7">
        <f t="shared" si="69"/>
        <v>0.15239619101271198</v>
      </c>
      <c r="W553" s="1">
        <f>VLOOKUP(B553,SiteMetadata!$B$3:$P$37,3,FALSE)</f>
        <v>0</v>
      </c>
      <c r="X553" s="1" t="str">
        <f>VLOOKUP(B553,SiteMetadata!$B$3:$P$37,10,FALSE)</f>
        <v>LowerEastForkLMR</v>
      </c>
      <c r="Y553" s="1">
        <f>VLOOKUP(B553,SiteMetadata!$B$3:$P$37,5,FALSE)</f>
        <v>0.54310199999999997</v>
      </c>
      <c r="Z553" s="1"/>
    </row>
    <row r="554" spans="1:26" x14ac:dyDescent="0.3">
      <c r="A554" s="2">
        <v>44970</v>
      </c>
      <c r="B554" s="1" t="s">
        <v>185</v>
      </c>
      <c r="C554" s="1">
        <v>0</v>
      </c>
      <c r="D554" s="3">
        <v>617</v>
      </c>
      <c r="E554" s="1" t="s">
        <v>185</v>
      </c>
      <c r="F554" s="3">
        <v>617</v>
      </c>
      <c r="G554" s="3">
        <v>615.13835030000018</v>
      </c>
      <c r="H554" s="3">
        <v>1.8616496999998162</v>
      </c>
      <c r="I554" s="3"/>
      <c r="J554" s="3">
        <v>933</v>
      </c>
      <c r="K554" s="3">
        <v>1010</v>
      </c>
      <c r="L554" s="3">
        <v>1.44</v>
      </c>
      <c r="M554" s="3">
        <v>10.4</v>
      </c>
      <c r="N554" s="3">
        <v>103.06417663999999</v>
      </c>
      <c r="O554" s="3">
        <v>103.06417663999999</v>
      </c>
      <c r="P554" s="3">
        <v>62.103904040000003</v>
      </c>
      <c r="Q554" s="3">
        <v>40.960272599999982</v>
      </c>
      <c r="R554" s="3">
        <f t="shared" si="68"/>
        <v>40.960272599999982</v>
      </c>
      <c r="S554" s="3">
        <v>39.700000000000003</v>
      </c>
      <c r="T554" s="3">
        <f t="shared" si="64"/>
        <v>28.90390404</v>
      </c>
      <c r="U554" s="3">
        <v>33.200000000000003</v>
      </c>
      <c r="V554" s="7">
        <f t="shared" si="69"/>
        <v>0.32212938658566675</v>
      </c>
      <c r="W554" s="1">
        <f>VLOOKUP(B554,SiteMetadata!$B$3:$P$37,3,FALSE)</f>
        <v>0</v>
      </c>
      <c r="X554" s="1" t="str">
        <f>VLOOKUP(B554,SiteMetadata!$B$3:$P$37,10,FALSE)</f>
        <v>LowerEastForkLMR</v>
      </c>
      <c r="Y554" s="1">
        <f>VLOOKUP(B554,SiteMetadata!$B$3:$P$37,5,FALSE)</f>
        <v>0.54310199999999997</v>
      </c>
      <c r="Z554" s="1"/>
    </row>
    <row r="555" spans="1:26" x14ac:dyDescent="0.3">
      <c r="A555" s="2">
        <v>44978</v>
      </c>
      <c r="B555" s="1" t="s">
        <v>185</v>
      </c>
      <c r="C555" s="1">
        <v>0</v>
      </c>
      <c r="D555" s="3">
        <v>826.5</v>
      </c>
      <c r="E555" s="1" t="s">
        <v>185</v>
      </c>
      <c r="F555" s="3">
        <v>826.5</v>
      </c>
      <c r="G555" s="3">
        <v>798</v>
      </c>
      <c r="H555" s="3">
        <v>28.5</v>
      </c>
      <c r="I555" s="3">
        <f>F555-(K555+M555)</f>
        <v>133.59500000000003</v>
      </c>
      <c r="J555" s="3">
        <v>713.5</v>
      </c>
      <c r="K555" s="3">
        <v>690.5</v>
      </c>
      <c r="L555" s="3">
        <v>2.37</v>
      </c>
      <c r="M555" s="3">
        <v>2.4050000000000002</v>
      </c>
      <c r="N555" s="3">
        <v>97.55415579999999</v>
      </c>
      <c r="O555" s="3">
        <v>97.55415579999999</v>
      </c>
      <c r="P555" s="3">
        <v>74.716858200000019</v>
      </c>
      <c r="Q555" s="3">
        <v>22.837297599999971</v>
      </c>
      <c r="R555" s="3">
        <f t="shared" si="68"/>
        <v>22.837297599999971</v>
      </c>
      <c r="S555" s="3">
        <v>54.6</v>
      </c>
      <c r="T555" s="3">
        <f t="shared" si="64"/>
        <v>20.81685820000002</v>
      </c>
      <c r="U555" s="3">
        <v>53.9</v>
      </c>
      <c r="V555" s="7">
        <f t="shared" si="69"/>
        <v>0.55251362238737145</v>
      </c>
      <c r="W555" s="1">
        <f>VLOOKUP(B555,SiteMetadata!$B$3:$P$37,3,FALSE)</f>
        <v>0</v>
      </c>
      <c r="X555" s="1" t="str">
        <f>VLOOKUP(B555,SiteMetadata!$B$3:$P$37,10,FALSE)</f>
        <v>LowerEastForkLMR</v>
      </c>
      <c r="Y555" s="1">
        <f>VLOOKUP(B555,SiteMetadata!$B$3:$P$37,5,FALSE)</f>
        <v>0.54310199999999997</v>
      </c>
      <c r="Z555" s="1"/>
    </row>
    <row r="556" spans="1:26" x14ac:dyDescent="0.3">
      <c r="A556" s="2">
        <v>44979</v>
      </c>
      <c r="B556" s="1" t="s">
        <v>185</v>
      </c>
      <c r="C556" s="1">
        <v>0</v>
      </c>
      <c r="D556" s="3">
        <v>739.93056808000006</v>
      </c>
      <c r="E556" s="1" t="s">
        <v>185</v>
      </c>
      <c r="F556" s="3">
        <v>739.93056808000006</v>
      </c>
      <c r="G556" s="3">
        <v>717.51212199999998</v>
      </c>
      <c r="H556" s="3">
        <v>22.418446080000081</v>
      </c>
      <c r="I556" s="3"/>
      <c r="J556" s="3">
        <v>783</v>
      </c>
      <c r="K556" s="3">
        <v>873</v>
      </c>
      <c r="L556" s="3">
        <v>2.98</v>
      </c>
      <c r="M556" s="3">
        <v>1.93</v>
      </c>
      <c r="N556" s="3">
        <v>100.06448750000001</v>
      </c>
      <c r="O556" s="4">
        <v>170.36988606</v>
      </c>
      <c r="P556" s="3">
        <v>155.36988606</v>
      </c>
      <c r="Q556" s="3">
        <v>-55.305398559999986</v>
      </c>
      <c r="R556" s="3">
        <f t="shared" si="68"/>
        <v>15</v>
      </c>
      <c r="S556" s="3">
        <v>55.5</v>
      </c>
      <c r="T556" s="3">
        <f t="shared" si="64"/>
        <v>106.16988606</v>
      </c>
      <c r="U556" s="3">
        <v>49.2</v>
      </c>
      <c r="V556" s="7">
        <f t="shared" si="69"/>
        <v>0.28878342961779641</v>
      </c>
      <c r="W556" s="1">
        <f>VLOOKUP(B556,SiteMetadata!$B$3:$P$37,3,FALSE)</f>
        <v>0</v>
      </c>
      <c r="X556" s="1" t="str">
        <f>VLOOKUP(B556,SiteMetadata!$B$3:$P$37,10,FALSE)</f>
        <v>LowerEastForkLMR</v>
      </c>
      <c r="Y556" s="1">
        <f>VLOOKUP(B556,SiteMetadata!$B$3:$P$37,5,FALSE)</f>
        <v>0.54310199999999997</v>
      </c>
      <c r="Z556" s="1">
        <v>4</v>
      </c>
    </row>
    <row r="557" spans="1:26" x14ac:dyDescent="0.3">
      <c r="A557" s="2">
        <v>44984</v>
      </c>
      <c r="B557" s="1" t="s">
        <v>185</v>
      </c>
      <c r="C557" s="1">
        <v>0</v>
      </c>
      <c r="D557" s="3">
        <v>631.0668115200001</v>
      </c>
      <c r="E557" s="1" t="s">
        <v>185</v>
      </c>
      <c r="F557" s="4">
        <v>659.84205671999996</v>
      </c>
      <c r="G557" s="3">
        <v>634.84205671999996</v>
      </c>
      <c r="H557" s="3">
        <v>-3.7752451999998584</v>
      </c>
      <c r="I557" s="3"/>
      <c r="J557" s="3">
        <v>589</v>
      </c>
      <c r="K557" s="3">
        <v>704</v>
      </c>
      <c r="L557" s="3">
        <v>8.73</v>
      </c>
      <c r="M557" s="3">
        <v>14.7</v>
      </c>
      <c r="N557" s="3">
        <v>80.741574080000021</v>
      </c>
      <c r="O557" s="3">
        <v>80.741574080000021</v>
      </c>
      <c r="P557" s="3">
        <v>64.975813579999993</v>
      </c>
      <c r="Q557" s="3">
        <v>15.765760500000027</v>
      </c>
      <c r="R557" s="3">
        <f t="shared" si="68"/>
        <v>15.765760500000027</v>
      </c>
      <c r="S557" s="3">
        <v>47.4</v>
      </c>
      <c r="T557" s="3">
        <f t="shared" ref="T557:T620" si="70">IF(P557-U557&lt;0,"", P557-U557)</f>
        <v>17.575813579999995</v>
      </c>
      <c r="U557" s="3">
        <v>47.4</v>
      </c>
      <c r="V557" s="7">
        <f t="shared" si="69"/>
        <v>0.58705816105387454</v>
      </c>
      <c r="W557" s="1">
        <f>VLOOKUP(B557,SiteMetadata!$B$3:$P$37,3,FALSE)</f>
        <v>0</v>
      </c>
      <c r="X557" s="1" t="str">
        <f>VLOOKUP(B557,SiteMetadata!$B$3:$P$37,10,FALSE)</f>
        <v>LowerEastForkLMR</v>
      </c>
      <c r="Y557" s="1">
        <f>VLOOKUP(B557,SiteMetadata!$B$3:$P$37,5,FALSE)</f>
        <v>0.54310199999999997</v>
      </c>
      <c r="Z557" s="1"/>
    </row>
    <row r="558" spans="1:26" x14ac:dyDescent="0.3">
      <c r="A558" s="2">
        <v>44991</v>
      </c>
      <c r="B558" s="1" t="s">
        <v>185</v>
      </c>
      <c r="C558" s="1">
        <v>0</v>
      </c>
      <c r="D558" s="3">
        <v>909</v>
      </c>
      <c r="E558" s="1" t="s">
        <v>185</v>
      </c>
      <c r="F558" s="3">
        <v>909</v>
      </c>
      <c r="G558" s="3">
        <v>866</v>
      </c>
      <c r="H558" s="3">
        <v>43</v>
      </c>
      <c r="I558" s="3">
        <f>F558-(K558+M558)</f>
        <v>166.97000000000003</v>
      </c>
      <c r="J558" s="3">
        <v>739</v>
      </c>
      <c r="K558" s="3">
        <v>734</v>
      </c>
      <c r="L558" s="3">
        <v>2.93</v>
      </c>
      <c r="M558" s="3">
        <v>8.0299999999999994</v>
      </c>
      <c r="N558" s="3">
        <v>177.30544917</v>
      </c>
      <c r="O558" s="3">
        <v>177.30544917</v>
      </c>
      <c r="P558" s="3">
        <v>131.91317599999999</v>
      </c>
      <c r="Q558" s="3">
        <v>45.39227317000001</v>
      </c>
      <c r="R558" s="3">
        <f t="shared" si="68"/>
        <v>45.39227317000001</v>
      </c>
      <c r="S558" s="3">
        <v>60.2</v>
      </c>
      <c r="T558" s="3">
        <f t="shared" si="70"/>
        <v>78.613175999999996</v>
      </c>
      <c r="U558" s="3">
        <v>53.3</v>
      </c>
      <c r="V558" s="7">
        <f t="shared" si="69"/>
        <v>0.30061117833381473</v>
      </c>
      <c r="W558" s="1">
        <f>VLOOKUP(B558,SiteMetadata!$B$3:$P$37,3,FALSE)</f>
        <v>0</v>
      </c>
      <c r="X558" s="1" t="str">
        <f>VLOOKUP(B558,SiteMetadata!$B$3:$P$37,10,FALSE)</f>
        <v>LowerEastForkLMR</v>
      </c>
      <c r="Y558" s="1">
        <f>VLOOKUP(B558,SiteMetadata!$B$3:$P$37,5,FALSE)</f>
        <v>0.54310199999999997</v>
      </c>
      <c r="Z558" s="1"/>
    </row>
    <row r="559" spans="1:26" s="77" customFormat="1" x14ac:dyDescent="0.3">
      <c r="A559" s="2">
        <v>44998</v>
      </c>
      <c r="B559" s="1" t="s">
        <v>185</v>
      </c>
      <c r="C559" s="1">
        <v>0</v>
      </c>
      <c r="D559" s="3">
        <v>626.78557013</v>
      </c>
      <c r="E559" s="1" t="s">
        <v>185</v>
      </c>
      <c r="F559" s="4">
        <v>657.22638797000002</v>
      </c>
      <c r="G559" s="3">
        <v>640.22638797000002</v>
      </c>
      <c r="H559" s="3">
        <v>-13.440817840000022</v>
      </c>
      <c r="I559" s="3"/>
      <c r="J559" s="3">
        <v>666</v>
      </c>
      <c r="K559" s="3">
        <v>672</v>
      </c>
      <c r="L559" s="3">
        <v>70.599999999999994</v>
      </c>
      <c r="M559" s="3">
        <v>56.3</v>
      </c>
      <c r="N559" s="3">
        <v>92.174645004800013</v>
      </c>
      <c r="O559" s="3">
        <v>92.174645004800013</v>
      </c>
      <c r="P559" s="3">
        <v>91.022381241199994</v>
      </c>
      <c r="Q559" s="3">
        <v>1.1522637636000184</v>
      </c>
      <c r="R559" s="3">
        <f t="shared" si="68"/>
        <v>1.1522637636000184</v>
      </c>
      <c r="S559" s="3">
        <v>22.2</v>
      </c>
      <c r="T559" s="3">
        <f t="shared" si="70"/>
        <v>70.722381241199997</v>
      </c>
      <c r="U559" s="3">
        <v>20.3</v>
      </c>
      <c r="V559" s="7">
        <f t="shared" si="69"/>
        <v>0.22023410015783487</v>
      </c>
      <c r="W559" s="1">
        <f>VLOOKUP(B559,SiteMetadata!$B$3:$P$37,3,FALSE)</f>
        <v>0</v>
      </c>
      <c r="X559" s="1" t="str">
        <f>VLOOKUP(B559,SiteMetadata!$B$3:$P$37,10,FALSE)</f>
        <v>LowerEastForkLMR</v>
      </c>
      <c r="Y559" s="1">
        <f>VLOOKUP(B559,SiteMetadata!$B$3:$P$37,5,FALSE)</f>
        <v>0.54310199999999997</v>
      </c>
      <c r="Z559" s="1">
        <v>4</v>
      </c>
    </row>
    <row r="560" spans="1:26" x14ac:dyDescent="0.3">
      <c r="A560" s="2">
        <v>45005</v>
      </c>
      <c r="B560" s="1" t="s">
        <v>185</v>
      </c>
      <c r="C560" s="1">
        <v>0</v>
      </c>
      <c r="D560" s="3">
        <v>536.08993967999993</v>
      </c>
      <c r="E560" s="1" t="s">
        <v>185</v>
      </c>
      <c r="F560" s="3">
        <v>536.08993967999993</v>
      </c>
      <c r="G560" s="3">
        <v>536.08993967999993</v>
      </c>
      <c r="H560" s="3">
        <v>0</v>
      </c>
      <c r="I560" s="3">
        <f>F560-(K560+M560)</f>
        <v>11.089939679999929</v>
      </c>
      <c r="J560" s="3">
        <v>507</v>
      </c>
      <c r="K560" s="3">
        <v>525</v>
      </c>
      <c r="L560" s="3">
        <v>0.94299999999999995</v>
      </c>
      <c r="M560" s="3"/>
      <c r="N560" s="3">
        <v>40.262199847199994</v>
      </c>
      <c r="O560" s="3">
        <v>40.262199847199994</v>
      </c>
      <c r="P560" s="3">
        <v>39.570962144799992</v>
      </c>
      <c r="Q560" s="3">
        <v>0.69123770240000226</v>
      </c>
      <c r="R560" s="3">
        <f t="shared" si="68"/>
        <v>0.69123770240000226</v>
      </c>
      <c r="S560" s="3">
        <v>31</v>
      </c>
      <c r="T560" s="3">
        <f t="shared" si="70"/>
        <v>19.470962144799991</v>
      </c>
      <c r="U560" s="3">
        <v>20.100000000000001</v>
      </c>
      <c r="V560" s="7">
        <f t="shared" si="69"/>
        <v>0.49922756521705164</v>
      </c>
      <c r="W560" s="1">
        <f>VLOOKUP(B560,SiteMetadata!$B$3:$P$37,3,FALSE)</f>
        <v>0</v>
      </c>
      <c r="X560" s="1" t="str">
        <f>VLOOKUP(B560,SiteMetadata!$B$3:$P$37,10,FALSE)</f>
        <v>LowerEastForkLMR</v>
      </c>
      <c r="Y560" s="1">
        <f>VLOOKUP(B560,SiteMetadata!$B$3:$P$37,5,FALSE)</f>
        <v>0.54310199999999997</v>
      </c>
      <c r="Z560" s="1"/>
    </row>
    <row r="561" spans="1:26" x14ac:dyDescent="0.3">
      <c r="A561" s="2">
        <v>45012</v>
      </c>
      <c r="B561" s="1" t="s">
        <v>185</v>
      </c>
      <c r="C561" s="1">
        <v>0</v>
      </c>
      <c r="D561" s="3">
        <v>778.15297200000009</v>
      </c>
      <c r="E561" s="1" t="s">
        <v>185</v>
      </c>
      <c r="F561" s="3">
        <v>778.15297200000009</v>
      </c>
      <c r="G561" s="3">
        <v>778.15297200000009</v>
      </c>
      <c r="H561" s="3">
        <v>0</v>
      </c>
      <c r="I561" s="3"/>
      <c r="J561" s="3">
        <v>713</v>
      </c>
      <c r="K561" s="3">
        <v>1250</v>
      </c>
      <c r="L561" s="3"/>
      <c r="M561" s="3">
        <v>1.48</v>
      </c>
      <c r="N561" s="3">
        <v>110.31042323199999</v>
      </c>
      <c r="O561" s="4">
        <v>158.56480159999998</v>
      </c>
      <c r="P561" s="3">
        <v>144.56480159999998</v>
      </c>
      <c r="Q561" s="3">
        <v>-34.25437836799999</v>
      </c>
      <c r="R561" s="3">
        <f t="shared" si="68"/>
        <v>14</v>
      </c>
      <c r="S561" s="3"/>
      <c r="T561" s="3">
        <f t="shared" si="70"/>
        <v>112.36480159999998</v>
      </c>
      <c r="U561" s="3">
        <v>32.200000000000003</v>
      </c>
      <c r="V561" s="7">
        <f t="shared" si="69"/>
        <v>0.20307154977072797</v>
      </c>
      <c r="W561" s="1">
        <f>VLOOKUP(B561,SiteMetadata!$B$3:$P$37,3,FALSE)</f>
        <v>0</v>
      </c>
      <c r="X561" s="1" t="str">
        <f>VLOOKUP(B561,SiteMetadata!$B$3:$P$37,10,FALSE)</f>
        <v>LowerEastForkLMR</v>
      </c>
      <c r="Y561" s="1">
        <f>VLOOKUP(B561,SiteMetadata!$B$3:$P$37,5,FALSE)</f>
        <v>0.54310199999999997</v>
      </c>
      <c r="Z561" s="1"/>
    </row>
    <row r="562" spans="1:26" x14ac:dyDescent="0.3">
      <c r="A562" s="2">
        <v>45019</v>
      </c>
      <c r="B562" s="1" t="s">
        <v>185</v>
      </c>
      <c r="C562" s="1">
        <v>0</v>
      </c>
      <c r="D562" s="3">
        <v>594.32313475000001</v>
      </c>
      <c r="E562" s="1" t="s">
        <v>185</v>
      </c>
      <c r="F562" s="4">
        <v>666.74640127999999</v>
      </c>
      <c r="G562" s="3">
        <v>642.74640127999999</v>
      </c>
      <c r="H562" s="3">
        <v>-48.423266529999978</v>
      </c>
      <c r="I562" s="3"/>
      <c r="J562" s="3">
        <v>756</v>
      </c>
      <c r="K562" s="3">
        <v>797</v>
      </c>
      <c r="L562" s="3">
        <v>2.42</v>
      </c>
      <c r="M562" s="3">
        <v>21</v>
      </c>
      <c r="N562" s="3">
        <v>78.994905011599997</v>
      </c>
      <c r="O562" s="4">
        <v>107.78534905759997</v>
      </c>
      <c r="P562" s="3">
        <v>94.785349057599973</v>
      </c>
      <c r="Q562" s="3">
        <v>-15.790444045999976</v>
      </c>
      <c r="R562" s="3">
        <f t="shared" si="68"/>
        <v>13</v>
      </c>
      <c r="S562" s="3">
        <v>67.2</v>
      </c>
      <c r="T562" s="3">
        <f t="shared" si="70"/>
        <v>30.485349057599976</v>
      </c>
      <c r="U562" s="3">
        <v>64.3</v>
      </c>
      <c r="V562" s="7">
        <f t="shared" si="69"/>
        <v>0.59655603068686436</v>
      </c>
      <c r="W562" s="1">
        <f>VLOOKUP(B562,SiteMetadata!$B$3:$P$37,3,FALSE)</f>
        <v>0</v>
      </c>
      <c r="X562" s="1" t="str">
        <f>VLOOKUP(B562,SiteMetadata!$B$3:$P$37,10,FALSE)</f>
        <v>LowerEastForkLMR</v>
      </c>
      <c r="Y562" s="1">
        <f>VLOOKUP(B562,SiteMetadata!$B$3:$P$37,5,FALSE)</f>
        <v>0.54310199999999997</v>
      </c>
      <c r="Z562" s="1">
        <v>4</v>
      </c>
    </row>
    <row r="563" spans="1:26" x14ac:dyDescent="0.3">
      <c r="A563" s="2">
        <v>45020</v>
      </c>
      <c r="B563" s="1" t="s">
        <v>185</v>
      </c>
      <c r="C563" s="1">
        <v>0</v>
      </c>
      <c r="D563" s="3">
        <v>490.340219875</v>
      </c>
      <c r="E563" s="1" t="s">
        <v>185</v>
      </c>
      <c r="F563" s="4">
        <v>561.39256799999998</v>
      </c>
      <c r="G563" s="3">
        <v>536.39256799999998</v>
      </c>
      <c r="H563" s="3">
        <v>-46.05234812499998</v>
      </c>
      <c r="I563" s="3">
        <f t="shared" ref="I563:I571" si="71">F563-(K563+M563)</f>
        <v>228.92756800000001</v>
      </c>
      <c r="J563" s="3">
        <v>361</v>
      </c>
      <c r="K563" s="3">
        <v>326.5</v>
      </c>
      <c r="L563" s="3">
        <v>1.635</v>
      </c>
      <c r="M563" s="3">
        <v>5.9649999999999999</v>
      </c>
      <c r="N563" s="3">
        <v>102.8927650981</v>
      </c>
      <c r="O563" s="3">
        <v>102.8927650981</v>
      </c>
      <c r="P563" s="3">
        <v>38.758137608849999</v>
      </c>
      <c r="Q563" s="3">
        <v>64.134627489249993</v>
      </c>
      <c r="R563" s="3">
        <f t="shared" si="68"/>
        <v>64.134627489249993</v>
      </c>
      <c r="S563" s="3">
        <v>56.25</v>
      </c>
      <c r="T563" s="3" t="str">
        <f t="shared" si="70"/>
        <v/>
      </c>
      <c r="U563" s="3">
        <v>49.900000000000006</v>
      </c>
      <c r="V563" s="7">
        <f t="shared" si="69"/>
        <v>0.48497093019537729</v>
      </c>
      <c r="W563" s="1">
        <f>VLOOKUP(B563,SiteMetadata!$B$3:$P$37,3,FALSE)</f>
        <v>0</v>
      </c>
      <c r="X563" s="1" t="str">
        <f>VLOOKUP(B563,SiteMetadata!$B$3:$P$37,10,FALSE)</f>
        <v>LowerEastForkLMR</v>
      </c>
      <c r="Y563" s="1">
        <f>VLOOKUP(B563,SiteMetadata!$B$3:$P$37,5,FALSE)</f>
        <v>0.54310199999999997</v>
      </c>
      <c r="Z563" s="1"/>
    </row>
    <row r="564" spans="1:26" x14ac:dyDescent="0.3">
      <c r="A564" s="2">
        <v>45026</v>
      </c>
      <c r="B564" s="1" t="s">
        <v>185</v>
      </c>
      <c r="C564" s="1">
        <v>0</v>
      </c>
      <c r="D564" s="3">
        <v>336.15772837999998</v>
      </c>
      <c r="E564" s="1" t="s">
        <v>185</v>
      </c>
      <c r="F564" s="4">
        <v>412.01046687999997</v>
      </c>
      <c r="G564" s="3">
        <v>388.01046687999997</v>
      </c>
      <c r="H564" s="3">
        <v>-51.852738499999987</v>
      </c>
      <c r="I564" s="3">
        <f t="shared" si="71"/>
        <v>131.01046687999997</v>
      </c>
      <c r="J564" s="3">
        <v>195</v>
      </c>
      <c r="K564" s="3">
        <v>170</v>
      </c>
      <c r="L564" s="3">
        <v>2.85</v>
      </c>
      <c r="M564" s="3">
        <v>111</v>
      </c>
      <c r="N564" s="3">
        <v>87.89601491199997</v>
      </c>
      <c r="O564" s="4">
        <v>130.31588141199998</v>
      </c>
      <c r="P564" s="3">
        <v>115.31588141199998</v>
      </c>
      <c r="Q564" s="3">
        <v>-27.419866500000012</v>
      </c>
      <c r="R564" s="3">
        <f t="shared" si="68"/>
        <v>15</v>
      </c>
      <c r="S564" s="3">
        <v>28.5</v>
      </c>
      <c r="T564" s="3">
        <f t="shared" si="70"/>
        <v>91.715881411999987</v>
      </c>
      <c r="U564" s="3">
        <v>23.6</v>
      </c>
      <c r="V564" s="7">
        <f t="shared" si="69"/>
        <v>0.18109841827633777</v>
      </c>
      <c r="W564" s="1">
        <f>VLOOKUP(B564,SiteMetadata!$B$3:$P$37,3,FALSE)</f>
        <v>0</v>
      </c>
      <c r="X564" s="1" t="str">
        <f>VLOOKUP(B564,SiteMetadata!$B$3:$P$37,10,FALSE)</f>
        <v>LowerEastForkLMR</v>
      </c>
      <c r="Y564" s="1">
        <f>VLOOKUP(B564,SiteMetadata!$B$3:$P$37,5,FALSE)</f>
        <v>0.54310199999999997</v>
      </c>
      <c r="Z564" s="1"/>
    </row>
    <row r="565" spans="1:26" x14ac:dyDescent="0.3">
      <c r="A565" s="2">
        <v>45033</v>
      </c>
      <c r="B565" s="1" t="s">
        <v>185</v>
      </c>
      <c r="C565" s="1">
        <v>0</v>
      </c>
      <c r="D565" s="3">
        <v>275.56984173999996</v>
      </c>
      <c r="E565" s="1" t="s">
        <v>185</v>
      </c>
      <c r="F565" s="4">
        <v>344</v>
      </c>
      <c r="G565" s="3">
        <v>327</v>
      </c>
      <c r="H565" s="3">
        <v>-51.430158260000042</v>
      </c>
      <c r="I565" s="3">
        <f t="shared" si="71"/>
        <v>234.6</v>
      </c>
      <c r="J565" s="3">
        <v>89.3</v>
      </c>
      <c r="K565" s="3">
        <v>96.5</v>
      </c>
      <c r="L565" s="3">
        <v>3.86</v>
      </c>
      <c r="M565" s="3">
        <v>12.9</v>
      </c>
      <c r="N565" s="3">
        <v>68.185525842000004</v>
      </c>
      <c r="O565" s="4">
        <v>122.10215425800001</v>
      </c>
      <c r="P565" s="3">
        <v>107.10215425800001</v>
      </c>
      <c r="Q565" s="3">
        <v>-38.916628416000009</v>
      </c>
      <c r="R565" s="3">
        <f t="shared" si="68"/>
        <v>15</v>
      </c>
      <c r="S565" s="3">
        <v>25.2</v>
      </c>
      <c r="T565" s="3">
        <f t="shared" si="70"/>
        <v>82.40215425800001</v>
      </c>
      <c r="U565" s="3">
        <v>24.7</v>
      </c>
      <c r="V565" s="7">
        <f t="shared" si="69"/>
        <v>0.20228963321817625</v>
      </c>
      <c r="W565" s="1">
        <f>VLOOKUP(B565,SiteMetadata!$B$3:$P$37,3,FALSE)</f>
        <v>0</v>
      </c>
      <c r="X565" s="1" t="str">
        <f>VLOOKUP(B565,SiteMetadata!$B$3:$P$37,10,FALSE)</f>
        <v>LowerEastForkLMR</v>
      </c>
      <c r="Y565" s="1">
        <f>VLOOKUP(B565,SiteMetadata!$B$3:$P$37,5,FALSE)</f>
        <v>0.54310199999999997</v>
      </c>
      <c r="Z565" s="1"/>
    </row>
    <row r="566" spans="1:26" x14ac:dyDescent="0.3">
      <c r="A566" s="2">
        <v>45040</v>
      </c>
      <c r="B566" s="1" t="s">
        <v>185</v>
      </c>
      <c r="C566" s="1">
        <v>0</v>
      </c>
      <c r="D566" s="3">
        <v>323</v>
      </c>
      <c r="E566" s="1" t="s">
        <v>185</v>
      </c>
      <c r="F566" s="3">
        <v>323</v>
      </c>
      <c r="G566" s="3">
        <v>297.69437500000004</v>
      </c>
      <c r="H566" s="3">
        <v>25.305624999999964</v>
      </c>
      <c r="I566" s="3">
        <f t="shared" si="71"/>
        <v>148.35</v>
      </c>
      <c r="J566" s="3">
        <v>190</v>
      </c>
      <c r="K566" s="3">
        <v>170</v>
      </c>
      <c r="L566" s="3">
        <v>2</v>
      </c>
      <c r="M566" s="3">
        <v>4.6500000000000004</v>
      </c>
      <c r="N566" s="3">
        <v>59.92700185599999</v>
      </c>
      <c r="O566" s="4">
        <v>107.623470544</v>
      </c>
      <c r="P566" s="3">
        <v>95.623470544</v>
      </c>
      <c r="Q566" s="3">
        <v>-35.69646868800001</v>
      </c>
      <c r="R566" s="3">
        <f t="shared" si="68"/>
        <v>12</v>
      </c>
      <c r="S566" s="3">
        <v>28.7</v>
      </c>
      <c r="T566" s="3">
        <f t="shared" si="70"/>
        <v>75.223470544000008</v>
      </c>
      <c r="U566" s="3">
        <v>20.399999999999999</v>
      </c>
      <c r="V566" s="7">
        <f t="shared" si="69"/>
        <v>0.18954973201370431</v>
      </c>
      <c r="W566" s="1">
        <f>VLOOKUP(B566,SiteMetadata!$B$3:$P$37,3,FALSE)</f>
        <v>0</v>
      </c>
      <c r="X566" s="1" t="str">
        <f>VLOOKUP(B566,SiteMetadata!$B$3:$P$37,10,FALSE)</f>
        <v>LowerEastForkLMR</v>
      </c>
      <c r="Y566" s="1">
        <f>VLOOKUP(B566,SiteMetadata!$B$3:$P$37,5,FALSE)</f>
        <v>0.54310199999999997</v>
      </c>
      <c r="Z566" s="1">
        <v>4</v>
      </c>
    </row>
    <row r="567" spans="1:26" x14ac:dyDescent="0.3">
      <c r="A567" s="2">
        <v>45041</v>
      </c>
      <c r="B567" s="1" t="s">
        <v>185</v>
      </c>
      <c r="C567" s="1">
        <v>0</v>
      </c>
      <c r="D567" s="3">
        <v>293.60348446</v>
      </c>
      <c r="E567" s="1" t="s">
        <v>185</v>
      </c>
      <c r="F567" s="3">
        <v>293.60348446</v>
      </c>
      <c r="G567" s="3">
        <v>287.59194779999996</v>
      </c>
      <c r="H567" s="3">
        <v>6.011536660000047</v>
      </c>
      <c r="I567" s="3">
        <f t="shared" si="71"/>
        <v>178.89848446000002</v>
      </c>
      <c r="J567" s="3"/>
      <c r="K567" s="3">
        <v>109.3</v>
      </c>
      <c r="L567" s="3">
        <v>2.0099999999999998</v>
      </c>
      <c r="M567" s="3">
        <v>5.4049999999999994</v>
      </c>
      <c r="N567" s="3">
        <v>90.175773952</v>
      </c>
      <c r="O567" s="4">
        <v>134.608610373</v>
      </c>
      <c r="P567" s="3">
        <v>121.608610373</v>
      </c>
      <c r="Q567" s="3">
        <v>-31.432836421000005</v>
      </c>
      <c r="R567" s="3">
        <f t="shared" si="68"/>
        <v>13</v>
      </c>
      <c r="S567" s="3">
        <v>25.9</v>
      </c>
      <c r="T567" s="3">
        <f t="shared" si="70"/>
        <v>98.358610373000005</v>
      </c>
      <c r="U567" s="3">
        <v>23.25</v>
      </c>
      <c r="V567" s="7">
        <f t="shared" si="69"/>
        <v>0.17272297764291844</v>
      </c>
      <c r="W567" s="1">
        <f>VLOOKUP(B567,SiteMetadata!$B$3:$P$37,3,FALSE)</f>
        <v>0</v>
      </c>
      <c r="X567" s="1" t="str">
        <f>VLOOKUP(B567,SiteMetadata!$B$3:$P$37,10,FALSE)</f>
        <v>LowerEastForkLMR</v>
      </c>
      <c r="Y567" s="1">
        <f>VLOOKUP(B567,SiteMetadata!$B$3:$P$37,5,FALSE)</f>
        <v>0.54310199999999997</v>
      </c>
      <c r="Z567" s="1"/>
    </row>
    <row r="568" spans="1:26" x14ac:dyDescent="0.3">
      <c r="A568" s="2">
        <v>45047</v>
      </c>
      <c r="B568" s="1" t="s">
        <v>185</v>
      </c>
      <c r="C568" s="1">
        <v>0</v>
      </c>
      <c r="D568" s="3">
        <v>283.84148200000004</v>
      </c>
      <c r="E568" s="1" t="s">
        <v>185</v>
      </c>
      <c r="F568" s="4">
        <v>325.68125961999999</v>
      </c>
      <c r="G568" s="3">
        <v>306.68125961999999</v>
      </c>
      <c r="H568" s="3">
        <v>-22.83977761999995</v>
      </c>
      <c r="I568" s="3">
        <f t="shared" si="71"/>
        <v>140.98125962</v>
      </c>
      <c r="J568" s="3">
        <v>177</v>
      </c>
      <c r="K568" s="3">
        <v>178</v>
      </c>
      <c r="L568" s="3">
        <v>3.9</v>
      </c>
      <c r="M568" s="3">
        <v>6.7</v>
      </c>
      <c r="N568" s="3">
        <v>76.814549050000025</v>
      </c>
      <c r="O568" s="3">
        <v>76.814549050000025</v>
      </c>
      <c r="P568" s="3">
        <v>61.423442751999985</v>
      </c>
      <c r="Q568" s="3">
        <v>15.391106298000039</v>
      </c>
      <c r="R568" s="3">
        <f t="shared" si="68"/>
        <v>15.391106298000039</v>
      </c>
      <c r="S568" s="3">
        <v>22.9</v>
      </c>
      <c r="T568" s="3">
        <f t="shared" si="70"/>
        <v>37.523442751999987</v>
      </c>
      <c r="U568" s="3">
        <v>23.9</v>
      </c>
      <c r="V568" s="7">
        <f t="shared" si="69"/>
        <v>0.31113897426440718</v>
      </c>
      <c r="W568" s="1">
        <f>VLOOKUP(B568,SiteMetadata!$B$3:$P$37,3,FALSE)</f>
        <v>0</v>
      </c>
      <c r="X568" s="1" t="str">
        <f>VLOOKUP(B568,SiteMetadata!$B$3:$P$37,10,FALSE)</f>
        <v>LowerEastForkLMR</v>
      </c>
      <c r="Y568" s="1">
        <f>VLOOKUP(B568,SiteMetadata!$B$3:$P$37,5,FALSE)</f>
        <v>0.54310199999999997</v>
      </c>
      <c r="Z568" s="1"/>
    </row>
    <row r="569" spans="1:26" x14ac:dyDescent="0.3">
      <c r="A569" s="2">
        <v>45054</v>
      </c>
      <c r="B569" s="1" t="s">
        <v>185</v>
      </c>
      <c r="C569" s="1">
        <v>0</v>
      </c>
      <c r="D569" s="3">
        <v>522.36028515999999</v>
      </c>
      <c r="E569" s="1" t="s">
        <v>185</v>
      </c>
      <c r="F569" s="3">
        <v>522.36028515999999</v>
      </c>
      <c r="G569" s="3">
        <v>467.07699600000007</v>
      </c>
      <c r="H569" s="3">
        <v>55.283289159999924</v>
      </c>
      <c r="I569" s="3">
        <f t="shared" si="71"/>
        <v>78.860285159999989</v>
      </c>
      <c r="J569" s="3">
        <v>512</v>
      </c>
      <c r="K569" s="3">
        <v>431</v>
      </c>
      <c r="L569" s="3">
        <v>5.29</v>
      </c>
      <c r="M569" s="3">
        <v>12.5</v>
      </c>
      <c r="N569" s="3">
        <v>65.7</v>
      </c>
      <c r="O569" s="4">
        <v>80.721791520000011</v>
      </c>
      <c r="P569" s="3">
        <v>66.721791520000011</v>
      </c>
      <c r="Q569" s="3">
        <v>-1.0217915200000078</v>
      </c>
      <c r="R569" s="3">
        <f t="shared" si="68"/>
        <v>14</v>
      </c>
      <c r="S569" s="3">
        <v>51</v>
      </c>
      <c r="T569" s="3">
        <f t="shared" si="70"/>
        <v>25.621791520000009</v>
      </c>
      <c r="U569" s="3">
        <v>41.1</v>
      </c>
      <c r="V569" s="7">
        <f t="shared" si="69"/>
        <v>0.50915619222619546</v>
      </c>
      <c r="W569" s="1">
        <f>VLOOKUP(B569,SiteMetadata!$B$3:$P$37,3,FALSE)</f>
        <v>0</v>
      </c>
      <c r="X569" s="1" t="str">
        <f>VLOOKUP(B569,SiteMetadata!$B$3:$P$37,10,FALSE)</f>
        <v>LowerEastForkLMR</v>
      </c>
      <c r="Y569" s="1">
        <f>VLOOKUP(B569,SiteMetadata!$B$3:$P$37,5,FALSE)</f>
        <v>0.54310199999999997</v>
      </c>
      <c r="Z569" s="1"/>
    </row>
    <row r="570" spans="1:26" x14ac:dyDescent="0.3">
      <c r="A570" s="2">
        <v>45061</v>
      </c>
      <c r="B570" s="1" t="s">
        <v>185</v>
      </c>
      <c r="C570" s="1">
        <v>0</v>
      </c>
      <c r="D570" s="3">
        <v>830</v>
      </c>
      <c r="E570" s="1" t="s">
        <v>185</v>
      </c>
      <c r="F570" s="4">
        <v>915</v>
      </c>
      <c r="G570" s="3">
        <v>897</v>
      </c>
      <c r="H570" s="3">
        <v>-67</v>
      </c>
      <c r="I570" s="3">
        <f t="shared" si="71"/>
        <v>185</v>
      </c>
      <c r="J570" s="3">
        <v>448</v>
      </c>
      <c r="K570" s="3">
        <v>540</v>
      </c>
      <c r="L570" s="3">
        <v>178</v>
      </c>
      <c r="M570" s="3">
        <v>190</v>
      </c>
      <c r="N570" s="3">
        <v>87.293833720000009</v>
      </c>
      <c r="O570" s="3">
        <v>87.293833720000009</v>
      </c>
      <c r="P570" s="3">
        <v>67.471689279999993</v>
      </c>
      <c r="Q570" s="3">
        <v>19.822144440000017</v>
      </c>
      <c r="R570" s="3">
        <f t="shared" si="68"/>
        <v>19.822144440000017</v>
      </c>
      <c r="S570" s="3">
        <v>42.2</v>
      </c>
      <c r="T570" s="3">
        <f t="shared" si="70"/>
        <v>40.571689279999994</v>
      </c>
      <c r="U570" s="3">
        <v>26.9</v>
      </c>
      <c r="V570" s="7">
        <f t="shared" si="69"/>
        <v>0.30815464109736884</v>
      </c>
      <c r="W570" s="1">
        <f>VLOOKUP(B570,SiteMetadata!$B$3:$P$37,3,FALSE)</f>
        <v>0</v>
      </c>
      <c r="X570" s="1" t="str">
        <f>VLOOKUP(B570,SiteMetadata!$B$3:$P$37,10,FALSE)</f>
        <v>LowerEastForkLMR</v>
      </c>
      <c r="Y570" s="1">
        <f>VLOOKUP(B570,SiteMetadata!$B$3:$P$37,5,FALSE)</f>
        <v>0.54310199999999997</v>
      </c>
      <c r="Z570" s="1">
        <v>4</v>
      </c>
    </row>
    <row r="571" spans="1:26" x14ac:dyDescent="0.3">
      <c r="A571" s="2">
        <v>45062</v>
      </c>
      <c r="B571" s="1" t="s">
        <v>185</v>
      </c>
      <c r="C571" s="1">
        <v>0</v>
      </c>
      <c r="D571" s="3">
        <v>628</v>
      </c>
      <c r="E571" s="1" t="s">
        <v>185</v>
      </c>
      <c r="F571" s="4">
        <v>753</v>
      </c>
      <c r="G571" s="3">
        <v>728</v>
      </c>
      <c r="H571" s="3">
        <v>-100</v>
      </c>
      <c r="I571" s="3">
        <f t="shared" si="71"/>
        <v>271</v>
      </c>
      <c r="J571" s="3">
        <v>420.5</v>
      </c>
      <c r="K571" s="3">
        <v>419.5</v>
      </c>
      <c r="L571" s="3">
        <v>64.25</v>
      </c>
      <c r="M571" s="3">
        <v>62.5</v>
      </c>
      <c r="N571" s="3">
        <v>72.858552399999994</v>
      </c>
      <c r="O571" s="3">
        <v>72.858552399999994</v>
      </c>
      <c r="P571" s="3">
        <v>59.53407949999999</v>
      </c>
      <c r="Q571" s="3">
        <v>13.324472900000004</v>
      </c>
      <c r="R571" s="3">
        <f t="shared" si="68"/>
        <v>13.324472900000004</v>
      </c>
      <c r="S571" s="3">
        <v>37.200000000000003</v>
      </c>
      <c r="T571" s="3">
        <f t="shared" si="70"/>
        <v>29.134079499999991</v>
      </c>
      <c r="U571" s="3">
        <v>30.4</v>
      </c>
      <c r="V571" s="7">
        <f t="shared" si="69"/>
        <v>0.41724682962545384</v>
      </c>
      <c r="W571" s="1">
        <f>VLOOKUP(B571,SiteMetadata!$B$3:$P$37,3,FALSE)</f>
        <v>0</v>
      </c>
      <c r="X571" s="1" t="str">
        <f>VLOOKUP(B571,SiteMetadata!$B$3:$P$37,10,FALSE)</f>
        <v>LowerEastForkLMR</v>
      </c>
      <c r="Y571" s="1">
        <f>VLOOKUP(B571,SiteMetadata!$B$3:$P$37,5,FALSE)</f>
        <v>0.54310199999999997</v>
      </c>
      <c r="Z571" s="1"/>
    </row>
    <row r="572" spans="1:26" x14ac:dyDescent="0.3">
      <c r="A572" s="2">
        <v>45068</v>
      </c>
      <c r="B572" s="1" t="s">
        <v>185</v>
      </c>
      <c r="C572" s="1">
        <v>0</v>
      </c>
      <c r="D572" s="3">
        <v>658.24261567999997</v>
      </c>
      <c r="E572" s="1" t="s">
        <v>185</v>
      </c>
      <c r="F572" s="4">
        <v>703.26726687999997</v>
      </c>
      <c r="G572" s="3">
        <v>685.26726687999997</v>
      </c>
      <c r="H572" s="3">
        <v>-27.024651199999994</v>
      </c>
      <c r="I572" s="3"/>
      <c r="J572" s="3">
        <v>581</v>
      </c>
      <c r="K572" s="3">
        <v>1180</v>
      </c>
      <c r="L572" s="3">
        <v>83.9</v>
      </c>
      <c r="M572" s="3">
        <v>18.399999999999999</v>
      </c>
      <c r="N572" s="3">
        <v>43</v>
      </c>
      <c r="O572" s="3">
        <v>43</v>
      </c>
      <c r="P572" s="3">
        <v>39.200000000000003</v>
      </c>
      <c r="Q572" s="3">
        <v>3.7999999999999972</v>
      </c>
      <c r="R572" s="3">
        <f t="shared" si="68"/>
        <v>3.7999999999999972</v>
      </c>
      <c r="S572" s="3">
        <v>46.1</v>
      </c>
      <c r="T572" s="3" t="str">
        <f t="shared" si="70"/>
        <v/>
      </c>
      <c r="U572" s="4">
        <v>46.1</v>
      </c>
      <c r="V572" s="7">
        <f t="shared" si="69"/>
        <v>1.0720930232558139</v>
      </c>
      <c r="W572" s="1">
        <f>VLOOKUP(B572,SiteMetadata!$B$3:$P$37,3,FALSE)</f>
        <v>0</v>
      </c>
      <c r="X572" s="1" t="str">
        <f>VLOOKUP(B572,SiteMetadata!$B$3:$P$37,10,FALSE)</f>
        <v>LowerEastForkLMR</v>
      </c>
      <c r="Y572" s="1">
        <f>VLOOKUP(B572,SiteMetadata!$B$3:$P$37,5,FALSE)</f>
        <v>0.54310199999999997</v>
      </c>
      <c r="Z572" s="1">
        <v>4</v>
      </c>
    </row>
    <row r="573" spans="1:26" x14ac:dyDescent="0.3">
      <c r="A573" s="2">
        <v>45069</v>
      </c>
      <c r="B573" s="1" t="s">
        <v>185</v>
      </c>
      <c r="C573" s="1">
        <v>0</v>
      </c>
      <c r="D573" s="3">
        <v>648.77543019999985</v>
      </c>
      <c r="E573" s="1" t="s">
        <v>185</v>
      </c>
      <c r="F573" s="3">
        <v>648.77543019999985</v>
      </c>
      <c r="G573" s="3">
        <v>602.73359851999999</v>
      </c>
      <c r="H573" s="3">
        <v>46.041831679999859</v>
      </c>
      <c r="I573" s="3"/>
      <c r="J573" s="3">
        <v>450.5</v>
      </c>
      <c r="K573" s="3">
        <v>894</v>
      </c>
      <c r="L573" s="3">
        <v>61.9</v>
      </c>
      <c r="M573" s="3">
        <v>8.3449999999999989</v>
      </c>
      <c r="N573" s="3">
        <v>43.1</v>
      </c>
      <c r="O573" s="4">
        <v>61.8</v>
      </c>
      <c r="P573" s="3">
        <v>51.8</v>
      </c>
      <c r="Q573" s="3">
        <v>-8.6999999999999957</v>
      </c>
      <c r="R573" s="3">
        <f t="shared" si="68"/>
        <v>10</v>
      </c>
      <c r="S573" s="3">
        <v>64.599999999999994</v>
      </c>
      <c r="T573" s="3" t="str">
        <f t="shared" si="70"/>
        <v/>
      </c>
      <c r="U573" s="4">
        <v>64.599999999999994</v>
      </c>
      <c r="V573" s="7">
        <f t="shared" si="69"/>
        <v>1.0453074433656957</v>
      </c>
      <c r="W573" s="1">
        <f>VLOOKUP(B573,SiteMetadata!$B$3:$P$37,3,FALSE)</f>
        <v>0</v>
      </c>
      <c r="X573" s="1" t="str">
        <f>VLOOKUP(B573,SiteMetadata!$B$3:$P$37,10,FALSE)</f>
        <v>LowerEastForkLMR</v>
      </c>
      <c r="Y573" s="1">
        <f>VLOOKUP(B573,SiteMetadata!$B$3:$P$37,5,FALSE)</f>
        <v>0.54310199999999997</v>
      </c>
      <c r="Z573" s="1"/>
    </row>
    <row r="574" spans="1:26" x14ac:dyDescent="0.3">
      <c r="A574" s="2">
        <v>45076</v>
      </c>
      <c r="B574" s="1" t="s">
        <v>185</v>
      </c>
      <c r="C574" s="1">
        <v>0</v>
      </c>
      <c r="D574" s="3">
        <v>598.5</v>
      </c>
      <c r="E574" s="1" t="s">
        <v>185</v>
      </c>
      <c r="F574" s="3">
        <v>598.5</v>
      </c>
      <c r="G574" s="3">
        <v>545.61198768000008</v>
      </c>
      <c r="H574" s="3">
        <v>52.888012319999916</v>
      </c>
      <c r="I574" s="3">
        <f t="shared" ref="I574:I579" si="72">F574-(K574+M574)</f>
        <v>121.89999999999998</v>
      </c>
      <c r="J574" s="3">
        <v>443</v>
      </c>
      <c r="K574" s="3">
        <v>424</v>
      </c>
      <c r="L574" s="3">
        <v>46.05</v>
      </c>
      <c r="M574" s="3">
        <v>52.599999999999994</v>
      </c>
      <c r="N574" s="3">
        <v>107.891770025</v>
      </c>
      <c r="O574" s="3">
        <v>107.891770025</v>
      </c>
      <c r="P574" s="3">
        <v>66.996079084999991</v>
      </c>
      <c r="Q574" s="3">
        <v>40.895690940000009</v>
      </c>
      <c r="R574" s="3">
        <f t="shared" si="68"/>
        <v>40.895690940000009</v>
      </c>
      <c r="S574" s="3">
        <v>66.099999999999994</v>
      </c>
      <c r="T574" s="3">
        <f t="shared" si="70"/>
        <v>5.246079084999991</v>
      </c>
      <c r="U574" s="3">
        <v>61.75</v>
      </c>
      <c r="V574" s="7">
        <f t="shared" si="69"/>
        <v>0.57233281079448117</v>
      </c>
      <c r="W574" s="1">
        <f>VLOOKUP(B574,SiteMetadata!$B$3:$P$37,3,FALSE)</f>
        <v>0</v>
      </c>
      <c r="X574" s="1" t="str">
        <f>VLOOKUP(B574,SiteMetadata!$B$3:$P$37,10,FALSE)</f>
        <v>LowerEastForkLMR</v>
      </c>
      <c r="Y574" s="1">
        <f>VLOOKUP(B574,SiteMetadata!$B$3:$P$37,5,FALSE)</f>
        <v>0.54310199999999997</v>
      </c>
      <c r="Z574" s="1">
        <v>4</v>
      </c>
    </row>
    <row r="575" spans="1:26" x14ac:dyDescent="0.3">
      <c r="A575" s="2">
        <v>45077</v>
      </c>
      <c r="B575" s="1" t="s">
        <v>185</v>
      </c>
      <c r="C575" s="1">
        <v>0</v>
      </c>
      <c r="D575" s="3">
        <v>567.30835988999991</v>
      </c>
      <c r="E575" s="1" t="s">
        <v>185</v>
      </c>
      <c r="F575" s="4">
        <v>645.38581154999997</v>
      </c>
      <c r="G575" s="3">
        <v>620.38581154999997</v>
      </c>
      <c r="H575" s="3">
        <v>-53.077451660000065</v>
      </c>
      <c r="I575" s="3">
        <f t="shared" si="72"/>
        <v>18.785811549999949</v>
      </c>
      <c r="J575" s="3">
        <v>695</v>
      </c>
      <c r="K575" s="3">
        <v>578</v>
      </c>
      <c r="L575" s="3">
        <v>46.2</v>
      </c>
      <c r="M575" s="3">
        <v>48.6</v>
      </c>
      <c r="N575" s="3">
        <v>74.28484963999999</v>
      </c>
      <c r="O575" s="3">
        <v>74.28484963999999</v>
      </c>
      <c r="P575" s="3">
        <v>67.648624999999996</v>
      </c>
      <c r="Q575" s="3">
        <v>6.6362246399999947</v>
      </c>
      <c r="R575" s="3">
        <f t="shared" si="68"/>
        <v>6.6362246399999947</v>
      </c>
      <c r="S575" s="3">
        <v>46.6</v>
      </c>
      <c r="T575" s="3">
        <f t="shared" si="70"/>
        <v>26.648624999999996</v>
      </c>
      <c r="U575" s="3">
        <v>41</v>
      </c>
      <c r="V575" s="7">
        <f t="shared" si="69"/>
        <v>0.55192950108527683</v>
      </c>
      <c r="W575" s="1">
        <f>VLOOKUP(B575,SiteMetadata!$B$3:$P$37,3,FALSE)</f>
        <v>0</v>
      </c>
      <c r="X575" s="1" t="str">
        <f>VLOOKUP(B575,SiteMetadata!$B$3:$P$37,10,FALSE)</f>
        <v>LowerEastForkLMR</v>
      </c>
      <c r="Y575" s="1">
        <f>VLOOKUP(B575,SiteMetadata!$B$3:$P$37,5,FALSE)</f>
        <v>0.54310199999999997</v>
      </c>
      <c r="Z575" s="1"/>
    </row>
    <row r="576" spans="1:26" x14ac:dyDescent="0.3">
      <c r="A576" s="2">
        <v>45082</v>
      </c>
      <c r="B576" s="1" t="s">
        <v>185</v>
      </c>
      <c r="C576" s="1">
        <v>0</v>
      </c>
      <c r="D576" s="3">
        <v>490.83202944000004</v>
      </c>
      <c r="E576" s="1" t="s">
        <v>185</v>
      </c>
      <c r="F576" s="4">
        <v>641.38581154999997</v>
      </c>
      <c r="G576" s="3">
        <v>620.38581154999997</v>
      </c>
      <c r="H576" s="3">
        <v>-129.55378210999993</v>
      </c>
      <c r="I576" s="3">
        <f t="shared" si="72"/>
        <v>74.785811549999949</v>
      </c>
      <c r="J576" s="3">
        <v>581</v>
      </c>
      <c r="K576" s="3">
        <v>526</v>
      </c>
      <c r="L576" s="3">
        <v>29.2</v>
      </c>
      <c r="M576" s="3">
        <v>40.6</v>
      </c>
      <c r="N576" s="3">
        <v>73.190840999999992</v>
      </c>
      <c r="O576" s="3">
        <v>73.190840999999992</v>
      </c>
      <c r="P576" s="3">
        <v>65.398057959999974</v>
      </c>
      <c r="Q576" s="3">
        <v>7.7927830400000175</v>
      </c>
      <c r="R576" s="3">
        <f t="shared" si="68"/>
        <v>7.7927830400000175</v>
      </c>
      <c r="S576" s="3">
        <v>49.1</v>
      </c>
      <c r="T576" s="3">
        <f t="shared" si="70"/>
        <v>14.598057959999977</v>
      </c>
      <c r="U576" s="3">
        <v>50.8</v>
      </c>
      <c r="V576" s="7">
        <f t="shared" si="69"/>
        <v>0.69407591586493733</v>
      </c>
      <c r="W576" s="1">
        <f>VLOOKUP(B576,SiteMetadata!$B$3:$P$37,3,FALSE)</f>
        <v>0</v>
      </c>
      <c r="X576" s="1" t="str">
        <f>VLOOKUP(B576,SiteMetadata!$B$3:$P$37,10,FALSE)</f>
        <v>LowerEastForkLMR</v>
      </c>
      <c r="Y576" s="1">
        <f>VLOOKUP(B576,SiteMetadata!$B$3:$P$37,5,FALSE)</f>
        <v>0.54310199999999997</v>
      </c>
      <c r="Z576" s="1"/>
    </row>
    <row r="577" spans="1:26" x14ac:dyDescent="0.3">
      <c r="A577" s="2">
        <v>45083</v>
      </c>
      <c r="B577" s="1" t="s">
        <v>185</v>
      </c>
      <c r="C577" s="1">
        <v>0</v>
      </c>
      <c r="D577" s="3">
        <v>468.05550725000001</v>
      </c>
      <c r="E577" s="1" t="s">
        <v>185</v>
      </c>
      <c r="F577" s="4">
        <v>560.33535875000007</v>
      </c>
      <c r="G577" s="3">
        <v>542.33535875000007</v>
      </c>
      <c r="H577" s="3">
        <v>-74.279851500000063</v>
      </c>
      <c r="I577" s="3">
        <f t="shared" si="72"/>
        <v>133.33535875000007</v>
      </c>
      <c r="J577" s="3">
        <v>405.5</v>
      </c>
      <c r="K577" s="3">
        <v>407</v>
      </c>
      <c r="L577" s="3">
        <v>10.6</v>
      </c>
      <c r="M577" s="3">
        <v>20</v>
      </c>
      <c r="N577" s="3">
        <v>62.700173939999985</v>
      </c>
      <c r="O577" s="3">
        <v>62.700173939999985</v>
      </c>
      <c r="P577" s="3">
        <v>54.296180179999993</v>
      </c>
      <c r="Q577" s="3">
        <v>8.4039937599999917</v>
      </c>
      <c r="R577" s="3">
        <f t="shared" si="68"/>
        <v>8.4039937599999917</v>
      </c>
      <c r="S577" s="3">
        <v>58.15</v>
      </c>
      <c r="T577" s="3" t="str">
        <f t="shared" si="70"/>
        <v/>
      </c>
      <c r="U577" s="3">
        <v>60.25</v>
      </c>
      <c r="V577" s="7">
        <f t="shared" si="69"/>
        <v>0.96092237411742043</v>
      </c>
      <c r="W577" s="1">
        <f>VLOOKUP(B577,SiteMetadata!$B$3:$P$37,3,FALSE)</f>
        <v>0</v>
      </c>
      <c r="X577" s="1" t="str">
        <f>VLOOKUP(B577,SiteMetadata!$B$3:$P$37,10,FALSE)</f>
        <v>LowerEastForkLMR</v>
      </c>
      <c r="Y577" s="1">
        <f>VLOOKUP(B577,SiteMetadata!$B$3:$P$37,5,FALSE)</f>
        <v>0.54310199999999997</v>
      </c>
      <c r="Z577" s="1"/>
    </row>
    <row r="578" spans="1:26" x14ac:dyDescent="0.3">
      <c r="A578" s="2">
        <v>45089</v>
      </c>
      <c r="B578" s="1" t="s">
        <v>185</v>
      </c>
      <c r="C578" s="1">
        <v>0</v>
      </c>
      <c r="D578" s="3">
        <v>691</v>
      </c>
      <c r="E578" s="1" t="s">
        <v>185</v>
      </c>
      <c r="F578" s="3">
        <v>691</v>
      </c>
      <c r="G578" s="3">
        <v>458.71925592999997</v>
      </c>
      <c r="H578" s="3">
        <v>232.28074407000003</v>
      </c>
      <c r="I578" s="3">
        <f t="shared" si="72"/>
        <v>289.01666666666671</v>
      </c>
      <c r="J578" s="3">
        <v>414</v>
      </c>
      <c r="K578" s="3">
        <v>385.33333333333331</v>
      </c>
      <c r="L578" s="3">
        <v>2.78</v>
      </c>
      <c r="M578" s="3">
        <v>16.649999999999999</v>
      </c>
      <c r="N578" s="3">
        <v>85.6</v>
      </c>
      <c r="O578" s="3">
        <v>85.6</v>
      </c>
      <c r="P578" s="3">
        <v>41.7</v>
      </c>
      <c r="Q578" s="3">
        <v>43.899999999999991</v>
      </c>
      <c r="R578" s="3">
        <f t="shared" si="68"/>
        <v>43.899999999999991</v>
      </c>
      <c r="S578" s="3">
        <v>64.099999999999994</v>
      </c>
      <c r="T578" s="3" t="str">
        <f t="shared" si="70"/>
        <v/>
      </c>
      <c r="U578" s="3">
        <v>79.3</v>
      </c>
      <c r="V578" s="7">
        <f t="shared" si="69"/>
        <v>0.92640186915887857</v>
      </c>
      <c r="W578" s="1">
        <f>VLOOKUP(B578,SiteMetadata!$B$3:$P$37,3,FALSE)</f>
        <v>0</v>
      </c>
      <c r="X578" s="1" t="str">
        <f>VLOOKUP(B578,SiteMetadata!$B$3:$P$37,10,FALSE)</f>
        <v>LowerEastForkLMR</v>
      </c>
      <c r="Y578" s="1">
        <f>VLOOKUP(B578,SiteMetadata!$B$3:$P$37,5,FALSE)</f>
        <v>0.54310199999999997</v>
      </c>
      <c r="Z578" s="1">
        <v>4</v>
      </c>
    </row>
    <row r="579" spans="1:26" x14ac:dyDescent="0.3">
      <c r="A579" s="2">
        <v>45097</v>
      </c>
      <c r="B579" s="1" t="s">
        <v>185</v>
      </c>
      <c r="C579" s="1">
        <v>0</v>
      </c>
      <c r="D579" s="3">
        <v>479</v>
      </c>
      <c r="E579" s="1" t="s">
        <v>185</v>
      </c>
      <c r="F579" s="3">
        <v>479</v>
      </c>
      <c r="G579" s="3">
        <v>478</v>
      </c>
      <c r="H579" s="3">
        <v>1</v>
      </c>
      <c r="I579" s="3">
        <f t="shared" si="72"/>
        <v>96</v>
      </c>
      <c r="J579" s="3">
        <v>358</v>
      </c>
      <c r="K579" s="3">
        <v>364.5</v>
      </c>
      <c r="L579" s="3">
        <v>9.9849999999999994</v>
      </c>
      <c r="M579" s="3">
        <v>18.5</v>
      </c>
      <c r="N579" s="3">
        <v>55.2</v>
      </c>
      <c r="O579" s="3">
        <v>55.2</v>
      </c>
      <c r="P579" s="3">
        <v>42.3</v>
      </c>
      <c r="Q579" s="3">
        <v>12.900000000000006</v>
      </c>
      <c r="R579" s="3">
        <f t="shared" si="68"/>
        <v>12.900000000000006</v>
      </c>
      <c r="S579" s="3">
        <v>62.3</v>
      </c>
      <c r="T579" s="3" t="str">
        <f t="shared" si="70"/>
        <v/>
      </c>
      <c r="U579" s="3">
        <v>66</v>
      </c>
      <c r="V579" s="7">
        <f t="shared" si="69"/>
        <v>1.1956521739130435</v>
      </c>
      <c r="W579" s="1">
        <f>VLOOKUP(B579,SiteMetadata!$B$3:$P$37,3,FALSE)</f>
        <v>0</v>
      </c>
      <c r="X579" s="1" t="str">
        <f>VLOOKUP(B579,SiteMetadata!$B$3:$P$37,10,FALSE)</f>
        <v>LowerEastForkLMR</v>
      </c>
      <c r="Y579" s="1">
        <f>VLOOKUP(B579,SiteMetadata!$B$3:$P$37,5,FALSE)</f>
        <v>0.54310199999999997</v>
      </c>
      <c r="Z579" s="1">
        <v>4</v>
      </c>
    </row>
    <row r="580" spans="1:26" x14ac:dyDescent="0.3">
      <c r="A580" s="2">
        <v>45103</v>
      </c>
      <c r="B580" s="1" t="s">
        <v>185</v>
      </c>
      <c r="C580" s="1">
        <v>0</v>
      </c>
      <c r="D580" s="3">
        <v>480.79954392000008</v>
      </c>
      <c r="E580" s="1" t="s">
        <v>185</v>
      </c>
      <c r="F580" s="3">
        <v>480.79954392000008</v>
      </c>
      <c r="G580" s="3">
        <v>480.79954392000008</v>
      </c>
      <c r="H580" s="3">
        <v>0</v>
      </c>
      <c r="I580" s="3"/>
      <c r="J580" s="3">
        <v>488</v>
      </c>
      <c r="K580" s="3">
        <v>964.5</v>
      </c>
      <c r="L580" s="3">
        <v>26.4</v>
      </c>
      <c r="M580" s="3">
        <v>44.45</v>
      </c>
      <c r="N580" s="3">
        <v>167.34254105600002</v>
      </c>
      <c r="O580" s="4">
        <v>178.96015634399998</v>
      </c>
      <c r="P580" s="3">
        <v>168.96015634399998</v>
      </c>
      <c r="Q580" s="3">
        <v>-1.6176152879999677</v>
      </c>
      <c r="R580" s="3">
        <f t="shared" si="68"/>
        <v>10</v>
      </c>
      <c r="S580" s="3">
        <v>59.8</v>
      </c>
      <c r="T580" s="3">
        <f t="shared" si="70"/>
        <v>107.51015634399998</v>
      </c>
      <c r="U580" s="3">
        <v>61.45</v>
      </c>
      <c r="V580" s="7">
        <f t="shared" si="69"/>
        <v>0.34337252076311253</v>
      </c>
      <c r="W580" s="1">
        <f>VLOOKUP(B580,SiteMetadata!$B$3:$P$37,3,FALSE)</f>
        <v>0</v>
      </c>
      <c r="X580" s="1" t="str">
        <f>VLOOKUP(B580,SiteMetadata!$B$3:$P$37,10,FALSE)</f>
        <v>LowerEastForkLMR</v>
      </c>
      <c r="Y580" s="1">
        <f>VLOOKUP(B580,SiteMetadata!$B$3:$P$37,5,FALSE)</f>
        <v>0.54310199999999997</v>
      </c>
      <c r="Z580" s="1"/>
    </row>
    <row r="581" spans="1:26" x14ac:dyDescent="0.3">
      <c r="A581" s="2">
        <v>45104</v>
      </c>
      <c r="B581" s="1" t="s">
        <v>185</v>
      </c>
      <c r="C581" s="1">
        <v>0</v>
      </c>
      <c r="D581" s="3">
        <v>475.96180012000002</v>
      </c>
      <c r="E581" s="1" t="s">
        <v>185</v>
      </c>
      <c r="F581" s="3">
        <v>475.96180012000002</v>
      </c>
      <c r="G581" s="3">
        <v>446.92799644000002</v>
      </c>
      <c r="H581" s="3">
        <v>29.033803680000005</v>
      </c>
      <c r="I581" s="3">
        <f t="shared" ref="I581:I597" si="73">F581-(K581+M581)</f>
        <v>475.96180012000002</v>
      </c>
      <c r="J581" s="3">
        <v>350.5</v>
      </c>
      <c r="K581" s="3"/>
      <c r="L581" s="3">
        <v>13.65</v>
      </c>
      <c r="M581" s="3"/>
      <c r="N581" s="3">
        <v>155.16698743500001</v>
      </c>
      <c r="O581" s="4">
        <v>167.44245862700001</v>
      </c>
      <c r="P581" s="3">
        <v>155.44245862700001</v>
      </c>
      <c r="Q581" s="3">
        <v>-0.2754711919999977</v>
      </c>
      <c r="R581" s="3">
        <f t="shared" ref="R581:R612" si="74">O581-P581</f>
        <v>12</v>
      </c>
      <c r="S581" s="3">
        <v>67.349999999999994</v>
      </c>
      <c r="T581" s="3">
        <f t="shared" si="70"/>
        <v>155.44245862700001</v>
      </c>
      <c r="U581" s="3"/>
      <c r="V581" s="7"/>
      <c r="W581" s="1">
        <f>VLOOKUP(B581,SiteMetadata!$B$3:$P$37,3,FALSE)</f>
        <v>0</v>
      </c>
      <c r="X581" s="1" t="str">
        <f>VLOOKUP(B581,SiteMetadata!$B$3:$P$37,10,FALSE)</f>
        <v>LowerEastForkLMR</v>
      </c>
      <c r="Y581" s="1">
        <f>VLOOKUP(B581,SiteMetadata!$B$3:$P$37,5,FALSE)</f>
        <v>0.54310199999999997</v>
      </c>
      <c r="Z581" s="1"/>
    </row>
    <row r="582" spans="1:26" x14ac:dyDescent="0.3">
      <c r="A582" s="2">
        <v>44774</v>
      </c>
      <c r="B582" s="1" t="s">
        <v>128</v>
      </c>
      <c r="C582" s="1">
        <v>0</v>
      </c>
      <c r="D582" s="3">
        <v>904.73939714999983</v>
      </c>
      <c r="E582" s="1" t="s">
        <v>128</v>
      </c>
      <c r="F582" s="3">
        <v>1044.89874515</v>
      </c>
      <c r="G582" s="3">
        <v>1019.89874515</v>
      </c>
      <c r="H582" s="3">
        <v>-115.15934800000014</v>
      </c>
      <c r="I582" s="3">
        <f t="shared" si="73"/>
        <v>803.29874514999995</v>
      </c>
      <c r="J582" s="3">
        <v>214</v>
      </c>
      <c r="K582" s="3">
        <v>210</v>
      </c>
      <c r="L582" s="3">
        <v>31.1</v>
      </c>
      <c r="M582" s="3">
        <v>31.6</v>
      </c>
      <c r="N582" s="3">
        <v>220.07766848</v>
      </c>
      <c r="O582" s="3">
        <v>220.07766848</v>
      </c>
      <c r="P582" s="3">
        <v>189.58422399999998</v>
      </c>
      <c r="Q582" s="3">
        <v>30.493444480000022</v>
      </c>
      <c r="R582" s="3">
        <f t="shared" si="74"/>
        <v>30.493444480000022</v>
      </c>
      <c r="S582" s="3">
        <v>192</v>
      </c>
      <c r="T582" s="3">
        <f t="shared" si="70"/>
        <v>5.5842239999999777</v>
      </c>
      <c r="U582" s="3">
        <v>184</v>
      </c>
      <c r="V582" s="7">
        <f t="shared" ref="V582:V625" si="75">U582/O582</f>
        <v>0.83606847196639289</v>
      </c>
      <c r="W582" s="1">
        <f>VLOOKUP(B582,SiteMetadata!$B$3:$P$37,3,FALSE)</f>
        <v>0.35</v>
      </c>
      <c r="X582" s="1" t="str">
        <f>VLOOKUP(B582,SiteMetadata!$B$3:$P$37,10,FALSE)</f>
        <v>UpperEastForkLMR</v>
      </c>
      <c r="Y582" s="1">
        <f>VLOOKUP(B582,SiteMetadata!$B$3:$P$37,5,FALSE)</f>
        <v>5.5004999999999997</v>
      </c>
      <c r="Z582" s="1">
        <v>4</v>
      </c>
    </row>
    <row r="583" spans="1:26" x14ac:dyDescent="0.3">
      <c r="A583" s="2">
        <v>44795</v>
      </c>
      <c r="B583" s="1" t="s">
        <v>128</v>
      </c>
      <c r="C583" s="1">
        <v>0</v>
      </c>
      <c r="D583" s="3">
        <v>1178.07421875</v>
      </c>
      <c r="E583" s="1" t="s">
        <v>128</v>
      </c>
      <c r="F583" s="3">
        <v>1178.07421875</v>
      </c>
      <c r="G583" s="3">
        <v>1127.5443065899999</v>
      </c>
      <c r="H583" s="3">
        <v>50.529912160000094</v>
      </c>
      <c r="I583" s="3">
        <f t="shared" si="73"/>
        <v>819.27421875000005</v>
      </c>
      <c r="J583" s="3">
        <v>362</v>
      </c>
      <c r="K583" s="3">
        <v>335</v>
      </c>
      <c r="L583" s="3">
        <v>25.3</v>
      </c>
      <c r="M583" s="3">
        <v>23.8</v>
      </c>
      <c r="N583" s="3">
        <v>384.66438750000003</v>
      </c>
      <c r="O583" s="3">
        <v>384.66438750000003</v>
      </c>
      <c r="P583" s="3">
        <v>379.32797181999996</v>
      </c>
      <c r="Q583" s="3">
        <v>5.3364156800000728</v>
      </c>
      <c r="R583" s="3">
        <f t="shared" si="74"/>
        <v>5.3364156800000728</v>
      </c>
      <c r="S583" s="3">
        <v>287</v>
      </c>
      <c r="T583" s="3">
        <f t="shared" si="70"/>
        <v>108.32797181999996</v>
      </c>
      <c r="U583" s="3">
        <v>271</v>
      </c>
      <c r="V583" s="7">
        <f t="shared" si="75"/>
        <v>0.70451024011158292</v>
      </c>
      <c r="W583" s="1">
        <f>VLOOKUP(B583,SiteMetadata!$B$3:$P$37,3,FALSE)</f>
        <v>0.35</v>
      </c>
      <c r="X583" s="1" t="str">
        <f>VLOOKUP(B583,SiteMetadata!$B$3:$P$37,10,FALSE)</f>
        <v>UpperEastForkLMR</v>
      </c>
      <c r="Y583" s="1">
        <f>VLOOKUP(B583,SiteMetadata!$B$3:$P$37,5,FALSE)</f>
        <v>5.5004999999999997</v>
      </c>
      <c r="Z583" s="1">
        <v>4</v>
      </c>
    </row>
    <row r="584" spans="1:26" x14ac:dyDescent="0.3">
      <c r="A584" s="2">
        <v>44837</v>
      </c>
      <c r="B584" s="1" t="s">
        <v>128</v>
      </c>
      <c r="C584" s="1">
        <v>0</v>
      </c>
      <c r="D584" s="3">
        <v>382.55084378000004</v>
      </c>
      <c r="E584" s="1" t="s">
        <v>128</v>
      </c>
      <c r="F584" s="4">
        <v>436.86203450000005</v>
      </c>
      <c r="G584" s="3">
        <v>411.86203450000005</v>
      </c>
      <c r="H584" s="3">
        <v>-29.311190720000013</v>
      </c>
      <c r="I584" s="3">
        <f t="shared" si="73"/>
        <v>374.56203450000004</v>
      </c>
      <c r="J584" s="3">
        <v>43.4</v>
      </c>
      <c r="K584" s="3">
        <v>50.3</v>
      </c>
      <c r="L584" s="3">
        <v>11.3</v>
      </c>
      <c r="M584" s="3">
        <v>12</v>
      </c>
      <c r="N584" s="3">
        <v>177.95888820000002</v>
      </c>
      <c r="O584" s="3">
        <v>177.95888820000002</v>
      </c>
      <c r="P584" s="3">
        <v>138</v>
      </c>
      <c r="Q584" s="3">
        <v>39.958888200000018</v>
      </c>
      <c r="R584" s="3">
        <f t="shared" si="74"/>
        <v>39.958888200000018</v>
      </c>
      <c r="S584" s="3">
        <v>123</v>
      </c>
      <c r="T584" s="3">
        <f t="shared" si="70"/>
        <v>18</v>
      </c>
      <c r="U584" s="3">
        <v>120</v>
      </c>
      <c r="V584" s="7">
        <f t="shared" si="75"/>
        <v>0.6743130461971496</v>
      </c>
      <c r="W584" s="1">
        <f>VLOOKUP(B584,SiteMetadata!$B$3:$P$37,3,FALSE)</f>
        <v>0.35</v>
      </c>
      <c r="X584" s="1" t="str">
        <f>VLOOKUP(B584,SiteMetadata!$B$3:$P$37,10,FALSE)</f>
        <v>UpperEastForkLMR</v>
      </c>
      <c r="Y584" s="1">
        <f>VLOOKUP(B584,SiteMetadata!$B$3:$P$37,5,FALSE)</f>
        <v>5.5004999999999997</v>
      </c>
      <c r="Z584" s="1">
        <v>4</v>
      </c>
    </row>
    <row r="585" spans="1:26" x14ac:dyDescent="0.3">
      <c r="A585" s="72">
        <v>44886</v>
      </c>
      <c r="B585" s="73" t="s">
        <v>128</v>
      </c>
      <c r="C585" s="73">
        <v>0</v>
      </c>
      <c r="D585" s="74">
        <v>627</v>
      </c>
      <c r="E585" s="73" t="s">
        <v>128</v>
      </c>
      <c r="F585" s="74">
        <v>627</v>
      </c>
      <c r="G585" s="74">
        <v>588</v>
      </c>
      <c r="H585" s="74">
        <v>39</v>
      </c>
      <c r="I585" s="74">
        <f t="shared" si="73"/>
        <v>616.79</v>
      </c>
      <c r="J585" s="74">
        <v>3.48</v>
      </c>
      <c r="K585" s="74">
        <v>2.2000000000000002</v>
      </c>
      <c r="L585" s="74">
        <v>1.31</v>
      </c>
      <c r="M585" s="74">
        <v>8.01</v>
      </c>
      <c r="N585" s="74">
        <v>342.74972835000005</v>
      </c>
      <c r="O585" s="74">
        <v>342.74972835000005</v>
      </c>
      <c r="P585" s="74">
        <v>290.84623472999999</v>
      </c>
      <c r="Q585" s="74">
        <v>51.903493620000063</v>
      </c>
      <c r="R585" s="74">
        <f t="shared" si="74"/>
        <v>51.903493620000063</v>
      </c>
      <c r="S585" s="74">
        <v>242</v>
      </c>
      <c r="T585" s="74">
        <f t="shared" si="70"/>
        <v>95.846234729999992</v>
      </c>
      <c r="U585" s="74">
        <v>195</v>
      </c>
      <c r="V585" s="76">
        <f t="shared" si="75"/>
        <v>0.56892824084422056</v>
      </c>
      <c r="W585" s="73">
        <f>VLOOKUP(B585,SiteMetadata!$B$3:$P$37,3,FALSE)</f>
        <v>0.35</v>
      </c>
      <c r="X585" s="73" t="str">
        <f>VLOOKUP(B585,SiteMetadata!$B$3:$P$37,10,FALSE)</f>
        <v>UpperEastForkLMR</v>
      </c>
      <c r="Y585" s="73">
        <f>VLOOKUP(B585,SiteMetadata!$B$3:$P$37,5,FALSE)</f>
        <v>5.5004999999999997</v>
      </c>
      <c r="Z585" s="73">
        <v>4</v>
      </c>
    </row>
    <row r="586" spans="1:26" x14ac:dyDescent="0.3">
      <c r="A586" s="72">
        <v>45265</v>
      </c>
      <c r="B586" s="73" t="s">
        <v>128</v>
      </c>
      <c r="C586" s="73">
        <v>0</v>
      </c>
      <c r="D586" s="74">
        <v>1541.2170068000003</v>
      </c>
      <c r="E586" s="73" t="s">
        <v>128</v>
      </c>
      <c r="F586" s="74">
        <v>1656.7203992999998</v>
      </c>
      <c r="G586" s="74">
        <v>1634.7203992999998</v>
      </c>
      <c r="H586" s="74">
        <v>-93.503392499999563</v>
      </c>
      <c r="I586" s="74">
        <f t="shared" si="73"/>
        <v>336.72039929999983</v>
      </c>
      <c r="J586" s="74">
        <v>754</v>
      </c>
      <c r="K586" s="74">
        <v>1320</v>
      </c>
      <c r="L586" s="74">
        <v>17.8</v>
      </c>
      <c r="M586" s="74"/>
      <c r="N586" s="74">
        <v>276.82906656</v>
      </c>
      <c r="O586" s="75">
        <v>355.26450624</v>
      </c>
      <c r="P586" s="74">
        <v>343.26450624</v>
      </c>
      <c r="Q586" s="74">
        <v>-66.435439680000002</v>
      </c>
      <c r="R586" s="74">
        <f t="shared" si="74"/>
        <v>12</v>
      </c>
      <c r="S586" s="74">
        <v>225</v>
      </c>
      <c r="T586" s="74">
        <f t="shared" si="70"/>
        <v>118.26450624</v>
      </c>
      <c r="U586" s="75">
        <v>225</v>
      </c>
      <c r="V586" s="76">
        <f t="shared" si="75"/>
        <v>0.63333092962571547</v>
      </c>
      <c r="W586" s="73">
        <f>VLOOKUP(B586,SiteMetadata!$B$3:$P$37,3,FALSE)</f>
        <v>0.35</v>
      </c>
      <c r="X586" s="73" t="str">
        <f>VLOOKUP(B586,SiteMetadata!$B$3:$P$37,10,FALSE)</f>
        <v>UpperEastForkLMR</v>
      </c>
      <c r="Y586" s="73">
        <f>VLOOKUP(B586,SiteMetadata!$B$3:$P$37,5,FALSE)</f>
        <v>5.5004999999999997</v>
      </c>
      <c r="Z586" s="73">
        <v>4</v>
      </c>
    </row>
    <row r="587" spans="1:26" x14ac:dyDescent="0.3">
      <c r="A587" s="2">
        <v>44949</v>
      </c>
      <c r="B587" s="1" t="s">
        <v>128</v>
      </c>
      <c r="C587" s="1">
        <v>0</v>
      </c>
      <c r="D587" s="3">
        <v>962.10469695999996</v>
      </c>
      <c r="E587" s="1" t="s">
        <v>128</v>
      </c>
      <c r="F587" s="3">
        <v>962.10469695999996</v>
      </c>
      <c r="G587" s="3">
        <v>917.67181000999994</v>
      </c>
      <c r="H587" s="3">
        <v>44.432886950000011</v>
      </c>
      <c r="I587" s="3">
        <f t="shared" si="73"/>
        <v>391.10469695999996</v>
      </c>
      <c r="J587" s="3">
        <v>483</v>
      </c>
      <c r="K587" s="3">
        <v>559</v>
      </c>
      <c r="L587" s="3">
        <v>13.3</v>
      </c>
      <c r="M587" s="3">
        <v>12</v>
      </c>
      <c r="N587" s="3">
        <v>228.91037657000001</v>
      </c>
      <c r="O587" s="6">
        <v>228.91037657000001</v>
      </c>
      <c r="P587" s="3">
        <v>186.56347172</v>
      </c>
      <c r="Q587" s="3">
        <v>42.346904850000016</v>
      </c>
      <c r="R587" s="3">
        <f t="shared" si="74"/>
        <v>42.346904850000016</v>
      </c>
      <c r="S587" s="3">
        <v>64.900000000000006</v>
      </c>
      <c r="T587" s="3">
        <f t="shared" si="70"/>
        <v>113.36347171999999</v>
      </c>
      <c r="U587" s="3">
        <v>73.2</v>
      </c>
      <c r="V587" s="7">
        <f t="shared" si="75"/>
        <v>0.3197758052598183</v>
      </c>
      <c r="W587" s="1">
        <f>VLOOKUP(B587,SiteMetadata!$B$3:$P$37,3,FALSE)</f>
        <v>0.35</v>
      </c>
      <c r="X587" s="1" t="str">
        <f>VLOOKUP(B587,SiteMetadata!$B$3:$P$37,10,FALSE)</f>
        <v>UpperEastForkLMR</v>
      </c>
      <c r="Y587" s="1">
        <f>VLOOKUP(B587,SiteMetadata!$B$3:$P$37,5,FALSE)</f>
        <v>5.5004999999999997</v>
      </c>
      <c r="Z587" s="1">
        <v>4</v>
      </c>
    </row>
    <row r="588" spans="1:26" x14ac:dyDescent="0.3">
      <c r="A588" s="2">
        <v>44970</v>
      </c>
      <c r="B588" s="1" t="s">
        <v>128</v>
      </c>
      <c r="C588" s="1">
        <v>0</v>
      </c>
      <c r="D588" s="3">
        <v>306.15842999999995</v>
      </c>
      <c r="E588" s="1" t="s">
        <v>128</v>
      </c>
      <c r="F588" s="3">
        <v>306.15842999999995</v>
      </c>
      <c r="G588" s="3">
        <v>271.45162300000004</v>
      </c>
      <c r="H588" s="3">
        <v>34.706806999999912</v>
      </c>
      <c r="I588" s="3">
        <f t="shared" si="73"/>
        <v>274.88842999999997</v>
      </c>
      <c r="J588" s="3">
        <v>36.6</v>
      </c>
      <c r="K588" s="3">
        <v>29.6</v>
      </c>
      <c r="L588" s="3">
        <v>1.97</v>
      </c>
      <c r="M588" s="3">
        <v>1.67</v>
      </c>
      <c r="N588" s="3">
        <v>83.515777639999996</v>
      </c>
      <c r="O588" s="4">
        <v>158.05818976000006</v>
      </c>
      <c r="P588" s="3">
        <v>144.05818976000006</v>
      </c>
      <c r="Q588" s="3">
        <v>-60.542412120000066</v>
      </c>
      <c r="R588" s="3">
        <f t="shared" si="74"/>
        <v>14</v>
      </c>
      <c r="S588" s="3">
        <v>23.2</v>
      </c>
      <c r="T588" s="3">
        <f t="shared" si="70"/>
        <v>121.85818976000006</v>
      </c>
      <c r="U588" s="3">
        <v>22.2</v>
      </c>
      <c r="V588" s="7">
        <f t="shared" si="75"/>
        <v>0.14045460114220651</v>
      </c>
      <c r="W588" s="1">
        <f>VLOOKUP(B588,SiteMetadata!$B$3:$P$37,3,FALSE)</f>
        <v>0.35</v>
      </c>
      <c r="X588" s="1" t="str">
        <f>VLOOKUP(B588,SiteMetadata!$B$3:$P$37,10,FALSE)</f>
        <v>UpperEastForkLMR</v>
      </c>
      <c r="Y588" s="1">
        <f>VLOOKUP(B588,SiteMetadata!$B$3:$P$37,5,FALSE)</f>
        <v>5.5004999999999997</v>
      </c>
      <c r="Z588" s="1">
        <v>4</v>
      </c>
    </row>
    <row r="589" spans="1:26" x14ac:dyDescent="0.3">
      <c r="A589" s="2">
        <v>44991</v>
      </c>
      <c r="B589" s="1" t="s">
        <v>128</v>
      </c>
      <c r="C589" s="1">
        <v>0</v>
      </c>
      <c r="D589" s="3">
        <v>935</v>
      </c>
      <c r="E589" s="1" t="s">
        <v>128</v>
      </c>
      <c r="F589" s="3">
        <v>935</v>
      </c>
      <c r="G589" s="3">
        <v>738</v>
      </c>
      <c r="H589" s="3">
        <v>197</v>
      </c>
      <c r="I589" s="3">
        <f t="shared" si="73"/>
        <v>653.54</v>
      </c>
      <c r="J589" s="3">
        <v>335</v>
      </c>
      <c r="K589" s="3">
        <v>272</v>
      </c>
      <c r="L589" s="3">
        <v>14</v>
      </c>
      <c r="M589" s="3">
        <v>9.4600000000000009</v>
      </c>
      <c r="N589" s="3">
        <v>219.54407700000002</v>
      </c>
      <c r="O589" s="6">
        <v>219.54407700000002</v>
      </c>
      <c r="P589" s="3">
        <v>91.164025039999984</v>
      </c>
      <c r="Q589" s="3">
        <v>128.38005196000003</v>
      </c>
      <c r="R589" s="3">
        <f t="shared" si="74"/>
        <v>128.38005196000003</v>
      </c>
      <c r="S589" s="3">
        <v>72.7</v>
      </c>
      <c r="T589" s="3">
        <f t="shared" si="70"/>
        <v>32.164025039999984</v>
      </c>
      <c r="U589" s="3">
        <v>59</v>
      </c>
      <c r="V589" s="7">
        <f t="shared" si="75"/>
        <v>0.26873874625185173</v>
      </c>
      <c r="W589" s="1">
        <f>VLOOKUP(B589,SiteMetadata!$B$3:$P$37,3,FALSE)</f>
        <v>0.35</v>
      </c>
      <c r="X589" s="1" t="str">
        <f>VLOOKUP(B589,SiteMetadata!$B$3:$P$37,10,FALSE)</f>
        <v>UpperEastForkLMR</v>
      </c>
      <c r="Y589" s="1">
        <f>VLOOKUP(B589,SiteMetadata!$B$3:$P$37,5,FALSE)</f>
        <v>5.5004999999999997</v>
      </c>
      <c r="Z589" s="1">
        <v>4</v>
      </c>
    </row>
    <row r="590" spans="1:26" x14ac:dyDescent="0.3">
      <c r="A590" s="2">
        <v>45012</v>
      </c>
      <c r="B590" s="1" t="s">
        <v>128</v>
      </c>
      <c r="C590" s="1">
        <v>0</v>
      </c>
      <c r="D590" s="3">
        <v>1018.27169328</v>
      </c>
      <c r="E590" s="1" t="s">
        <v>128</v>
      </c>
      <c r="F590" s="3">
        <v>1018.27169328</v>
      </c>
      <c r="G590" s="3">
        <v>714.46407007000016</v>
      </c>
      <c r="H590" s="3">
        <v>303.80762320999986</v>
      </c>
      <c r="I590" s="3">
        <f t="shared" si="73"/>
        <v>614.77169328000002</v>
      </c>
      <c r="J590" s="3">
        <v>768</v>
      </c>
      <c r="K590" s="3">
        <v>395</v>
      </c>
      <c r="L590" s="3">
        <v>72</v>
      </c>
      <c r="M590" s="3">
        <v>8.5</v>
      </c>
      <c r="N590" s="3">
        <v>150.22483843400002</v>
      </c>
      <c r="O590" s="6">
        <v>150.22483843400002</v>
      </c>
      <c r="P590" s="3">
        <v>72.397790248000007</v>
      </c>
      <c r="Q590" s="3">
        <v>77.827048186000013</v>
      </c>
      <c r="R590" s="3">
        <f t="shared" si="74"/>
        <v>77.827048186000013</v>
      </c>
      <c r="S590" s="3">
        <v>43.3</v>
      </c>
      <c r="T590" s="3">
        <f t="shared" si="70"/>
        <v>26.197790248000004</v>
      </c>
      <c r="U590" s="3">
        <v>46.2</v>
      </c>
      <c r="V590" s="7">
        <f t="shared" si="75"/>
        <v>0.30753902271825423</v>
      </c>
      <c r="W590" s="1">
        <f>VLOOKUP(B590,SiteMetadata!$B$3:$P$37,3,FALSE)</f>
        <v>0.35</v>
      </c>
      <c r="X590" s="1" t="str">
        <f>VLOOKUP(B590,SiteMetadata!$B$3:$P$37,10,FALSE)</f>
        <v>UpperEastForkLMR</v>
      </c>
      <c r="Y590" s="1">
        <f>VLOOKUP(B590,SiteMetadata!$B$3:$P$37,5,FALSE)</f>
        <v>5.5004999999999997</v>
      </c>
      <c r="Z590" s="1">
        <v>4</v>
      </c>
    </row>
    <row r="591" spans="1:26" x14ac:dyDescent="0.3">
      <c r="A591" s="2">
        <v>45033</v>
      </c>
      <c r="B591" s="1" t="s">
        <v>128</v>
      </c>
      <c r="C591" s="1">
        <v>0</v>
      </c>
      <c r="D591" s="3">
        <v>422</v>
      </c>
      <c r="E591" s="1" t="s">
        <v>128</v>
      </c>
      <c r="F591" s="3">
        <v>422</v>
      </c>
      <c r="G591" s="3">
        <v>395.85676813999993</v>
      </c>
      <c r="H591" s="3">
        <v>26.143231860000071</v>
      </c>
      <c r="I591" s="3">
        <f t="shared" si="73"/>
        <v>405.09</v>
      </c>
      <c r="J591" s="3">
        <v>14.5</v>
      </c>
      <c r="K591" s="3">
        <v>11.6</v>
      </c>
      <c r="L591" s="3">
        <v>2.4700000000000002</v>
      </c>
      <c r="M591" s="3">
        <v>5.31</v>
      </c>
      <c r="N591" s="3">
        <v>120.94585405000001</v>
      </c>
      <c r="O591" s="6">
        <v>120.94585405000001</v>
      </c>
      <c r="P591" s="3">
        <v>108.17100137800003</v>
      </c>
      <c r="Q591" s="3">
        <v>12.77485267199998</v>
      </c>
      <c r="R591" s="3">
        <f t="shared" si="74"/>
        <v>12.77485267199998</v>
      </c>
      <c r="S591" s="3">
        <v>37</v>
      </c>
      <c r="T591" s="3">
        <f t="shared" si="70"/>
        <v>81.071001378000034</v>
      </c>
      <c r="U591" s="3">
        <v>27.1</v>
      </c>
      <c r="V591" s="7">
        <f t="shared" si="75"/>
        <v>0.22406720935466409</v>
      </c>
      <c r="W591" s="1">
        <f>VLOOKUP(B591,SiteMetadata!$B$3:$P$37,3,FALSE)</f>
        <v>0.35</v>
      </c>
      <c r="X591" s="1" t="str">
        <f>VLOOKUP(B591,SiteMetadata!$B$3:$P$37,10,FALSE)</f>
        <v>UpperEastForkLMR</v>
      </c>
      <c r="Y591" s="1">
        <f>VLOOKUP(B591,SiteMetadata!$B$3:$P$37,5,FALSE)</f>
        <v>5.5004999999999997</v>
      </c>
      <c r="Z591" s="1">
        <v>4</v>
      </c>
    </row>
    <row r="592" spans="1:26" x14ac:dyDescent="0.3">
      <c r="A592" s="2">
        <v>45054</v>
      </c>
      <c r="B592" s="1" t="s">
        <v>128</v>
      </c>
      <c r="C592" s="1">
        <v>0</v>
      </c>
      <c r="D592" s="3">
        <v>2381.2268148899998</v>
      </c>
      <c r="E592" s="1" t="s">
        <v>128</v>
      </c>
      <c r="F592" s="3">
        <v>2381.2268148899998</v>
      </c>
      <c r="G592" s="3">
        <v>2182.3822890000001</v>
      </c>
      <c r="H592" s="3">
        <v>198.84452588999966</v>
      </c>
      <c r="I592" s="3">
        <f t="shared" si="73"/>
        <v>337.12681488999988</v>
      </c>
      <c r="J592" s="3">
        <v>2030</v>
      </c>
      <c r="K592" s="3">
        <v>1990</v>
      </c>
      <c r="L592" s="3">
        <v>45.3</v>
      </c>
      <c r="M592" s="3">
        <v>54.1</v>
      </c>
      <c r="N592" s="3">
        <v>519</v>
      </c>
      <c r="O592" s="6">
        <v>519</v>
      </c>
      <c r="P592" s="3">
        <v>425.42830599999991</v>
      </c>
      <c r="Q592" s="3">
        <v>93.571694000000093</v>
      </c>
      <c r="R592" s="3">
        <f t="shared" si="74"/>
        <v>93.571694000000093</v>
      </c>
      <c r="S592" s="3">
        <v>482</v>
      </c>
      <c r="T592" s="3" t="str">
        <f t="shared" si="70"/>
        <v/>
      </c>
      <c r="U592" s="3">
        <v>472</v>
      </c>
      <c r="V592" s="7">
        <f t="shared" si="75"/>
        <v>0.90944123314065506</v>
      </c>
      <c r="W592" s="1">
        <f>VLOOKUP(B592,SiteMetadata!$B$3:$P$37,3,FALSE)</f>
        <v>0.35</v>
      </c>
      <c r="X592" s="1" t="str">
        <f>VLOOKUP(B592,SiteMetadata!$B$3:$P$37,10,FALSE)</f>
        <v>UpperEastForkLMR</v>
      </c>
      <c r="Y592" s="1">
        <f>VLOOKUP(B592,SiteMetadata!$B$3:$P$37,5,FALSE)</f>
        <v>5.5004999999999997</v>
      </c>
      <c r="Z592" s="1">
        <v>4</v>
      </c>
    </row>
    <row r="593" spans="1:26" x14ac:dyDescent="0.3">
      <c r="A593" s="2">
        <v>45076</v>
      </c>
      <c r="B593" s="1" t="s">
        <v>128</v>
      </c>
      <c r="C593" s="1">
        <v>0</v>
      </c>
      <c r="D593" s="3">
        <v>679</v>
      </c>
      <c r="E593" s="1" t="s">
        <v>128</v>
      </c>
      <c r="F593" s="3">
        <v>679</v>
      </c>
      <c r="G593" s="3">
        <v>583.33962528000006</v>
      </c>
      <c r="H593" s="3">
        <v>95.660374719999936</v>
      </c>
      <c r="I593" s="3">
        <f t="shared" si="73"/>
        <v>60.433333333333394</v>
      </c>
      <c r="J593" s="3">
        <v>102.26666666666667</v>
      </c>
      <c r="K593" s="3">
        <v>162.5</v>
      </c>
      <c r="L593" s="3">
        <v>65.7</v>
      </c>
      <c r="M593" s="3">
        <v>456.06666666666666</v>
      </c>
      <c r="N593" s="3">
        <v>193.30315742000002</v>
      </c>
      <c r="O593" s="6">
        <v>193.30315742000002</v>
      </c>
      <c r="P593" s="3">
        <v>151.89654232666666</v>
      </c>
      <c r="Q593" s="3">
        <v>41.406615093333357</v>
      </c>
      <c r="R593" s="3">
        <f t="shared" si="74"/>
        <v>41.406615093333357</v>
      </c>
      <c r="S593" s="3">
        <v>125.66666666666667</v>
      </c>
      <c r="T593" s="3">
        <f t="shared" si="70"/>
        <v>44.896542326666662</v>
      </c>
      <c r="U593" s="3">
        <v>107</v>
      </c>
      <c r="V593" s="7">
        <f t="shared" si="75"/>
        <v>0.55353467283266056</v>
      </c>
      <c r="W593" s="1">
        <f>VLOOKUP(B593,SiteMetadata!$B$3:$P$37,3,FALSE)</f>
        <v>0.35</v>
      </c>
      <c r="X593" s="1" t="str">
        <f>VLOOKUP(B593,SiteMetadata!$B$3:$P$37,10,FALSE)</f>
        <v>UpperEastForkLMR</v>
      </c>
      <c r="Y593" s="1">
        <f>VLOOKUP(B593,SiteMetadata!$B$3:$P$37,5,FALSE)</f>
        <v>5.5004999999999997</v>
      </c>
      <c r="Z593" s="1">
        <v>4</v>
      </c>
    </row>
    <row r="594" spans="1:26" x14ac:dyDescent="0.3">
      <c r="A594" s="2">
        <v>45097</v>
      </c>
      <c r="B594" s="1" t="s">
        <v>128</v>
      </c>
      <c r="C594" s="1">
        <v>0</v>
      </c>
      <c r="D594" s="3">
        <v>517.66666666666663</v>
      </c>
      <c r="E594" s="1" t="s">
        <v>128</v>
      </c>
      <c r="F594" s="3">
        <v>517.66666666666663</v>
      </c>
      <c r="G594" s="3">
        <v>471</v>
      </c>
      <c r="H594" s="3">
        <v>46.666666666666629</v>
      </c>
      <c r="I594" s="3">
        <f t="shared" si="73"/>
        <v>445.63333333333333</v>
      </c>
      <c r="J594" s="3">
        <v>48.6</v>
      </c>
      <c r="K594" s="3">
        <v>52.966666666666669</v>
      </c>
      <c r="L594" s="3">
        <v>18.833333333333332</v>
      </c>
      <c r="M594" s="3">
        <v>19.066666666666666</v>
      </c>
      <c r="N594" s="3">
        <v>93.733333333333334</v>
      </c>
      <c r="O594" s="6">
        <v>93.733333333333334</v>
      </c>
      <c r="P594" s="3">
        <v>78.933333333333337</v>
      </c>
      <c r="Q594" s="3">
        <v>14.799999999999997</v>
      </c>
      <c r="R594" s="3">
        <f t="shared" si="74"/>
        <v>14.799999999999997</v>
      </c>
      <c r="S594" s="3">
        <v>96.533333333333346</v>
      </c>
      <c r="T594" s="3" t="str">
        <f t="shared" si="70"/>
        <v/>
      </c>
      <c r="U594" s="3">
        <v>83.933333333333337</v>
      </c>
      <c r="V594" s="7">
        <f t="shared" si="75"/>
        <v>0.89544807965860596</v>
      </c>
      <c r="W594" s="1">
        <f>VLOOKUP(B594,SiteMetadata!$B$3:$P$37,3,FALSE)</f>
        <v>0.35</v>
      </c>
      <c r="X594" s="1" t="str">
        <f>VLOOKUP(B594,SiteMetadata!$B$3:$P$37,10,FALSE)</f>
        <v>UpperEastForkLMR</v>
      </c>
      <c r="Y594" s="1">
        <f>VLOOKUP(B594,SiteMetadata!$B$3:$P$37,5,FALSE)</f>
        <v>5.5004999999999997</v>
      </c>
      <c r="Z594" s="1">
        <v>4</v>
      </c>
    </row>
    <row r="595" spans="1:26" x14ac:dyDescent="0.3">
      <c r="A595" s="2">
        <v>44760</v>
      </c>
      <c r="B595" s="1" t="s">
        <v>97</v>
      </c>
      <c r="C595" s="1">
        <v>0</v>
      </c>
      <c r="D595" s="3">
        <v>5160</v>
      </c>
      <c r="E595" s="1" t="s">
        <v>97</v>
      </c>
      <c r="F595" s="3">
        <v>5160</v>
      </c>
      <c r="G595" s="3">
        <v>4460</v>
      </c>
      <c r="H595" s="3">
        <v>700</v>
      </c>
      <c r="I595" s="3">
        <f t="shared" si="73"/>
        <v>614</v>
      </c>
      <c r="J595" s="3">
        <v>3630</v>
      </c>
      <c r="K595" s="3">
        <v>4100</v>
      </c>
      <c r="L595" s="3">
        <v>343</v>
      </c>
      <c r="M595" s="3">
        <v>446</v>
      </c>
      <c r="N595" s="3">
        <v>470</v>
      </c>
      <c r="O595" s="3">
        <v>470</v>
      </c>
      <c r="P595" s="3">
        <v>268.51528736000006</v>
      </c>
      <c r="Q595" s="3">
        <v>201.48471263999994</v>
      </c>
      <c r="R595" s="3">
        <f t="shared" si="74"/>
        <v>201.48471263999994</v>
      </c>
      <c r="S595" s="3">
        <v>193</v>
      </c>
      <c r="T595" s="3">
        <f t="shared" si="70"/>
        <v>0.51528736000005892</v>
      </c>
      <c r="U595" s="3">
        <v>268</v>
      </c>
      <c r="V595" s="7">
        <f t="shared" si="75"/>
        <v>0.57021276595744685</v>
      </c>
      <c r="W595" s="1">
        <f>VLOOKUP(B595,SiteMetadata!$B$3:$P$37,3,FALSE)</f>
        <v>0</v>
      </c>
      <c r="X595" s="1" t="str">
        <f>VLOOKUP(B595,SiteMetadata!$B$3:$P$37,10,FALSE)</f>
        <v>UpperEastForkLMR</v>
      </c>
      <c r="Y595" s="1">
        <f>VLOOKUP(B595,SiteMetadata!$B$3:$P$37,5,FALSE)</f>
        <v>48.268528000000003</v>
      </c>
      <c r="Z595" s="1">
        <v>4</v>
      </c>
    </row>
    <row r="596" spans="1:26" x14ac:dyDescent="0.3">
      <c r="A596" s="2">
        <v>44774</v>
      </c>
      <c r="B596" s="1" t="s">
        <v>97</v>
      </c>
      <c r="C596" s="1">
        <v>0</v>
      </c>
      <c r="D596" s="3">
        <v>3508.7956599999998</v>
      </c>
      <c r="E596" s="1" t="s">
        <v>97</v>
      </c>
      <c r="F596" s="3">
        <v>3508.7956599999998</v>
      </c>
      <c r="G596" s="3">
        <v>3442.2358749999994</v>
      </c>
      <c r="H596" s="3">
        <v>66.559785000000375</v>
      </c>
      <c r="I596" s="3">
        <f t="shared" si="73"/>
        <v>985.69565999999986</v>
      </c>
      <c r="J596" s="3">
        <v>2450</v>
      </c>
      <c r="K596" s="3">
        <v>2500</v>
      </c>
      <c r="L596" s="3">
        <v>19.899999999999999</v>
      </c>
      <c r="M596" s="3">
        <v>23.1</v>
      </c>
      <c r="N596" s="3">
        <v>439.26114400000006</v>
      </c>
      <c r="O596" s="4">
        <v>499.51158399999991</v>
      </c>
      <c r="P596" s="3">
        <v>487.51158399999991</v>
      </c>
      <c r="Q596" s="3">
        <v>-48.250439999999855</v>
      </c>
      <c r="R596" s="3">
        <f t="shared" si="74"/>
        <v>12</v>
      </c>
      <c r="S596" s="3">
        <v>426</v>
      </c>
      <c r="T596" s="3">
        <f t="shared" si="70"/>
        <v>77.511583999999914</v>
      </c>
      <c r="U596" s="3">
        <v>410</v>
      </c>
      <c r="V596" s="7">
        <f t="shared" si="75"/>
        <v>0.82080178544968452</v>
      </c>
      <c r="W596" s="1">
        <f>VLOOKUP(B596,SiteMetadata!$B$3:$P$37,3,FALSE)</f>
        <v>0</v>
      </c>
      <c r="X596" s="1" t="str">
        <f>VLOOKUP(B596,SiteMetadata!$B$3:$P$37,10,FALSE)</f>
        <v>UpperEastForkLMR</v>
      </c>
      <c r="Y596" s="1">
        <f>VLOOKUP(B596,SiteMetadata!$B$3:$P$37,5,FALSE)</f>
        <v>48.268528000000003</v>
      </c>
      <c r="Z596" s="1">
        <v>4</v>
      </c>
    </row>
    <row r="597" spans="1:26" x14ac:dyDescent="0.3">
      <c r="A597" s="2">
        <v>44795</v>
      </c>
      <c r="B597" s="1" t="s">
        <v>97</v>
      </c>
      <c r="C597" s="1">
        <v>0</v>
      </c>
      <c r="D597" s="3">
        <v>1808.5243713899997</v>
      </c>
      <c r="E597" s="1" t="s">
        <v>97</v>
      </c>
      <c r="F597" s="3">
        <v>1808.5243713899997</v>
      </c>
      <c r="G597" s="3">
        <v>1695.3410525899999</v>
      </c>
      <c r="H597" s="3">
        <v>113.18331879999982</v>
      </c>
      <c r="I597" s="3">
        <f t="shared" si="73"/>
        <v>770.92437138999981</v>
      </c>
      <c r="J597" s="3">
        <v>1060</v>
      </c>
      <c r="K597" s="3">
        <v>1020</v>
      </c>
      <c r="L597" s="3">
        <v>26.6</v>
      </c>
      <c r="M597" s="3">
        <v>17.600000000000001</v>
      </c>
      <c r="N597" s="3">
        <v>455.35454312000007</v>
      </c>
      <c r="O597" s="3">
        <v>455.35454312000007</v>
      </c>
      <c r="P597" s="3">
        <v>301.14990638</v>
      </c>
      <c r="Q597" s="3">
        <v>154.20463674000007</v>
      </c>
      <c r="R597" s="3">
        <f t="shared" si="74"/>
        <v>154.20463674000007</v>
      </c>
      <c r="S597" s="3">
        <v>270</v>
      </c>
      <c r="T597" s="3">
        <f t="shared" si="70"/>
        <v>49.149906380000004</v>
      </c>
      <c r="U597" s="3">
        <v>252</v>
      </c>
      <c r="V597" s="7">
        <f t="shared" si="75"/>
        <v>0.55341492427712569</v>
      </c>
      <c r="W597" s="1">
        <f>VLOOKUP(B597,SiteMetadata!$B$3:$P$37,3,FALSE)</f>
        <v>0</v>
      </c>
      <c r="X597" s="1" t="str">
        <f>VLOOKUP(B597,SiteMetadata!$B$3:$P$37,10,FALSE)</f>
        <v>UpperEastForkLMR</v>
      </c>
      <c r="Y597" s="1">
        <f>VLOOKUP(B597,SiteMetadata!$B$3:$P$37,5,FALSE)</f>
        <v>48.268528000000003</v>
      </c>
      <c r="Z597" s="1">
        <v>4</v>
      </c>
    </row>
    <row r="598" spans="1:26" x14ac:dyDescent="0.3">
      <c r="A598" s="2">
        <v>44837</v>
      </c>
      <c r="B598" s="1" t="s">
        <v>97</v>
      </c>
      <c r="C598" s="1">
        <v>0</v>
      </c>
      <c r="D598" s="3">
        <v>3533.3646829999998</v>
      </c>
      <c r="E598" s="1" t="s">
        <v>97</v>
      </c>
      <c r="F598" s="3">
        <v>3533.3646829999998</v>
      </c>
      <c r="G598" s="3">
        <v>3054.164507</v>
      </c>
      <c r="H598" s="3">
        <v>479.20017599999983</v>
      </c>
      <c r="I598" s="3"/>
      <c r="J598" s="3">
        <v>5170</v>
      </c>
      <c r="K598" s="3">
        <v>5020</v>
      </c>
      <c r="L598" s="3">
        <v>1.96</v>
      </c>
      <c r="M598" s="3">
        <v>2.67</v>
      </c>
      <c r="N598" s="3">
        <v>510.04101732000009</v>
      </c>
      <c r="O598" s="3">
        <v>510.04101732000009</v>
      </c>
      <c r="P598" s="3">
        <v>473.17715299999998</v>
      </c>
      <c r="Q598" s="3">
        <v>36.863864320000118</v>
      </c>
      <c r="R598" s="3">
        <f t="shared" si="74"/>
        <v>36.863864320000118</v>
      </c>
      <c r="S598" s="3">
        <v>437</v>
      </c>
      <c r="T598" s="3">
        <f t="shared" si="70"/>
        <v>44.177152999999976</v>
      </c>
      <c r="U598" s="3">
        <v>429</v>
      </c>
      <c r="V598" s="7">
        <f t="shared" si="75"/>
        <v>0.84110882347104465</v>
      </c>
      <c r="W598" s="1">
        <f>VLOOKUP(B598,SiteMetadata!$B$3:$P$37,3,FALSE)</f>
        <v>0</v>
      </c>
      <c r="X598" s="1" t="str">
        <f>VLOOKUP(B598,SiteMetadata!$B$3:$P$37,10,FALSE)</f>
        <v>UpperEastForkLMR</v>
      </c>
      <c r="Y598" s="1">
        <f>VLOOKUP(B598,SiteMetadata!$B$3:$P$37,5,FALSE)</f>
        <v>48.268528000000003</v>
      </c>
      <c r="Z598" s="1">
        <v>4</v>
      </c>
    </row>
    <row r="599" spans="1:26" x14ac:dyDescent="0.3">
      <c r="A599" s="2">
        <v>44858</v>
      </c>
      <c r="B599" s="1" t="s">
        <v>97</v>
      </c>
      <c r="C599" s="1">
        <v>0</v>
      </c>
      <c r="D599" s="3">
        <v>2470.065208</v>
      </c>
      <c r="E599" s="1" t="s">
        <v>97</v>
      </c>
      <c r="F599" s="3">
        <v>2470.065208</v>
      </c>
      <c r="G599" s="3">
        <v>2415.2126519999997</v>
      </c>
      <c r="H599" s="3">
        <v>54.852556000000277</v>
      </c>
      <c r="I599" s="3"/>
      <c r="J599" s="3">
        <v>2350</v>
      </c>
      <c r="K599" s="3">
        <v>4980</v>
      </c>
      <c r="L599" s="3">
        <v>4.78</v>
      </c>
      <c r="M599" s="3">
        <v>4.8600000000000003</v>
      </c>
      <c r="N599" s="3">
        <v>523.48388399999999</v>
      </c>
      <c r="O599" s="3">
        <v>523.48388399999999</v>
      </c>
      <c r="P599" s="3">
        <v>442.39902064000006</v>
      </c>
      <c r="Q599" s="3">
        <v>81.084863359999929</v>
      </c>
      <c r="R599" s="3">
        <f t="shared" si="74"/>
        <v>81.084863359999929</v>
      </c>
      <c r="S599" s="3">
        <v>413</v>
      </c>
      <c r="T599" s="3">
        <f t="shared" si="70"/>
        <v>29.39902064000006</v>
      </c>
      <c r="U599" s="4">
        <v>413</v>
      </c>
      <c r="V599" s="7">
        <f t="shared" si="75"/>
        <v>0.78894501363484193</v>
      </c>
      <c r="W599" s="1">
        <f>VLOOKUP(B599,SiteMetadata!$B$3:$P$37,3,FALSE)</f>
        <v>0</v>
      </c>
      <c r="X599" s="1" t="str">
        <f>VLOOKUP(B599,SiteMetadata!$B$3:$P$37,10,FALSE)</f>
        <v>UpperEastForkLMR</v>
      </c>
      <c r="Y599" s="1">
        <f>VLOOKUP(B599,SiteMetadata!$B$3:$P$37,5,FALSE)</f>
        <v>48.268528000000003</v>
      </c>
      <c r="Z599" s="1">
        <v>4</v>
      </c>
    </row>
    <row r="600" spans="1:26" x14ac:dyDescent="0.3">
      <c r="A600" s="72">
        <v>44886</v>
      </c>
      <c r="B600" s="73" t="s">
        <v>97</v>
      </c>
      <c r="C600" s="73">
        <v>0</v>
      </c>
      <c r="D600" s="74">
        <v>2146.78838</v>
      </c>
      <c r="E600" s="73" t="s">
        <v>97</v>
      </c>
      <c r="F600" s="74">
        <v>2146.78838</v>
      </c>
      <c r="G600" s="74">
        <v>1702.5730288</v>
      </c>
      <c r="H600" s="74">
        <v>444.21535119999999</v>
      </c>
      <c r="I600" s="74">
        <f>F600-(K600+M600)</f>
        <v>714.71838000000002</v>
      </c>
      <c r="J600" s="74">
        <v>1480</v>
      </c>
      <c r="K600" s="74">
        <v>1430</v>
      </c>
      <c r="L600" s="74">
        <v>2.5499999999999998</v>
      </c>
      <c r="M600" s="74">
        <v>2.0699999999999998</v>
      </c>
      <c r="N600" s="74">
        <v>257.44623424999997</v>
      </c>
      <c r="O600" s="75">
        <v>307.07347872000003</v>
      </c>
      <c r="P600" s="74">
        <v>297.07347872000003</v>
      </c>
      <c r="Q600" s="74">
        <v>-39.627244470000051</v>
      </c>
      <c r="R600" s="74">
        <f t="shared" si="74"/>
        <v>10</v>
      </c>
      <c r="S600" s="74">
        <v>222</v>
      </c>
      <c r="T600" s="74">
        <f t="shared" si="70"/>
        <v>85.073478720000026</v>
      </c>
      <c r="U600" s="74">
        <v>212</v>
      </c>
      <c r="V600" s="76">
        <f t="shared" si="75"/>
        <v>0.69038850533005092</v>
      </c>
      <c r="W600" s="73">
        <f>VLOOKUP(B600,SiteMetadata!$B$3:$P$37,3,FALSE)</f>
        <v>0</v>
      </c>
      <c r="X600" s="73" t="str">
        <f>VLOOKUP(B600,SiteMetadata!$B$3:$P$37,10,FALSE)</f>
        <v>UpperEastForkLMR</v>
      </c>
      <c r="Y600" s="73">
        <f>VLOOKUP(B600,SiteMetadata!$B$3:$P$37,5,FALSE)</f>
        <v>48.268528000000003</v>
      </c>
      <c r="Z600" s="73">
        <v>4</v>
      </c>
    </row>
    <row r="601" spans="1:26" x14ac:dyDescent="0.3">
      <c r="A601" s="72">
        <v>44900</v>
      </c>
      <c r="B601" s="73" t="s">
        <v>97</v>
      </c>
      <c r="C601" s="73">
        <v>0</v>
      </c>
      <c r="D601" s="74">
        <v>2460.6339689999995</v>
      </c>
      <c r="E601" s="73" t="s">
        <v>97</v>
      </c>
      <c r="F601" s="75">
        <v>2566.6109300000003</v>
      </c>
      <c r="G601" s="74">
        <v>2548.6109300000003</v>
      </c>
      <c r="H601" s="74">
        <v>-87.976961000000756</v>
      </c>
      <c r="I601" s="74">
        <f>F601-(K601+M601)</f>
        <v>655.41093000000023</v>
      </c>
      <c r="J601" s="74">
        <v>2140</v>
      </c>
      <c r="K601" s="74">
        <v>1900</v>
      </c>
      <c r="L601" s="74">
        <v>9.8000000000000007</v>
      </c>
      <c r="M601" s="74">
        <v>11.2</v>
      </c>
      <c r="N601" s="74">
        <v>271.96964416000003</v>
      </c>
      <c r="O601" s="74">
        <v>271.96964416000003</v>
      </c>
      <c r="P601" s="74">
        <v>256.64011104000002</v>
      </c>
      <c r="Q601" s="74">
        <v>15.329533120000008</v>
      </c>
      <c r="R601" s="74">
        <f t="shared" si="74"/>
        <v>15.329533120000008</v>
      </c>
      <c r="S601" s="74">
        <v>156</v>
      </c>
      <c r="T601" s="74">
        <f t="shared" si="70"/>
        <v>51.640111040000022</v>
      </c>
      <c r="U601" s="74">
        <v>205</v>
      </c>
      <c r="V601" s="76">
        <f t="shared" si="75"/>
        <v>0.75376059204386159</v>
      </c>
      <c r="W601" s="73">
        <f>VLOOKUP(B601,SiteMetadata!$B$3:$P$37,3,FALSE)</f>
        <v>0</v>
      </c>
      <c r="X601" s="73" t="str">
        <f>VLOOKUP(B601,SiteMetadata!$B$3:$P$37,10,FALSE)</f>
        <v>UpperEastForkLMR</v>
      </c>
      <c r="Y601" s="73">
        <f>VLOOKUP(B601,SiteMetadata!$B$3:$P$37,5,FALSE)</f>
        <v>48.268528000000003</v>
      </c>
      <c r="Z601" s="73">
        <v>4</v>
      </c>
    </row>
    <row r="602" spans="1:26" x14ac:dyDescent="0.3">
      <c r="A602" s="2">
        <v>44949</v>
      </c>
      <c r="B602" s="1" t="s">
        <v>97</v>
      </c>
      <c r="C602" s="1">
        <v>0</v>
      </c>
      <c r="D602" s="3">
        <v>2636.8217749999999</v>
      </c>
      <c r="E602" s="1" t="s">
        <v>97</v>
      </c>
      <c r="F602" s="3">
        <v>2636.8217749999999</v>
      </c>
      <c r="G602" s="3">
        <v>2341.0952009999996</v>
      </c>
      <c r="H602" s="3">
        <v>295.72657400000026</v>
      </c>
      <c r="I602" s="3">
        <f>F602-(K602+M602)</f>
        <v>647.21177499999999</v>
      </c>
      <c r="J602" s="3">
        <v>1910</v>
      </c>
      <c r="K602" s="3">
        <v>1980</v>
      </c>
      <c r="L602" s="3">
        <v>17.5</v>
      </c>
      <c r="M602" s="3">
        <v>9.61</v>
      </c>
      <c r="N602" s="3">
        <v>118.07156000000001</v>
      </c>
      <c r="O602" s="4">
        <v>172.98817616999997</v>
      </c>
      <c r="P602" s="3">
        <v>160.98817616999997</v>
      </c>
      <c r="Q602" s="3">
        <v>-42.916616169999969</v>
      </c>
      <c r="R602" s="3">
        <f t="shared" si="74"/>
        <v>12</v>
      </c>
      <c r="S602" s="3">
        <v>57.1</v>
      </c>
      <c r="T602" s="3">
        <f t="shared" si="70"/>
        <v>104.38817616999998</v>
      </c>
      <c r="U602" s="3">
        <v>56.6</v>
      </c>
      <c r="V602" s="7">
        <f t="shared" si="75"/>
        <v>0.32718999213205019</v>
      </c>
      <c r="W602" s="1">
        <f>VLOOKUP(B602,SiteMetadata!$B$3:$P$37,3,FALSE)</f>
        <v>0</v>
      </c>
      <c r="X602" s="1" t="str">
        <f>VLOOKUP(B602,SiteMetadata!$B$3:$P$37,10,FALSE)</f>
        <v>UpperEastForkLMR</v>
      </c>
      <c r="Y602" s="1">
        <f>VLOOKUP(B602,SiteMetadata!$B$3:$P$37,5,FALSE)</f>
        <v>48.268528000000003</v>
      </c>
      <c r="Z602" s="1">
        <v>4</v>
      </c>
    </row>
    <row r="603" spans="1:26" x14ac:dyDescent="0.3">
      <c r="A603" s="2">
        <v>44970</v>
      </c>
      <c r="B603" s="1" t="s">
        <v>97</v>
      </c>
      <c r="C603" s="1">
        <v>0</v>
      </c>
      <c r="D603" s="3">
        <v>1171.8744575000001</v>
      </c>
      <c r="E603" s="1" t="s">
        <v>97</v>
      </c>
      <c r="F603" s="4">
        <v>1258.4212972</v>
      </c>
      <c r="G603" s="3">
        <v>1241.4212972</v>
      </c>
      <c r="H603" s="3">
        <v>-69.546839699999964</v>
      </c>
      <c r="I603" s="3">
        <f>F603-(K603+M603)</f>
        <v>541.25129720000007</v>
      </c>
      <c r="J603" s="3">
        <v>2120</v>
      </c>
      <c r="K603" s="3">
        <v>711</v>
      </c>
      <c r="L603" s="3">
        <v>0.73299999999999998</v>
      </c>
      <c r="M603" s="3">
        <v>6.17</v>
      </c>
      <c r="N603" s="3">
        <v>131.52384164</v>
      </c>
      <c r="O603" s="4">
        <v>166.75542006000003</v>
      </c>
      <c r="P603" s="3">
        <v>156.75542006000003</v>
      </c>
      <c r="Q603" s="3">
        <v>-25.231578420000034</v>
      </c>
      <c r="R603" s="3">
        <f t="shared" si="74"/>
        <v>10</v>
      </c>
      <c r="S603" s="3">
        <v>47.4</v>
      </c>
      <c r="T603" s="3">
        <f t="shared" si="70"/>
        <v>116.55542006000003</v>
      </c>
      <c r="U603" s="3">
        <v>40.200000000000003</v>
      </c>
      <c r="V603" s="7">
        <f t="shared" si="75"/>
        <v>0.24107162445176114</v>
      </c>
      <c r="W603" s="1">
        <f>VLOOKUP(B603,SiteMetadata!$B$3:$P$37,3,FALSE)</f>
        <v>0</v>
      </c>
      <c r="X603" s="1" t="str">
        <f>VLOOKUP(B603,SiteMetadata!$B$3:$P$37,10,FALSE)</f>
        <v>UpperEastForkLMR</v>
      </c>
      <c r="Y603" s="1">
        <f>VLOOKUP(B603,SiteMetadata!$B$3:$P$37,5,FALSE)</f>
        <v>48.268528000000003</v>
      </c>
      <c r="Z603" s="1">
        <v>4</v>
      </c>
    </row>
    <row r="604" spans="1:26" x14ac:dyDescent="0.3">
      <c r="A604" s="2">
        <v>44991</v>
      </c>
      <c r="B604" s="1" t="s">
        <v>97</v>
      </c>
      <c r="C604" s="1">
        <v>0</v>
      </c>
      <c r="D604" s="3">
        <v>2540</v>
      </c>
      <c r="E604" s="1" t="s">
        <v>97</v>
      </c>
      <c r="F604" s="3">
        <v>2540</v>
      </c>
      <c r="G604" s="3">
        <v>2280</v>
      </c>
      <c r="H604" s="3">
        <v>260</v>
      </c>
      <c r="I604" s="3">
        <f>F604-(K604+M604)</f>
        <v>429.90000000000009</v>
      </c>
      <c r="J604" s="3">
        <v>2780</v>
      </c>
      <c r="K604" s="3">
        <v>2100</v>
      </c>
      <c r="L604" s="3">
        <v>9.59</v>
      </c>
      <c r="M604" s="3">
        <v>10.1</v>
      </c>
      <c r="N604" s="3">
        <v>114.28679743999999</v>
      </c>
      <c r="O604" s="3">
        <v>114.28679743999999</v>
      </c>
      <c r="P604" s="3">
        <v>63.972273439999988</v>
      </c>
      <c r="Q604" s="3">
        <v>50.314523999999999</v>
      </c>
      <c r="R604" s="3">
        <f t="shared" si="74"/>
        <v>50.314523999999999</v>
      </c>
      <c r="S604" s="3">
        <v>69.099999999999994</v>
      </c>
      <c r="T604" s="3">
        <f t="shared" si="70"/>
        <v>0.97227343999998794</v>
      </c>
      <c r="U604" s="3">
        <v>63</v>
      </c>
      <c r="V604" s="7">
        <f t="shared" si="75"/>
        <v>0.55124477552251561</v>
      </c>
      <c r="W604" s="1">
        <f>VLOOKUP(B604,SiteMetadata!$B$3:$P$37,3,FALSE)</f>
        <v>0</v>
      </c>
      <c r="X604" s="1" t="str">
        <f>VLOOKUP(B604,SiteMetadata!$B$3:$P$37,10,FALSE)</f>
        <v>UpperEastForkLMR</v>
      </c>
      <c r="Y604" s="1">
        <f>VLOOKUP(B604,SiteMetadata!$B$3:$P$37,5,FALSE)</f>
        <v>48.268528000000003</v>
      </c>
      <c r="Z604" s="1">
        <v>4</v>
      </c>
    </row>
    <row r="605" spans="1:26" x14ac:dyDescent="0.3">
      <c r="A605" s="2">
        <v>45012</v>
      </c>
      <c r="B605" s="1" t="s">
        <v>97</v>
      </c>
      <c r="C605" s="1">
        <v>0</v>
      </c>
      <c r="D605" s="3">
        <v>2530</v>
      </c>
      <c r="E605" s="1" t="s">
        <v>97</v>
      </c>
      <c r="F605" s="3">
        <v>2530</v>
      </c>
      <c r="G605" s="3">
        <v>2230</v>
      </c>
      <c r="H605" s="3">
        <v>300</v>
      </c>
      <c r="I605" s="3"/>
      <c r="J605" s="3">
        <v>1960</v>
      </c>
      <c r="K605" s="3">
        <v>3560</v>
      </c>
      <c r="L605" s="3">
        <v>25.8</v>
      </c>
      <c r="M605" s="3">
        <v>65.2</v>
      </c>
      <c r="N605" s="3">
        <v>155.67860819200001</v>
      </c>
      <c r="O605" s="3">
        <v>155.67860819200001</v>
      </c>
      <c r="P605" s="3">
        <v>89.133331648000009</v>
      </c>
      <c r="Q605" s="3">
        <v>66.545276544000004</v>
      </c>
      <c r="R605" s="3">
        <f t="shared" si="74"/>
        <v>66.545276544000004</v>
      </c>
      <c r="S605" s="3">
        <v>50.7</v>
      </c>
      <c r="T605" s="3">
        <f t="shared" si="70"/>
        <v>39.033331648000008</v>
      </c>
      <c r="U605" s="3">
        <v>50.1</v>
      </c>
      <c r="V605" s="7">
        <f t="shared" si="75"/>
        <v>0.32181685449173059</v>
      </c>
      <c r="W605" s="1">
        <f>VLOOKUP(B605,SiteMetadata!$B$3:$P$37,3,FALSE)</f>
        <v>0</v>
      </c>
      <c r="X605" s="1" t="str">
        <f>VLOOKUP(B605,SiteMetadata!$B$3:$P$37,10,FALSE)</f>
        <v>UpperEastForkLMR</v>
      </c>
      <c r="Y605" s="1">
        <f>VLOOKUP(B605,SiteMetadata!$B$3:$P$37,5,FALSE)</f>
        <v>48.268528000000003</v>
      </c>
      <c r="Z605" s="1">
        <v>4</v>
      </c>
    </row>
    <row r="606" spans="1:26" x14ac:dyDescent="0.3">
      <c r="A606" s="2">
        <v>45033</v>
      </c>
      <c r="B606" s="1" t="s">
        <v>97</v>
      </c>
      <c r="C606" s="1">
        <v>0</v>
      </c>
      <c r="D606" s="3">
        <v>1640</v>
      </c>
      <c r="E606" s="1" t="s">
        <v>97</v>
      </c>
      <c r="F606" s="3">
        <v>1640</v>
      </c>
      <c r="G606" s="3">
        <v>1601.5219651199998</v>
      </c>
      <c r="H606" s="3">
        <v>38.478034880000223</v>
      </c>
      <c r="I606" s="3">
        <f>F606-(K606+M606)</f>
        <v>70.1099999999999</v>
      </c>
      <c r="J606" s="3">
        <v>999</v>
      </c>
      <c r="K606" s="3">
        <v>1560</v>
      </c>
      <c r="L606" s="3">
        <v>8.19</v>
      </c>
      <c r="M606" s="3">
        <v>9.89</v>
      </c>
      <c r="N606" s="3">
        <v>144.61885889220002</v>
      </c>
      <c r="O606" s="3">
        <v>144.61885889220002</v>
      </c>
      <c r="P606" s="3">
        <v>121.21098947199999</v>
      </c>
      <c r="Q606" s="3">
        <v>23.407869420200029</v>
      </c>
      <c r="R606" s="3">
        <f t="shared" si="74"/>
        <v>23.407869420200029</v>
      </c>
      <c r="S606" s="3">
        <v>40.6</v>
      </c>
      <c r="T606" s="3">
        <f t="shared" si="70"/>
        <v>91.210989471999994</v>
      </c>
      <c r="U606" s="3">
        <v>30</v>
      </c>
      <c r="V606" s="7">
        <f t="shared" si="75"/>
        <v>0.20744182487542806</v>
      </c>
      <c r="W606" s="1">
        <f>VLOOKUP(B606,SiteMetadata!$B$3:$P$37,3,FALSE)</f>
        <v>0</v>
      </c>
      <c r="X606" s="1" t="str">
        <f>VLOOKUP(B606,SiteMetadata!$B$3:$P$37,10,FALSE)</f>
        <v>UpperEastForkLMR</v>
      </c>
      <c r="Y606" s="1">
        <f>VLOOKUP(B606,SiteMetadata!$B$3:$P$37,5,FALSE)</f>
        <v>48.268528000000003</v>
      </c>
      <c r="Z606" s="1">
        <v>4</v>
      </c>
    </row>
    <row r="607" spans="1:26" x14ac:dyDescent="0.3">
      <c r="A607" s="2">
        <v>45054</v>
      </c>
      <c r="B607" s="1" t="s">
        <v>97</v>
      </c>
      <c r="C607" s="1">
        <v>0</v>
      </c>
      <c r="D607" s="3">
        <v>3080</v>
      </c>
      <c r="E607" s="1" t="s">
        <v>97</v>
      </c>
      <c r="F607" s="3">
        <v>3080</v>
      </c>
      <c r="G607" s="3">
        <v>2830</v>
      </c>
      <c r="H607" s="3">
        <v>250</v>
      </c>
      <c r="I607" s="3">
        <f>F607-(K607+M607)</f>
        <v>375</v>
      </c>
      <c r="J607" s="3">
        <v>3360</v>
      </c>
      <c r="K607" s="3">
        <v>2470</v>
      </c>
      <c r="L607" s="3">
        <v>230</v>
      </c>
      <c r="M607" s="3">
        <v>235</v>
      </c>
      <c r="N607" s="3">
        <v>472</v>
      </c>
      <c r="O607" s="3">
        <v>472</v>
      </c>
      <c r="P607" s="3">
        <v>432.88183749999996</v>
      </c>
      <c r="Q607" s="3">
        <v>39.118162500000039</v>
      </c>
      <c r="R607" s="3">
        <f t="shared" si="74"/>
        <v>39.118162500000039</v>
      </c>
      <c r="S607" s="3">
        <v>482</v>
      </c>
      <c r="T607" s="3" t="str">
        <f t="shared" si="70"/>
        <v/>
      </c>
      <c r="U607" s="3">
        <v>450</v>
      </c>
      <c r="V607" s="7">
        <f t="shared" si="75"/>
        <v>0.95338983050847459</v>
      </c>
      <c r="W607" s="1">
        <f>VLOOKUP(B607,SiteMetadata!$B$3:$P$37,3,FALSE)</f>
        <v>0</v>
      </c>
      <c r="X607" s="1" t="str">
        <f>VLOOKUP(B607,SiteMetadata!$B$3:$P$37,10,FALSE)</f>
        <v>UpperEastForkLMR</v>
      </c>
      <c r="Y607" s="1">
        <f>VLOOKUP(B607,SiteMetadata!$B$3:$P$37,5,FALSE)</f>
        <v>48.268528000000003</v>
      </c>
      <c r="Z607" s="1">
        <v>4</v>
      </c>
    </row>
    <row r="608" spans="1:26" x14ac:dyDescent="0.3">
      <c r="A608" s="2">
        <v>44781</v>
      </c>
      <c r="B608" s="1" t="s">
        <v>160</v>
      </c>
      <c r="C608" s="1">
        <v>0</v>
      </c>
      <c r="D608" s="3">
        <v>688</v>
      </c>
      <c r="E608" s="1" t="s">
        <v>160</v>
      </c>
      <c r="F608" s="4">
        <v>787</v>
      </c>
      <c r="G608" s="3">
        <v>763</v>
      </c>
      <c r="H608" s="3">
        <v>-75</v>
      </c>
      <c r="I608" s="3"/>
      <c r="J608" s="3">
        <v>693</v>
      </c>
      <c r="K608" s="3">
        <v>66.8</v>
      </c>
      <c r="L608" s="3">
        <v>6.5</v>
      </c>
      <c r="M608" s="3">
        <v>1310</v>
      </c>
      <c r="N608" s="3">
        <v>152.6978125</v>
      </c>
      <c r="O608" s="3">
        <v>152.6978125</v>
      </c>
      <c r="P608" s="3">
        <v>70.591621090000004</v>
      </c>
      <c r="Q608" s="3">
        <v>82.106191409999994</v>
      </c>
      <c r="R608" s="3">
        <f t="shared" si="74"/>
        <v>82.106191409999994</v>
      </c>
      <c r="S608" s="3">
        <v>96.3</v>
      </c>
      <c r="T608" s="3" t="str">
        <f t="shared" si="70"/>
        <v/>
      </c>
      <c r="U608" s="4">
        <v>89</v>
      </c>
      <c r="V608" s="7">
        <f t="shared" si="75"/>
        <v>0.58285052380825697</v>
      </c>
      <c r="W608" s="1">
        <f>VLOOKUP(B608,SiteMetadata!$B$3:$P$37,3,FALSE)</f>
        <v>0.1</v>
      </c>
      <c r="X608" s="1" t="str">
        <f>VLOOKUP(B608,SiteMetadata!$B$3:$P$37,10,FALSE)</f>
        <v>LowerEastForkLMR</v>
      </c>
      <c r="Y608" s="1">
        <f>VLOOKUP(B608,SiteMetadata!$B$3:$P$37,5,FALSE)</f>
        <v>7.156054000000001</v>
      </c>
      <c r="Z608" s="1">
        <v>4</v>
      </c>
    </row>
    <row r="609" spans="1:26" x14ac:dyDescent="0.3">
      <c r="A609" s="2">
        <v>44802</v>
      </c>
      <c r="B609" s="1" t="s">
        <v>160</v>
      </c>
      <c r="C609" s="1">
        <v>0</v>
      </c>
      <c r="D609" s="3">
        <v>357.01720375000002</v>
      </c>
      <c r="E609" s="1" t="s">
        <v>160</v>
      </c>
      <c r="F609" s="4">
        <v>396.61320134999994</v>
      </c>
      <c r="G609" s="3">
        <v>374.61320134999994</v>
      </c>
      <c r="H609" s="3">
        <v>-17.595997599999919</v>
      </c>
      <c r="I609" s="3">
        <f t="shared" ref="I609:I615" si="76">F609-(K609+M609)</f>
        <v>58.223201349999954</v>
      </c>
      <c r="J609" s="3">
        <v>421</v>
      </c>
      <c r="K609" s="3">
        <v>333</v>
      </c>
      <c r="L609" s="3">
        <v>4.47</v>
      </c>
      <c r="M609" s="3">
        <v>5.39</v>
      </c>
      <c r="N609" s="3">
        <v>111.48614999999999</v>
      </c>
      <c r="O609" s="3">
        <v>111.48614999999999</v>
      </c>
      <c r="P609" s="3">
        <v>37.297687547999999</v>
      </c>
      <c r="Q609" s="3">
        <v>74.188462451999996</v>
      </c>
      <c r="R609" s="3">
        <f t="shared" si="74"/>
        <v>74.188462451999996</v>
      </c>
      <c r="S609" s="3">
        <v>32.799999999999997</v>
      </c>
      <c r="T609" s="3" t="str">
        <f t="shared" si="70"/>
        <v/>
      </c>
      <c r="U609" s="3">
        <v>46.6</v>
      </c>
      <c r="V609" s="7">
        <f t="shared" si="75"/>
        <v>0.41798914035510243</v>
      </c>
      <c r="W609" s="1">
        <f>VLOOKUP(B609,SiteMetadata!$B$3:$P$37,3,FALSE)</f>
        <v>0.1</v>
      </c>
      <c r="X609" s="1" t="str">
        <f>VLOOKUP(B609,SiteMetadata!$B$3:$P$37,10,FALSE)</f>
        <v>LowerEastForkLMR</v>
      </c>
      <c r="Y609" s="1">
        <f>VLOOKUP(B609,SiteMetadata!$B$3:$P$37,5,FALSE)</f>
        <v>7.156054000000001</v>
      </c>
      <c r="Z609" s="1">
        <v>4</v>
      </c>
    </row>
    <row r="610" spans="1:26" x14ac:dyDescent="0.3">
      <c r="A610" s="2">
        <v>44823</v>
      </c>
      <c r="B610" s="1" t="s">
        <v>160</v>
      </c>
      <c r="C610" s="1">
        <v>0</v>
      </c>
      <c r="D610" s="3">
        <v>276.80918008000003</v>
      </c>
      <c r="E610" s="1" t="s">
        <v>160</v>
      </c>
      <c r="F610" s="3">
        <v>276.80918008000003</v>
      </c>
      <c r="G610" s="3">
        <v>276.80918008000003</v>
      </c>
      <c r="H610" s="3">
        <v>0</v>
      </c>
      <c r="I610" s="3">
        <f t="shared" si="76"/>
        <v>127.76918008000004</v>
      </c>
      <c r="J610" s="3">
        <v>178</v>
      </c>
      <c r="K610" s="3">
        <v>148</v>
      </c>
      <c r="L610" s="3">
        <v>2.15</v>
      </c>
      <c r="M610" s="3">
        <v>1.04</v>
      </c>
      <c r="N610" s="4">
        <v>89.7</v>
      </c>
      <c r="O610" s="3">
        <v>89.7</v>
      </c>
      <c r="P610" s="3">
        <v>48.7</v>
      </c>
      <c r="Q610" s="3">
        <v>41</v>
      </c>
      <c r="R610" s="3">
        <f t="shared" si="74"/>
        <v>41</v>
      </c>
      <c r="S610" s="3">
        <v>38.9</v>
      </c>
      <c r="T610" s="3">
        <f t="shared" si="70"/>
        <v>19.700000000000003</v>
      </c>
      <c r="U610" s="3">
        <v>29</v>
      </c>
      <c r="V610" s="7">
        <f t="shared" si="75"/>
        <v>0.32329988851727981</v>
      </c>
      <c r="W610" s="1">
        <f>VLOOKUP(B610,SiteMetadata!$B$3:$P$37,3,FALSE)</f>
        <v>0.1</v>
      </c>
      <c r="X610" s="1" t="str">
        <f>VLOOKUP(B610,SiteMetadata!$B$3:$P$37,10,FALSE)</f>
        <v>LowerEastForkLMR</v>
      </c>
      <c r="Y610" s="1">
        <f>VLOOKUP(B610,SiteMetadata!$B$3:$P$37,5,FALSE)</f>
        <v>7.156054000000001</v>
      </c>
      <c r="Z610" s="1">
        <v>4</v>
      </c>
    </row>
    <row r="611" spans="1:26" x14ac:dyDescent="0.3">
      <c r="A611" s="2">
        <v>44845</v>
      </c>
      <c r="B611" s="1" t="s">
        <v>160</v>
      </c>
      <c r="C611" s="1">
        <v>0</v>
      </c>
      <c r="D611" s="3">
        <v>361</v>
      </c>
      <c r="E611" s="1" t="s">
        <v>160</v>
      </c>
      <c r="F611" s="3">
        <v>361</v>
      </c>
      <c r="G611" s="3">
        <v>310</v>
      </c>
      <c r="H611" s="3">
        <v>51</v>
      </c>
      <c r="I611" s="3">
        <f t="shared" si="76"/>
        <v>142.77000000000001</v>
      </c>
      <c r="J611" s="3">
        <v>209</v>
      </c>
      <c r="K611" s="3">
        <v>214</v>
      </c>
      <c r="L611" s="3">
        <v>1.98</v>
      </c>
      <c r="M611" s="3">
        <v>4.2300000000000004</v>
      </c>
      <c r="N611" s="3">
        <v>81.227590287999988</v>
      </c>
      <c r="O611" s="3">
        <v>81.227590287999988</v>
      </c>
      <c r="P611" s="3">
        <v>54.572484512000003</v>
      </c>
      <c r="Q611" s="3">
        <v>26.655105775999985</v>
      </c>
      <c r="R611" s="3">
        <f t="shared" si="74"/>
        <v>26.655105775999985</v>
      </c>
      <c r="S611" s="3">
        <v>45.8</v>
      </c>
      <c r="T611" s="3">
        <f t="shared" si="70"/>
        <v>4.5724845120000026</v>
      </c>
      <c r="U611" s="3">
        <v>50</v>
      </c>
      <c r="V611" s="7">
        <f t="shared" si="75"/>
        <v>0.61555439257425149</v>
      </c>
      <c r="W611" s="1">
        <f>VLOOKUP(B611,SiteMetadata!$B$3:$P$37,3,FALSE)</f>
        <v>0.1</v>
      </c>
      <c r="X611" s="1" t="str">
        <f>VLOOKUP(B611,SiteMetadata!$B$3:$P$37,10,FALSE)</f>
        <v>LowerEastForkLMR</v>
      </c>
      <c r="Y611" s="1">
        <f>VLOOKUP(B611,SiteMetadata!$B$3:$P$37,5,FALSE)</f>
        <v>7.156054000000001</v>
      </c>
      <c r="Z611" s="1">
        <v>4</v>
      </c>
    </row>
    <row r="612" spans="1:26" x14ac:dyDescent="0.3">
      <c r="A612" s="2">
        <v>44865</v>
      </c>
      <c r="B612" s="1" t="s">
        <v>160</v>
      </c>
      <c r="C612" s="1">
        <v>0</v>
      </c>
      <c r="D612" s="3">
        <v>391.21209000000005</v>
      </c>
      <c r="E612" s="1" t="s">
        <v>160</v>
      </c>
      <c r="F612" s="3">
        <v>391.21209000000005</v>
      </c>
      <c r="G612" s="3">
        <v>271</v>
      </c>
      <c r="H612" s="3">
        <v>120.21209000000005</v>
      </c>
      <c r="I612" s="3">
        <f t="shared" si="76"/>
        <v>366.70209000000006</v>
      </c>
      <c r="J612" s="3">
        <v>13.6</v>
      </c>
      <c r="K612" s="3">
        <v>18</v>
      </c>
      <c r="L612" s="3">
        <v>3.26</v>
      </c>
      <c r="M612" s="3">
        <v>6.51</v>
      </c>
      <c r="N612" s="3">
        <v>323.96386485999994</v>
      </c>
      <c r="O612" s="3">
        <v>323.96386485999994</v>
      </c>
      <c r="P612" s="3">
        <v>259.09345808000006</v>
      </c>
      <c r="Q612" s="3">
        <v>64.870406779999882</v>
      </c>
      <c r="R612" s="3">
        <f t="shared" si="74"/>
        <v>64.870406779999882</v>
      </c>
      <c r="S612" s="3">
        <v>301</v>
      </c>
      <c r="T612" s="3">
        <f t="shared" si="70"/>
        <v>9.3458080000061727E-2</v>
      </c>
      <c r="U612" s="3">
        <v>259</v>
      </c>
      <c r="V612" s="7">
        <f t="shared" si="75"/>
        <v>0.79947187971697431</v>
      </c>
      <c r="W612" s="1">
        <f>VLOOKUP(B612,SiteMetadata!$B$3:$P$37,3,FALSE)</f>
        <v>0.1</v>
      </c>
      <c r="X612" s="1" t="str">
        <f>VLOOKUP(B612,SiteMetadata!$B$3:$P$37,10,FALSE)</f>
        <v>LowerEastForkLMR</v>
      </c>
      <c r="Y612" s="1">
        <f>VLOOKUP(B612,SiteMetadata!$B$3:$P$37,5,FALSE)</f>
        <v>7.156054000000001</v>
      </c>
      <c r="Z612" s="1">
        <v>4</v>
      </c>
    </row>
    <row r="613" spans="1:26" x14ac:dyDescent="0.3">
      <c r="A613" s="2">
        <v>44879</v>
      </c>
      <c r="B613" s="1" t="s">
        <v>160</v>
      </c>
      <c r="C613" s="1">
        <v>0</v>
      </c>
      <c r="D613" s="3">
        <v>353</v>
      </c>
      <c r="E613" s="1" t="s">
        <v>160</v>
      </c>
      <c r="F613" s="3">
        <v>353</v>
      </c>
      <c r="G613" s="3">
        <v>317</v>
      </c>
      <c r="H613" s="3">
        <v>36</v>
      </c>
      <c r="I613" s="3">
        <f t="shared" si="76"/>
        <v>204.5</v>
      </c>
      <c r="J613" s="3">
        <v>136</v>
      </c>
      <c r="K613" s="3">
        <v>136</v>
      </c>
      <c r="L613" s="3">
        <v>10.6</v>
      </c>
      <c r="M613" s="3">
        <v>12.5</v>
      </c>
      <c r="N613" s="3">
        <v>143.57632927999998</v>
      </c>
      <c r="O613" s="3">
        <v>143.57632927999998</v>
      </c>
      <c r="P613" s="3">
        <v>80.667797539999995</v>
      </c>
      <c r="Q613" s="3">
        <v>62.908531739999987</v>
      </c>
      <c r="R613" s="3">
        <f t="shared" ref="R613:R625" si="77">O613-P613</f>
        <v>62.908531739999987</v>
      </c>
      <c r="S613" s="3">
        <v>66.8</v>
      </c>
      <c r="T613" s="3">
        <f t="shared" si="70"/>
        <v>14.867797539999998</v>
      </c>
      <c r="U613" s="3">
        <v>65.8</v>
      </c>
      <c r="V613" s="7">
        <f t="shared" si="75"/>
        <v>0.4582928142122788</v>
      </c>
      <c r="W613" s="1">
        <f>VLOOKUP(B613,SiteMetadata!$B$3:$P$37,3,FALSE)</f>
        <v>0.1</v>
      </c>
      <c r="X613" s="1" t="str">
        <f>VLOOKUP(B613,SiteMetadata!$B$3:$P$37,10,FALSE)</f>
        <v>LowerEastForkLMR</v>
      </c>
      <c r="Y613" s="1">
        <f>VLOOKUP(B613,SiteMetadata!$B$3:$P$37,5,FALSE)</f>
        <v>7.156054000000001</v>
      </c>
      <c r="Z613" s="1">
        <v>4</v>
      </c>
    </row>
    <row r="614" spans="1:26" x14ac:dyDescent="0.3">
      <c r="A614" s="2">
        <v>44956</v>
      </c>
      <c r="B614" s="1" t="s">
        <v>160</v>
      </c>
      <c r="C614" s="1">
        <v>0</v>
      </c>
      <c r="D614" s="3">
        <v>701.62264099999993</v>
      </c>
      <c r="E614" s="1" t="s">
        <v>160</v>
      </c>
      <c r="F614" s="4">
        <v>765.70166520999999</v>
      </c>
      <c r="G614" s="3">
        <v>742.70166520999999</v>
      </c>
      <c r="H614" s="3">
        <v>-41.079024210000057</v>
      </c>
      <c r="I614" s="3">
        <f t="shared" si="76"/>
        <v>205.02766521000001</v>
      </c>
      <c r="J614" s="3">
        <v>740</v>
      </c>
      <c r="K614" s="3">
        <v>560</v>
      </c>
      <c r="L614" s="3">
        <v>2.4900000000000002</v>
      </c>
      <c r="M614" s="3">
        <v>0.67400000000000004</v>
      </c>
      <c r="N614" s="3">
        <v>111.47536000000002</v>
      </c>
      <c r="O614" s="3">
        <v>111.47536000000002</v>
      </c>
      <c r="P614" s="3">
        <v>33.405211100000002</v>
      </c>
      <c r="Q614" s="3">
        <v>78.070148900000021</v>
      </c>
      <c r="R614" s="3">
        <f t="shared" si="77"/>
        <v>78.070148900000021</v>
      </c>
      <c r="S614" s="3">
        <v>24.6</v>
      </c>
      <c r="T614" s="3">
        <f t="shared" si="70"/>
        <v>9.8052111000000011</v>
      </c>
      <c r="U614" s="3">
        <v>23.6</v>
      </c>
      <c r="V614" s="7">
        <f t="shared" si="75"/>
        <v>0.21170597699796614</v>
      </c>
      <c r="W614" s="1">
        <f>VLOOKUP(B614,SiteMetadata!$B$3:$P$37,3,FALSE)</f>
        <v>0.1</v>
      </c>
      <c r="X614" s="1" t="str">
        <f>VLOOKUP(B614,SiteMetadata!$B$3:$P$37,10,FALSE)</f>
        <v>LowerEastForkLMR</v>
      </c>
      <c r="Y614" s="1">
        <f>VLOOKUP(B614,SiteMetadata!$B$3:$P$37,5,FALSE)</f>
        <v>7.156054000000001</v>
      </c>
      <c r="Z614" s="1">
        <v>4</v>
      </c>
    </row>
    <row r="615" spans="1:26" x14ac:dyDescent="0.3">
      <c r="A615" s="2">
        <v>44979</v>
      </c>
      <c r="B615" s="1" t="s">
        <v>160</v>
      </c>
      <c r="C615" s="1">
        <v>0</v>
      </c>
      <c r="D615" s="3">
        <v>505.62929447999994</v>
      </c>
      <c r="E615" s="1" t="s">
        <v>160</v>
      </c>
      <c r="F615" s="3">
        <v>505.62929447999994</v>
      </c>
      <c r="G615" s="3">
        <v>465.36953297999997</v>
      </c>
      <c r="H615" s="3">
        <v>40.259761499999968</v>
      </c>
      <c r="I615" s="3">
        <f t="shared" si="76"/>
        <v>153.41929447999996</v>
      </c>
      <c r="J615" s="3">
        <v>434</v>
      </c>
      <c r="K615" s="3">
        <v>349</v>
      </c>
      <c r="L615" s="3">
        <v>1.64</v>
      </c>
      <c r="M615" s="3">
        <v>3.21</v>
      </c>
      <c r="N615" s="3">
        <v>113.69063550000001</v>
      </c>
      <c r="O615" s="3">
        <v>113.69063550000001</v>
      </c>
      <c r="P615" s="3">
        <v>113.69063550000001</v>
      </c>
      <c r="Q615" s="3">
        <v>0</v>
      </c>
      <c r="R615" s="3">
        <f t="shared" si="77"/>
        <v>0</v>
      </c>
      <c r="S615" s="3">
        <v>19.7</v>
      </c>
      <c r="T615" s="3">
        <f t="shared" si="70"/>
        <v>97.99063550000001</v>
      </c>
      <c r="U615" s="3">
        <v>15.7</v>
      </c>
      <c r="V615" s="7">
        <f t="shared" si="75"/>
        <v>0.13809404733250874</v>
      </c>
      <c r="W615" s="1">
        <f>VLOOKUP(B615,SiteMetadata!$B$3:$P$37,3,FALSE)</f>
        <v>0.1</v>
      </c>
      <c r="X615" s="1" t="str">
        <f>VLOOKUP(B615,SiteMetadata!$B$3:$P$37,10,FALSE)</f>
        <v>LowerEastForkLMR</v>
      </c>
      <c r="Y615" s="1">
        <f>VLOOKUP(B615,SiteMetadata!$B$3:$P$37,5,FALSE)</f>
        <v>7.156054000000001</v>
      </c>
      <c r="Z615" s="1">
        <v>4</v>
      </c>
    </row>
    <row r="616" spans="1:26" x14ac:dyDescent="0.3">
      <c r="A616" s="2">
        <v>44998</v>
      </c>
      <c r="B616" s="1" t="s">
        <v>160</v>
      </c>
      <c r="C616" s="1">
        <v>0</v>
      </c>
      <c r="D616" s="3">
        <v>175.41166559609997</v>
      </c>
      <c r="E616" s="1" t="s">
        <v>160</v>
      </c>
      <c r="F616" s="3">
        <v>175.41166559609997</v>
      </c>
      <c r="G616" s="3"/>
      <c r="H616" s="3">
        <v>175.41166559609997</v>
      </c>
      <c r="I616" s="3"/>
      <c r="J616" s="3">
        <v>729</v>
      </c>
      <c r="K616" s="3">
        <v>550</v>
      </c>
      <c r="L616" s="3">
        <v>412</v>
      </c>
      <c r="M616" s="3">
        <v>42.2</v>
      </c>
      <c r="N616" s="3">
        <v>18.641948498300003</v>
      </c>
      <c r="O616" s="4">
        <v>63.682390832700008</v>
      </c>
      <c r="P616" s="3">
        <v>53.682390832700008</v>
      </c>
      <c r="Q616" s="3">
        <v>-35.040442334400005</v>
      </c>
      <c r="R616" s="3">
        <f t="shared" si="77"/>
        <v>10</v>
      </c>
      <c r="S616" s="3">
        <v>9.75</v>
      </c>
      <c r="T616" s="3">
        <f t="shared" si="70"/>
        <v>47.182390832700008</v>
      </c>
      <c r="U616" s="3">
        <v>6.5</v>
      </c>
      <c r="V616" s="7">
        <f t="shared" si="75"/>
        <v>0.10206903219252789</v>
      </c>
      <c r="W616" s="1">
        <f>VLOOKUP(B616,SiteMetadata!$B$3:$P$37,3,FALSE)</f>
        <v>0.1</v>
      </c>
      <c r="X616" s="1" t="str">
        <f>VLOOKUP(B616,SiteMetadata!$B$3:$P$37,10,FALSE)</f>
        <v>LowerEastForkLMR</v>
      </c>
      <c r="Y616" s="1">
        <f>VLOOKUP(B616,SiteMetadata!$B$3:$P$37,5,FALSE)</f>
        <v>7.156054000000001</v>
      </c>
      <c r="Z616" s="1">
        <v>4</v>
      </c>
    </row>
    <row r="617" spans="1:26" x14ac:dyDescent="0.3">
      <c r="A617" s="2">
        <v>45019</v>
      </c>
      <c r="B617" s="1" t="s">
        <v>160</v>
      </c>
      <c r="C617" s="1">
        <v>0</v>
      </c>
      <c r="D617" s="3">
        <v>249.85687127999998</v>
      </c>
      <c r="E617" s="1" t="s">
        <v>160</v>
      </c>
      <c r="F617" s="4">
        <v>272.18382168000005</v>
      </c>
      <c r="G617" s="3">
        <v>256.18382168000005</v>
      </c>
      <c r="H617" s="3">
        <v>-6.3269504000000722</v>
      </c>
      <c r="I617" s="3">
        <f t="shared" ref="I617:I628" si="78">F617-(K617+M617)</f>
        <v>169.88382168000004</v>
      </c>
      <c r="J617" s="3">
        <v>103</v>
      </c>
      <c r="K617" s="3">
        <v>91.5</v>
      </c>
      <c r="L617" s="3">
        <v>4.4800000000000004</v>
      </c>
      <c r="M617" s="3">
        <v>10.8</v>
      </c>
      <c r="N617" s="3">
        <v>23.469885247999997</v>
      </c>
      <c r="O617" s="4">
        <v>69.797762896400002</v>
      </c>
      <c r="P617" s="3">
        <v>56.797762896400009</v>
      </c>
      <c r="Q617" s="3">
        <v>-33.327877648400012</v>
      </c>
      <c r="R617" s="3">
        <f t="shared" si="77"/>
        <v>12.999999999999993</v>
      </c>
      <c r="S617" s="3">
        <v>20.9</v>
      </c>
      <c r="T617" s="3">
        <f t="shared" si="70"/>
        <v>37.89776289640001</v>
      </c>
      <c r="U617" s="3">
        <v>18.899999999999999</v>
      </c>
      <c r="V617" s="7">
        <f t="shared" si="75"/>
        <v>0.27078231759452015</v>
      </c>
      <c r="W617" s="1">
        <f>VLOOKUP(B617,SiteMetadata!$B$3:$P$37,3,FALSE)</f>
        <v>0.1</v>
      </c>
      <c r="X617" s="1" t="str">
        <f>VLOOKUP(B617,SiteMetadata!$B$3:$P$37,10,FALSE)</f>
        <v>LowerEastForkLMR</v>
      </c>
      <c r="Y617" s="1">
        <f>VLOOKUP(B617,SiteMetadata!$B$3:$P$37,5,FALSE)</f>
        <v>7.156054000000001</v>
      </c>
      <c r="Z617" s="1">
        <v>4</v>
      </c>
    </row>
    <row r="618" spans="1:26" x14ac:dyDescent="0.3">
      <c r="A618" s="2">
        <v>45040</v>
      </c>
      <c r="B618" s="1" t="s">
        <v>160</v>
      </c>
      <c r="C618" s="1">
        <v>0</v>
      </c>
      <c r="D618" s="3">
        <v>276.00097499999998</v>
      </c>
      <c r="E618" s="1" t="s">
        <v>160</v>
      </c>
      <c r="F618" s="3">
        <v>276.00097499999998</v>
      </c>
      <c r="G618" s="3">
        <v>259.73040000000009</v>
      </c>
      <c r="H618" s="3">
        <v>16.270574999999894</v>
      </c>
      <c r="I618" s="3">
        <f t="shared" si="78"/>
        <v>220.980975</v>
      </c>
      <c r="J618" s="3">
        <v>51.6</v>
      </c>
      <c r="K618" s="3">
        <v>47.4</v>
      </c>
      <c r="L618" s="3">
        <v>2.56</v>
      </c>
      <c r="M618" s="3">
        <v>7.62</v>
      </c>
      <c r="N618" s="3">
        <v>78.883531525000009</v>
      </c>
      <c r="O618" s="3">
        <v>78.883531525000009</v>
      </c>
      <c r="P618" s="3">
        <v>75.256146099999981</v>
      </c>
      <c r="Q618" s="3">
        <v>3.6273854250000284</v>
      </c>
      <c r="R618" s="3">
        <f t="shared" si="77"/>
        <v>3.6273854250000284</v>
      </c>
      <c r="S618" s="3">
        <v>11</v>
      </c>
      <c r="T618" s="3">
        <f t="shared" si="70"/>
        <v>67.296146099999987</v>
      </c>
      <c r="U618" s="3">
        <v>7.96</v>
      </c>
      <c r="V618" s="7">
        <f t="shared" si="75"/>
        <v>0.10090826115559104</v>
      </c>
      <c r="W618" s="1">
        <f>VLOOKUP(B618,SiteMetadata!$B$3:$P$37,3,FALSE)</f>
        <v>0.1</v>
      </c>
      <c r="X618" s="1" t="str">
        <f>VLOOKUP(B618,SiteMetadata!$B$3:$P$37,10,FALSE)</f>
        <v>LowerEastForkLMR</v>
      </c>
      <c r="Y618" s="1">
        <f>VLOOKUP(B618,SiteMetadata!$B$3:$P$37,5,FALSE)</f>
        <v>7.156054000000001</v>
      </c>
      <c r="Z618" s="1">
        <v>4</v>
      </c>
    </row>
    <row r="619" spans="1:26" x14ac:dyDescent="0.3">
      <c r="A619" s="2">
        <v>45061</v>
      </c>
      <c r="B619" s="1" t="s">
        <v>160</v>
      </c>
      <c r="C619" s="1">
        <v>0</v>
      </c>
      <c r="D619" s="3">
        <v>561</v>
      </c>
      <c r="E619" s="1" t="s">
        <v>160</v>
      </c>
      <c r="F619" s="3">
        <v>561</v>
      </c>
      <c r="G619" s="3">
        <v>517</v>
      </c>
      <c r="H619" s="3">
        <v>44</v>
      </c>
      <c r="I619" s="3">
        <f t="shared" si="78"/>
        <v>200.10000000000002</v>
      </c>
      <c r="J619" s="3">
        <v>307</v>
      </c>
      <c r="K619" s="3">
        <v>338</v>
      </c>
      <c r="L619" s="3">
        <v>22.6</v>
      </c>
      <c r="M619" s="3">
        <v>22.9</v>
      </c>
      <c r="N619" s="3">
        <v>106.25626731999998</v>
      </c>
      <c r="O619" s="3">
        <v>106.25626731999998</v>
      </c>
      <c r="P619" s="3">
        <v>74.979521079999984</v>
      </c>
      <c r="Q619" s="3">
        <v>31.276746239999994</v>
      </c>
      <c r="R619" s="3">
        <f t="shared" si="77"/>
        <v>31.276746239999994</v>
      </c>
      <c r="S619" s="3">
        <v>22.9</v>
      </c>
      <c r="T619" s="3">
        <f t="shared" si="70"/>
        <v>55.679521079999986</v>
      </c>
      <c r="U619" s="3">
        <v>19.3</v>
      </c>
      <c r="V619" s="7">
        <f t="shared" si="75"/>
        <v>0.18163634472380227</v>
      </c>
      <c r="W619" s="1">
        <f>VLOOKUP(B619,SiteMetadata!$B$3:$P$37,3,FALSE)</f>
        <v>0.1</v>
      </c>
      <c r="X619" s="1" t="str">
        <f>VLOOKUP(B619,SiteMetadata!$B$3:$P$37,10,FALSE)</f>
        <v>LowerEastForkLMR</v>
      </c>
      <c r="Y619" s="1">
        <f>VLOOKUP(B619,SiteMetadata!$B$3:$P$37,5,FALSE)</f>
        <v>7.156054000000001</v>
      </c>
      <c r="Z619" s="1">
        <v>4</v>
      </c>
    </row>
    <row r="620" spans="1:26" x14ac:dyDescent="0.3">
      <c r="A620" s="2">
        <v>45076</v>
      </c>
      <c r="B620" s="1" t="s">
        <v>160</v>
      </c>
      <c r="C620" s="1">
        <v>0</v>
      </c>
      <c r="D620" s="3">
        <v>320.13144124000002</v>
      </c>
      <c r="E620" s="1" t="s">
        <v>160</v>
      </c>
      <c r="F620" s="3">
        <v>320.13144124000002</v>
      </c>
      <c r="G620" s="3">
        <v>320.13144124000002</v>
      </c>
      <c r="H620" s="3">
        <v>0</v>
      </c>
      <c r="I620" s="3">
        <f t="shared" si="78"/>
        <v>182.27144124</v>
      </c>
      <c r="J620" s="3">
        <v>128</v>
      </c>
      <c r="K620" s="3">
        <v>129</v>
      </c>
      <c r="L620" s="3">
        <v>3.86</v>
      </c>
      <c r="M620" s="3">
        <v>8.86</v>
      </c>
      <c r="N620" s="3">
        <v>40.9261963274</v>
      </c>
      <c r="O620" s="4">
        <v>69.045602250000002</v>
      </c>
      <c r="P620" s="3">
        <v>57.045602250000002</v>
      </c>
      <c r="Q620" s="3">
        <v>-16.119405922600002</v>
      </c>
      <c r="R620" s="3">
        <f t="shared" si="77"/>
        <v>12</v>
      </c>
      <c r="S620" s="3">
        <v>24.6</v>
      </c>
      <c r="T620" s="3">
        <f t="shared" si="70"/>
        <v>25.345602250000002</v>
      </c>
      <c r="U620" s="3">
        <v>31.7</v>
      </c>
      <c r="V620" s="7">
        <f t="shared" si="75"/>
        <v>0.45911685852519302</v>
      </c>
      <c r="W620" s="1">
        <f>VLOOKUP(B620,SiteMetadata!$B$3:$P$37,3,FALSE)</f>
        <v>0.1</v>
      </c>
      <c r="X620" s="1" t="str">
        <f>VLOOKUP(B620,SiteMetadata!$B$3:$P$37,10,FALSE)</f>
        <v>LowerEastForkLMR</v>
      </c>
      <c r="Y620" s="1">
        <f>VLOOKUP(B620,SiteMetadata!$B$3:$P$37,5,FALSE)</f>
        <v>7.156054000000001</v>
      </c>
      <c r="Z620" s="1">
        <v>4</v>
      </c>
    </row>
    <row r="621" spans="1:26" x14ac:dyDescent="0.3">
      <c r="A621" s="2">
        <v>45089</v>
      </c>
      <c r="B621" s="1" t="s">
        <v>160</v>
      </c>
      <c r="C621" s="1">
        <v>0</v>
      </c>
      <c r="D621" s="3">
        <v>620</v>
      </c>
      <c r="E621" s="1" t="s">
        <v>160</v>
      </c>
      <c r="F621" s="3">
        <v>620</v>
      </c>
      <c r="G621" s="3">
        <v>489</v>
      </c>
      <c r="H621" s="3">
        <v>131</v>
      </c>
      <c r="I621" s="3">
        <f t="shared" si="78"/>
        <v>242.76999999999998</v>
      </c>
      <c r="J621" s="3">
        <v>334</v>
      </c>
      <c r="K621" s="3">
        <v>370</v>
      </c>
      <c r="L621" s="3">
        <v>7.25</v>
      </c>
      <c r="M621" s="3">
        <v>7.23</v>
      </c>
      <c r="N621" s="3">
        <v>88.1</v>
      </c>
      <c r="O621" s="3">
        <v>88.1</v>
      </c>
      <c r="P621" s="3">
        <v>34.4</v>
      </c>
      <c r="Q621" s="3">
        <v>53.699999999999996</v>
      </c>
      <c r="R621" s="3">
        <f t="shared" si="77"/>
        <v>53.699999999999996</v>
      </c>
      <c r="S621" s="3">
        <v>42.3</v>
      </c>
      <c r="T621" s="3" t="str">
        <f t="shared" ref="T621:T625" si="79">IF(P621-U621&lt;0,"", P621-U621)</f>
        <v/>
      </c>
      <c r="U621" s="3">
        <v>38.200000000000003</v>
      </c>
      <c r="V621" s="7">
        <f t="shared" si="75"/>
        <v>0.43359818388195237</v>
      </c>
      <c r="W621" s="1">
        <f>VLOOKUP(B621,SiteMetadata!$B$3:$P$37,3,FALSE)</f>
        <v>0.1</v>
      </c>
      <c r="X621" s="1" t="str">
        <f>VLOOKUP(B621,SiteMetadata!$B$3:$P$37,10,FALSE)</f>
        <v>LowerEastForkLMR</v>
      </c>
      <c r="Y621" s="1">
        <f>VLOOKUP(B621,SiteMetadata!$B$3:$P$37,5,FALSE)</f>
        <v>7.156054000000001</v>
      </c>
      <c r="Z621" s="1">
        <v>4</v>
      </c>
    </row>
    <row r="622" spans="1:26" x14ac:dyDescent="0.3">
      <c r="A622" s="2">
        <v>45097</v>
      </c>
      <c r="B622" s="1" t="s">
        <v>160</v>
      </c>
      <c r="C622" s="1">
        <v>0</v>
      </c>
      <c r="D622" s="3">
        <v>245.72119387999996</v>
      </c>
      <c r="E622" s="1" t="s">
        <v>160</v>
      </c>
      <c r="F622" s="3">
        <v>245.72119387999996</v>
      </c>
      <c r="G622" s="3">
        <v>234.82757311999998</v>
      </c>
      <c r="H622" s="3">
        <v>10.893620759999976</v>
      </c>
      <c r="I622" s="3">
        <f t="shared" si="78"/>
        <v>189.80119387999997</v>
      </c>
      <c r="J622" s="3">
        <v>40.6</v>
      </c>
      <c r="K622" s="3">
        <v>52.4</v>
      </c>
      <c r="L622" s="3">
        <v>1.35</v>
      </c>
      <c r="M622" s="3">
        <v>3.52</v>
      </c>
      <c r="N622" s="3">
        <v>51.2</v>
      </c>
      <c r="O622" s="3">
        <v>51.2</v>
      </c>
      <c r="P622" s="3">
        <v>23.7</v>
      </c>
      <c r="Q622" s="3">
        <v>27.500000000000004</v>
      </c>
      <c r="R622" s="3">
        <f t="shared" si="77"/>
        <v>27.500000000000004</v>
      </c>
      <c r="S622" s="3">
        <v>30.1</v>
      </c>
      <c r="T622" s="3" t="str">
        <f t="shared" si="79"/>
        <v/>
      </c>
      <c r="U622" s="3">
        <v>25.6</v>
      </c>
      <c r="V622" s="7">
        <f t="shared" si="75"/>
        <v>0.5</v>
      </c>
      <c r="W622" s="1">
        <f>VLOOKUP(B622,SiteMetadata!$B$3:$P$37,3,FALSE)</f>
        <v>0.1</v>
      </c>
      <c r="X622" s="1" t="str">
        <f>VLOOKUP(B622,SiteMetadata!$B$3:$P$37,10,FALSE)</f>
        <v>LowerEastForkLMR</v>
      </c>
      <c r="Y622" s="1">
        <f>VLOOKUP(B622,SiteMetadata!$B$3:$P$37,5,FALSE)</f>
        <v>7.156054000000001</v>
      </c>
      <c r="Z622" s="1">
        <v>4</v>
      </c>
    </row>
    <row r="623" spans="1:26" x14ac:dyDescent="0.3">
      <c r="A623" s="2">
        <v>44767</v>
      </c>
      <c r="B623" s="1" t="s">
        <v>164</v>
      </c>
      <c r="C623" s="1">
        <v>0</v>
      </c>
      <c r="D623" s="3">
        <v>617.91632191999997</v>
      </c>
      <c r="E623" s="1" t="s">
        <v>164</v>
      </c>
      <c r="F623" s="3">
        <v>617.91632191999997</v>
      </c>
      <c r="G623" s="3">
        <v>454</v>
      </c>
      <c r="H623" s="3">
        <v>163.91632191999997</v>
      </c>
      <c r="I623" s="3">
        <f t="shared" si="78"/>
        <v>536.61632192000002</v>
      </c>
      <c r="J623" s="3">
        <v>65.7</v>
      </c>
      <c r="K623" s="3">
        <v>63.85</v>
      </c>
      <c r="L623" s="3">
        <v>18.45</v>
      </c>
      <c r="M623" s="3">
        <v>17.450000000000003</v>
      </c>
      <c r="N623" s="3">
        <v>363.97718789500004</v>
      </c>
      <c r="O623" s="4">
        <v>394.09584383000004</v>
      </c>
      <c r="P623" s="3">
        <v>384.09584383000004</v>
      </c>
      <c r="Q623" s="3">
        <v>-20.118655934999992</v>
      </c>
      <c r="R623" s="3">
        <f t="shared" si="77"/>
        <v>10</v>
      </c>
      <c r="S623" s="3">
        <v>235</v>
      </c>
      <c r="T623" s="3">
        <f t="shared" si="79"/>
        <v>149.09584383000004</v>
      </c>
      <c r="U623" s="4">
        <v>235</v>
      </c>
      <c r="V623" s="7">
        <f t="shared" si="75"/>
        <v>0.59630164509263706</v>
      </c>
      <c r="W623" s="1">
        <f>VLOOKUP(B623,SiteMetadata!$B$3:$P$37,3,FALSE)</f>
        <v>0.89</v>
      </c>
      <c r="X623" s="1" t="str">
        <f>VLOOKUP(B623,SiteMetadata!$B$3:$P$37,10,FALSE)</f>
        <v>LowerEastForkLMR</v>
      </c>
      <c r="Y623" s="1">
        <f>VLOOKUP(B623,SiteMetadata!$B$3:$P$37,5,FALSE)</f>
        <v>2.0160779999999998</v>
      </c>
      <c r="Z623" s="1">
        <v>4</v>
      </c>
    </row>
    <row r="624" spans="1:26" x14ac:dyDescent="0.3">
      <c r="A624" s="2">
        <v>44788</v>
      </c>
      <c r="B624" s="1" t="s">
        <v>164</v>
      </c>
      <c r="C624" s="1">
        <v>0</v>
      </c>
      <c r="D624" s="3">
        <v>443.03527636000001</v>
      </c>
      <c r="E624" s="1" t="s">
        <v>164</v>
      </c>
      <c r="F624" s="3">
        <v>443.03527636000001</v>
      </c>
      <c r="G624" s="3">
        <v>399.91799274000005</v>
      </c>
      <c r="H624" s="3">
        <v>43.117283619999967</v>
      </c>
      <c r="I624" s="3">
        <f t="shared" si="78"/>
        <v>369.88527636000003</v>
      </c>
      <c r="J624" s="3">
        <v>70.05</v>
      </c>
      <c r="K624" s="3">
        <v>58.3</v>
      </c>
      <c r="L624" s="3">
        <v>5.9450000000000003</v>
      </c>
      <c r="M624" s="3">
        <v>14.85</v>
      </c>
      <c r="N624" s="3">
        <v>475.86034123000002</v>
      </c>
      <c r="O624" s="3">
        <v>475.86034123000002</v>
      </c>
      <c r="P624" s="3">
        <v>337.00491675500001</v>
      </c>
      <c r="Q624" s="3">
        <v>138.85542447500001</v>
      </c>
      <c r="R624" s="3">
        <f t="shared" si="77"/>
        <v>138.85542447500001</v>
      </c>
      <c r="S624" s="3">
        <v>345.5</v>
      </c>
      <c r="T624" s="3">
        <f t="shared" si="79"/>
        <v>92.504916755000011</v>
      </c>
      <c r="U624" s="3">
        <v>244.5</v>
      </c>
      <c r="V624" s="7">
        <f t="shared" si="75"/>
        <v>0.51380621332725129</v>
      </c>
      <c r="W624" s="1">
        <f>VLOOKUP(B624,SiteMetadata!$B$3:$P$37,3,FALSE)</f>
        <v>0.89</v>
      </c>
      <c r="X624" s="1" t="str">
        <f>VLOOKUP(B624,SiteMetadata!$B$3:$P$37,10,FALSE)</f>
        <v>LowerEastForkLMR</v>
      </c>
      <c r="Y624" s="1">
        <f>VLOOKUP(B624,SiteMetadata!$B$3:$P$37,5,FALSE)</f>
        <v>2.0160779999999998</v>
      </c>
      <c r="Z624" s="1">
        <v>4</v>
      </c>
    </row>
    <row r="625" spans="1:26" x14ac:dyDescent="0.3">
      <c r="A625" s="2">
        <v>44830</v>
      </c>
      <c r="B625" s="1" t="s">
        <v>164</v>
      </c>
      <c r="C625" s="1">
        <v>0</v>
      </c>
      <c r="D625" s="3">
        <v>226.5325689</v>
      </c>
      <c r="E625" s="1" t="s">
        <v>164</v>
      </c>
      <c r="F625" s="4">
        <v>256.31237145</v>
      </c>
      <c r="G625" s="3">
        <v>240.31237144999997</v>
      </c>
      <c r="H625" s="3">
        <v>-13.779802549999971</v>
      </c>
      <c r="I625" s="3">
        <f t="shared" si="78"/>
        <v>238.88737144999999</v>
      </c>
      <c r="J625" s="3">
        <v>17.350000000000001</v>
      </c>
      <c r="K625" s="3">
        <v>15.7</v>
      </c>
      <c r="L625" s="3">
        <v>2.09</v>
      </c>
      <c r="M625" s="3">
        <v>1.7249999999999999</v>
      </c>
      <c r="N625" s="3">
        <v>264.67677650000002</v>
      </c>
      <c r="O625" s="3">
        <v>264.67677650000002</v>
      </c>
      <c r="P625" s="3">
        <v>234.37911412500006</v>
      </c>
      <c r="Q625" s="3">
        <v>30.297662374999959</v>
      </c>
      <c r="R625" s="3">
        <f t="shared" si="77"/>
        <v>30.297662374999959</v>
      </c>
      <c r="S625" s="3">
        <v>195.5</v>
      </c>
      <c r="T625" s="3">
        <f t="shared" si="79"/>
        <v>57.379114125000058</v>
      </c>
      <c r="U625" s="3">
        <v>177</v>
      </c>
      <c r="V625" s="7">
        <f t="shared" si="75"/>
        <v>0.66874019829238773</v>
      </c>
      <c r="W625" s="1">
        <f>VLOOKUP(B625,SiteMetadata!$B$3:$P$37,3,FALSE)</f>
        <v>0.89</v>
      </c>
      <c r="X625" s="1" t="str">
        <f>VLOOKUP(B625,SiteMetadata!$B$3:$P$37,10,FALSE)</f>
        <v>LowerEastForkLMR</v>
      </c>
      <c r="Y625" s="1">
        <f>VLOOKUP(B625,SiteMetadata!$B$3:$P$37,5,FALSE)</f>
        <v>2.0160779999999998</v>
      </c>
      <c r="Z625" s="1">
        <v>4</v>
      </c>
    </row>
    <row r="626" spans="1:26" x14ac:dyDescent="0.3">
      <c r="A626" s="2">
        <v>44893</v>
      </c>
      <c r="B626" s="1" t="s">
        <v>164</v>
      </c>
      <c r="C626" s="1">
        <v>0</v>
      </c>
      <c r="D626" s="3">
        <v>1911.8366900000001</v>
      </c>
      <c r="E626" s="1" t="s">
        <v>164</v>
      </c>
      <c r="F626" s="4">
        <v>1995.4596440000003</v>
      </c>
      <c r="G626" s="3">
        <v>1970.4596440000003</v>
      </c>
      <c r="H626" s="3">
        <v>-58.622954000000163</v>
      </c>
      <c r="I626" s="3">
        <f t="shared" si="78"/>
        <v>867.45964400000025</v>
      </c>
      <c r="J626" s="3">
        <v>809</v>
      </c>
      <c r="K626" s="3">
        <v>831.5</v>
      </c>
      <c r="L626" s="3">
        <v>314.5</v>
      </c>
      <c r="M626" s="3">
        <v>296.5</v>
      </c>
      <c r="N626" s="3"/>
      <c r="O626" s="3"/>
      <c r="P626" s="3"/>
      <c r="Q626" s="3"/>
      <c r="R626" s="3"/>
      <c r="S626" s="3">
        <v>259</v>
      </c>
      <c r="T626" s="3"/>
      <c r="U626" s="3">
        <v>242</v>
      </c>
      <c r="V626" s="7"/>
      <c r="W626" s="1">
        <f>VLOOKUP(B626,SiteMetadata!$B$3:$P$37,3,FALSE)</f>
        <v>0.89</v>
      </c>
      <c r="X626" s="1" t="str">
        <f>VLOOKUP(B626,SiteMetadata!$B$3:$P$37,10,FALSE)</f>
        <v>LowerEastForkLMR</v>
      </c>
      <c r="Y626" s="1">
        <f>VLOOKUP(B626,SiteMetadata!$B$3:$P$37,5,FALSE)</f>
        <v>2.0160779999999998</v>
      </c>
      <c r="Z626" s="1">
        <v>4</v>
      </c>
    </row>
    <row r="627" spans="1:26" x14ac:dyDescent="0.3">
      <c r="A627" s="2">
        <v>44943</v>
      </c>
      <c r="B627" s="1" t="s">
        <v>164</v>
      </c>
      <c r="C627" s="1">
        <v>0</v>
      </c>
      <c r="D627" s="3">
        <v>1485.9004030400001</v>
      </c>
      <c r="E627" s="1" t="s">
        <v>164</v>
      </c>
      <c r="F627" s="3">
        <v>1485.9004030400001</v>
      </c>
      <c r="G627" s="3">
        <v>1316.8289548800001</v>
      </c>
      <c r="H627" s="3">
        <v>169.07144816000005</v>
      </c>
      <c r="I627" s="3">
        <f t="shared" si="78"/>
        <v>831.40040304000013</v>
      </c>
      <c r="J627" s="3">
        <v>474.5</v>
      </c>
      <c r="K627" s="3">
        <v>471.5</v>
      </c>
      <c r="L627" s="3">
        <v>197</v>
      </c>
      <c r="M627" s="3">
        <v>183</v>
      </c>
      <c r="N627" s="3">
        <v>308</v>
      </c>
      <c r="O627" s="3">
        <v>308</v>
      </c>
      <c r="P627" s="3">
        <v>273.5158232</v>
      </c>
      <c r="Q627" s="3">
        <v>34.4841768</v>
      </c>
      <c r="R627" s="3">
        <f t="shared" ref="R627:R637" si="80">O627-P627</f>
        <v>34.4841768</v>
      </c>
      <c r="S627" s="3">
        <v>174.5</v>
      </c>
      <c r="T627" s="3">
        <f t="shared" ref="T627:T658" si="81">IF(P627-U627&lt;0,"", P627-U627)</f>
        <v>112.0158232</v>
      </c>
      <c r="U627" s="3">
        <v>161.5</v>
      </c>
      <c r="V627" s="7">
        <f t="shared" ref="V627:V637" si="82">U627/O627</f>
        <v>0.52435064935064934</v>
      </c>
      <c r="W627" s="1">
        <f>VLOOKUP(B627,SiteMetadata!$B$3:$P$37,3,FALSE)</f>
        <v>0.89</v>
      </c>
      <c r="X627" s="1" t="str">
        <f>VLOOKUP(B627,SiteMetadata!$B$3:$P$37,10,FALSE)</f>
        <v>LowerEastForkLMR</v>
      </c>
      <c r="Y627" s="1">
        <f>VLOOKUP(B627,SiteMetadata!$B$3:$P$37,5,FALSE)</f>
        <v>2.0160779999999998</v>
      </c>
      <c r="Z627" s="1">
        <v>4</v>
      </c>
    </row>
    <row r="628" spans="1:26" x14ac:dyDescent="0.3">
      <c r="A628" s="2">
        <v>45076</v>
      </c>
      <c r="B628" s="1" t="s">
        <v>164</v>
      </c>
      <c r="C628" s="1">
        <v>0</v>
      </c>
      <c r="D628" s="3">
        <v>616</v>
      </c>
      <c r="E628" s="1" t="s">
        <v>164</v>
      </c>
      <c r="F628" s="3">
        <v>616</v>
      </c>
      <c r="G628" s="3">
        <v>582</v>
      </c>
      <c r="H628" s="3">
        <v>34</v>
      </c>
      <c r="I628" s="3">
        <f t="shared" si="78"/>
        <v>415.8</v>
      </c>
      <c r="J628" s="3">
        <v>160</v>
      </c>
      <c r="K628" s="3">
        <v>160</v>
      </c>
      <c r="L628" s="3">
        <v>33.4</v>
      </c>
      <c r="M628" s="3">
        <v>40.200000000000003</v>
      </c>
      <c r="N628" s="3">
        <v>241.34123268799999</v>
      </c>
      <c r="O628" s="3">
        <v>241.34123268799999</v>
      </c>
      <c r="P628" s="3">
        <v>222.17648838799997</v>
      </c>
      <c r="Q628" s="3">
        <v>19.164744300000024</v>
      </c>
      <c r="R628" s="3">
        <f t="shared" si="80"/>
        <v>19.164744300000024</v>
      </c>
      <c r="S628" s="3">
        <v>177</v>
      </c>
      <c r="T628" s="3">
        <f t="shared" si="81"/>
        <v>55.176488387999967</v>
      </c>
      <c r="U628" s="3">
        <v>167</v>
      </c>
      <c r="V628" s="7">
        <f t="shared" si="82"/>
        <v>0.69196630074353471</v>
      </c>
      <c r="W628" s="1">
        <f>VLOOKUP(B628,SiteMetadata!$B$3:$P$37,3,FALSE)</f>
        <v>0.89</v>
      </c>
      <c r="X628" s="1" t="str">
        <f>VLOOKUP(B628,SiteMetadata!$B$3:$P$37,10,FALSE)</f>
        <v>LowerEastForkLMR</v>
      </c>
      <c r="Y628" s="1">
        <f>VLOOKUP(B628,SiteMetadata!$B$3:$P$37,5,FALSE)</f>
        <v>2.0160779999999998</v>
      </c>
      <c r="Z628" s="1">
        <v>4</v>
      </c>
    </row>
    <row r="629" spans="1:26" x14ac:dyDescent="0.3">
      <c r="A629" s="2">
        <v>45089</v>
      </c>
      <c r="B629" s="1" t="s">
        <v>164</v>
      </c>
      <c r="C629" s="1">
        <v>0</v>
      </c>
      <c r="D629" s="3">
        <v>6280</v>
      </c>
      <c r="E629" s="1" t="s">
        <v>164</v>
      </c>
      <c r="F629" s="3">
        <v>6280</v>
      </c>
      <c r="G629" s="3">
        <v>5480</v>
      </c>
      <c r="H629" s="3">
        <v>800</v>
      </c>
      <c r="I629" s="3"/>
      <c r="J629" s="3">
        <v>4760</v>
      </c>
      <c r="K629" s="3">
        <v>5980</v>
      </c>
      <c r="L629" s="3">
        <v>1070</v>
      </c>
      <c r="M629" s="3">
        <v>1080</v>
      </c>
      <c r="N629" s="3">
        <v>557.76332960000002</v>
      </c>
      <c r="O629" s="3">
        <v>557.76332960000002</v>
      </c>
      <c r="P629" s="3">
        <v>377.17030175999997</v>
      </c>
      <c r="Q629" s="3">
        <v>180.59302784000005</v>
      </c>
      <c r="R629" s="3">
        <f t="shared" si="80"/>
        <v>180.59302784000005</v>
      </c>
      <c r="S629" s="3">
        <v>452</v>
      </c>
      <c r="T629" s="3" t="str">
        <f t="shared" si="81"/>
        <v/>
      </c>
      <c r="U629" s="3">
        <v>464</v>
      </c>
      <c r="V629" s="7">
        <f t="shared" si="82"/>
        <v>0.83189405860144594</v>
      </c>
      <c r="W629" s="1">
        <f>VLOOKUP(B629,SiteMetadata!$B$3:$P$37,3,FALSE)</f>
        <v>0.89</v>
      </c>
      <c r="X629" s="1" t="str">
        <f>VLOOKUP(B629,SiteMetadata!$B$3:$P$37,10,FALSE)</f>
        <v>LowerEastForkLMR</v>
      </c>
      <c r="Y629" s="1">
        <f>VLOOKUP(B629,SiteMetadata!$B$3:$P$37,5,FALSE)</f>
        <v>2.0160779999999998</v>
      </c>
      <c r="Z629" s="1">
        <v>4</v>
      </c>
    </row>
    <row r="630" spans="1:26" x14ac:dyDescent="0.3">
      <c r="A630" s="2">
        <v>45097</v>
      </c>
      <c r="B630" s="1" t="s">
        <v>164</v>
      </c>
      <c r="C630" s="1">
        <v>0</v>
      </c>
      <c r="D630" s="3">
        <v>691</v>
      </c>
      <c r="E630" s="1" t="s">
        <v>164</v>
      </c>
      <c r="F630" s="3">
        <v>691</v>
      </c>
      <c r="G630" s="3">
        <v>617</v>
      </c>
      <c r="H630" s="3">
        <v>74</v>
      </c>
      <c r="I630" s="3">
        <f t="shared" ref="I630:I637" si="83">F630-(K630+M630)</f>
        <v>361.5</v>
      </c>
      <c r="J630" s="3">
        <v>277</v>
      </c>
      <c r="K630" s="3">
        <v>288</v>
      </c>
      <c r="L630" s="3">
        <v>39.6</v>
      </c>
      <c r="M630" s="3">
        <v>41.5</v>
      </c>
      <c r="N630" s="3">
        <v>180.49710039360002</v>
      </c>
      <c r="O630" s="3">
        <v>180.49710039360002</v>
      </c>
      <c r="P630" s="3">
        <v>163.86469075000002</v>
      </c>
      <c r="Q630" s="3">
        <v>16.632409643599999</v>
      </c>
      <c r="R630" s="3">
        <f t="shared" si="80"/>
        <v>16.632409643599999</v>
      </c>
      <c r="S630" s="3">
        <v>180</v>
      </c>
      <c r="T630" s="3">
        <f t="shared" si="81"/>
        <v>2.8646907500000225</v>
      </c>
      <c r="U630" s="3">
        <v>161</v>
      </c>
      <c r="V630" s="7">
        <f t="shared" si="82"/>
        <v>0.89198108805579823</v>
      </c>
      <c r="W630" s="1">
        <f>VLOOKUP(B630,SiteMetadata!$B$3:$P$37,3,FALSE)</f>
        <v>0.89</v>
      </c>
      <c r="X630" s="1" t="str">
        <f>VLOOKUP(B630,SiteMetadata!$B$3:$P$37,10,FALSE)</f>
        <v>LowerEastForkLMR</v>
      </c>
      <c r="Y630" s="1">
        <f>VLOOKUP(B630,SiteMetadata!$B$3:$P$37,5,FALSE)</f>
        <v>2.0160779999999998</v>
      </c>
      <c r="Z630" s="1">
        <v>4</v>
      </c>
    </row>
    <row r="631" spans="1:26" x14ac:dyDescent="0.3">
      <c r="A631" s="2">
        <v>44760</v>
      </c>
      <c r="B631" s="1" t="s">
        <v>103</v>
      </c>
      <c r="C631" s="1">
        <v>0</v>
      </c>
      <c r="D631" s="3">
        <v>1382.0705829999999</v>
      </c>
      <c r="E631" s="1" t="s">
        <v>103</v>
      </c>
      <c r="F631" s="3">
        <v>1382.0705829999999</v>
      </c>
      <c r="G631" s="3">
        <v>1227.3578866800001</v>
      </c>
      <c r="H631" s="3">
        <v>154.71269631999985</v>
      </c>
      <c r="I631" s="3">
        <f t="shared" si="83"/>
        <v>32.570582999999942</v>
      </c>
      <c r="J631" s="3">
        <v>1410</v>
      </c>
      <c r="K631" s="3">
        <v>1320</v>
      </c>
      <c r="L631" s="3">
        <v>31.8</v>
      </c>
      <c r="M631" s="3">
        <v>29.5</v>
      </c>
      <c r="N631" s="4">
        <v>141.66618258</v>
      </c>
      <c r="O631" s="3">
        <v>141.66618258</v>
      </c>
      <c r="P631" s="3">
        <v>100.66618258000001</v>
      </c>
      <c r="Q631" s="3">
        <v>40.999999999999986</v>
      </c>
      <c r="R631" s="3">
        <f t="shared" si="80"/>
        <v>40.999999999999986</v>
      </c>
      <c r="S631" s="3">
        <v>76.599999999999994</v>
      </c>
      <c r="T631" s="3">
        <f t="shared" si="81"/>
        <v>27.266182580000006</v>
      </c>
      <c r="U631" s="3">
        <v>73.400000000000006</v>
      </c>
      <c r="V631" s="7">
        <f t="shared" si="82"/>
        <v>0.51811941751554191</v>
      </c>
      <c r="W631" s="1">
        <f>VLOOKUP(B631,SiteMetadata!$B$3:$P$37,3,FALSE)</f>
        <v>0.46</v>
      </c>
      <c r="X631" s="1" t="str">
        <f>VLOOKUP(B631,SiteMetadata!$B$3:$P$37,10,FALSE)</f>
        <v>UpperEastForkLMR</v>
      </c>
      <c r="Y631" s="1">
        <f>VLOOKUP(B631,SiteMetadata!$B$3:$P$37,5,FALSE)</f>
        <v>4.3336220000000001</v>
      </c>
      <c r="Z631" s="1">
        <v>4</v>
      </c>
    </row>
    <row r="632" spans="1:26" x14ac:dyDescent="0.3">
      <c r="A632" s="2">
        <v>44774</v>
      </c>
      <c r="B632" s="1" t="s">
        <v>103</v>
      </c>
      <c r="C632" s="1">
        <v>0</v>
      </c>
      <c r="D632" s="3">
        <v>867.08189739999989</v>
      </c>
      <c r="E632" s="1" t="s">
        <v>103</v>
      </c>
      <c r="F632" s="3">
        <v>867.08189739999989</v>
      </c>
      <c r="G632" s="3">
        <v>738.78594059999989</v>
      </c>
      <c r="H632" s="3">
        <v>128.2959568</v>
      </c>
      <c r="I632" s="3">
        <f t="shared" si="83"/>
        <v>564.88189739999984</v>
      </c>
      <c r="J632" s="3">
        <v>277</v>
      </c>
      <c r="K632" s="3">
        <v>274</v>
      </c>
      <c r="L632" s="3">
        <v>26.4</v>
      </c>
      <c r="M632" s="3">
        <v>28.2</v>
      </c>
      <c r="N632" s="3">
        <v>98.957499999999982</v>
      </c>
      <c r="O632" s="3">
        <v>98.957499999999982</v>
      </c>
      <c r="P632" s="3">
        <v>85.918023999999988</v>
      </c>
      <c r="Q632" s="3">
        <v>13.039475999999993</v>
      </c>
      <c r="R632" s="3">
        <f t="shared" si="80"/>
        <v>13.039475999999993</v>
      </c>
      <c r="S632" s="3">
        <v>94.1</v>
      </c>
      <c r="T632" s="3" t="str">
        <f t="shared" si="81"/>
        <v/>
      </c>
      <c r="U632" s="3">
        <v>95.9</v>
      </c>
      <c r="V632" s="7">
        <f t="shared" si="82"/>
        <v>0.96910289770861247</v>
      </c>
      <c r="W632" s="1">
        <f>VLOOKUP(B632,SiteMetadata!$B$3:$P$37,3,FALSE)</f>
        <v>0.46</v>
      </c>
      <c r="X632" s="1" t="str">
        <f>VLOOKUP(B632,SiteMetadata!$B$3:$P$37,10,FALSE)</f>
        <v>UpperEastForkLMR</v>
      </c>
      <c r="Y632" s="1">
        <f>VLOOKUP(B632,SiteMetadata!$B$3:$P$37,5,FALSE)</f>
        <v>4.3336220000000001</v>
      </c>
      <c r="Z632" s="1">
        <v>4</v>
      </c>
    </row>
    <row r="633" spans="1:26" x14ac:dyDescent="0.3">
      <c r="A633" s="2">
        <v>44795</v>
      </c>
      <c r="B633" s="1" t="s">
        <v>103</v>
      </c>
      <c r="C633" s="1">
        <v>0</v>
      </c>
      <c r="D633" s="3">
        <v>1932.8105310000001</v>
      </c>
      <c r="E633" s="1" t="s">
        <v>103</v>
      </c>
      <c r="F633" s="3">
        <v>1932.8105310000001</v>
      </c>
      <c r="G633" s="3">
        <v>1599.3139973099999</v>
      </c>
      <c r="H633" s="3">
        <v>333.49653369000021</v>
      </c>
      <c r="I633" s="3">
        <f t="shared" si="83"/>
        <v>783.41053099999999</v>
      </c>
      <c r="J633" s="3">
        <v>1140</v>
      </c>
      <c r="K633" s="3">
        <v>1120</v>
      </c>
      <c r="L633" s="3">
        <v>37.5</v>
      </c>
      <c r="M633" s="3">
        <v>29.4</v>
      </c>
      <c r="N633" s="3">
        <v>260.81264831999999</v>
      </c>
      <c r="O633" s="3">
        <v>260.81264831999999</v>
      </c>
      <c r="P633" s="3">
        <v>247.70888560000006</v>
      </c>
      <c r="Q633" s="3">
        <v>13.103762719999935</v>
      </c>
      <c r="R633" s="3">
        <f t="shared" si="80"/>
        <v>13.103762719999935</v>
      </c>
      <c r="S633" s="3">
        <v>215</v>
      </c>
      <c r="T633" s="3">
        <f t="shared" si="81"/>
        <v>44.708885600000059</v>
      </c>
      <c r="U633" s="3">
        <v>203</v>
      </c>
      <c r="V633" s="7">
        <f t="shared" si="82"/>
        <v>0.77833648524182131</v>
      </c>
      <c r="W633" s="1">
        <f>VLOOKUP(B633,SiteMetadata!$B$3:$P$37,3,FALSE)</f>
        <v>0.46</v>
      </c>
      <c r="X633" s="1" t="str">
        <f>VLOOKUP(B633,SiteMetadata!$B$3:$P$37,10,FALSE)</f>
        <v>UpperEastForkLMR</v>
      </c>
      <c r="Y633" s="1">
        <f>VLOOKUP(B633,SiteMetadata!$B$3:$P$37,5,FALSE)</f>
        <v>4.3336220000000001</v>
      </c>
      <c r="Z633" s="1">
        <v>4</v>
      </c>
    </row>
    <row r="634" spans="1:26" x14ac:dyDescent="0.3">
      <c r="A634" s="72">
        <v>45265</v>
      </c>
      <c r="B634" s="73" t="s">
        <v>103</v>
      </c>
      <c r="C634" s="73">
        <v>0</v>
      </c>
      <c r="D634" s="74">
        <v>901.92124250000006</v>
      </c>
      <c r="E634" s="73" t="s">
        <v>103</v>
      </c>
      <c r="F634" s="74">
        <v>901.92124250000006</v>
      </c>
      <c r="G634" s="74">
        <v>789.88528729999996</v>
      </c>
      <c r="H634" s="74">
        <v>112.0359552000001</v>
      </c>
      <c r="I634" s="74">
        <f t="shared" si="83"/>
        <v>562.32124250000004</v>
      </c>
      <c r="J634" s="74">
        <v>304</v>
      </c>
      <c r="K634" s="74">
        <v>285</v>
      </c>
      <c r="L634" s="74">
        <v>52.6</v>
      </c>
      <c r="M634" s="74">
        <v>54.6</v>
      </c>
      <c r="N634" s="74">
        <v>209.42138399999999</v>
      </c>
      <c r="O634" s="74">
        <v>209.42138399999999</v>
      </c>
      <c r="P634" s="74">
        <v>122.843496</v>
      </c>
      <c r="Q634" s="74">
        <v>86.577887999999987</v>
      </c>
      <c r="R634" s="74">
        <f t="shared" si="80"/>
        <v>86.577887999999987</v>
      </c>
      <c r="S634" s="74">
        <v>65.3</v>
      </c>
      <c r="T634" s="74">
        <f t="shared" si="81"/>
        <v>72.94349600000001</v>
      </c>
      <c r="U634" s="74">
        <v>49.9</v>
      </c>
      <c r="V634" s="76">
        <f t="shared" si="82"/>
        <v>0.2382755717057051</v>
      </c>
      <c r="W634" s="73">
        <f>VLOOKUP(B634,SiteMetadata!$B$3:$P$37,3,FALSE)</f>
        <v>0.46</v>
      </c>
      <c r="X634" s="73" t="str">
        <f>VLOOKUP(B634,SiteMetadata!$B$3:$P$37,10,FALSE)</f>
        <v>UpperEastForkLMR</v>
      </c>
      <c r="Y634" s="73">
        <f>VLOOKUP(B634,SiteMetadata!$B$3:$P$37,5,FALSE)</f>
        <v>4.3336220000000001</v>
      </c>
      <c r="Z634" s="73">
        <v>4</v>
      </c>
    </row>
    <row r="635" spans="1:26" x14ac:dyDescent="0.3">
      <c r="A635" s="2">
        <v>44949</v>
      </c>
      <c r="B635" s="1" t="s">
        <v>103</v>
      </c>
      <c r="C635" s="1">
        <v>0</v>
      </c>
      <c r="D635" s="3">
        <v>2912.6172839999995</v>
      </c>
      <c r="E635" s="1" t="s">
        <v>103</v>
      </c>
      <c r="F635" s="3">
        <v>2912.6172839999995</v>
      </c>
      <c r="G635" s="3">
        <v>2776.2342759999997</v>
      </c>
      <c r="H635" s="3">
        <v>136.38300799999979</v>
      </c>
      <c r="I635" s="3">
        <f t="shared" si="83"/>
        <v>842.81728399999929</v>
      </c>
      <c r="J635" s="3">
        <v>2220</v>
      </c>
      <c r="K635" s="3">
        <v>2040</v>
      </c>
      <c r="L635" s="3">
        <v>26.6</v>
      </c>
      <c r="M635" s="3">
        <v>29.8</v>
      </c>
      <c r="N635" s="3">
        <v>132.73331000000002</v>
      </c>
      <c r="O635" s="3">
        <v>132.73331000000002</v>
      </c>
      <c r="P635" s="3">
        <v>79.206760000000003</v>
      </c>
      <c r="Q635" s="3">
        <v>53.526550000000015</v>
      </c>
      <c r="R635" s="3">
        <f t="shared" si="80"/>
        <v>53.526550000000015</v>
      </c>
      <c r="S635" s="3">
        <v>33.299999999999997</v>
      </c>
      <c r="T635" s="3">
        <f t="shared" si="81"/>
        <v>42.906760000000006</v>
      </c>
      <c r="U635" s="3">
        <v>36.299999999999997</v>
      </c>
      <c r="V635" s="7">
        <f t="shared" si="82"/>
        <v>0.27348071105888938</v>
      </c>
      <c r="W635" s="1">
        <f>VLOOKUP(B635,SiteMetadata!$B$3:$P$37,3,FALSE)</f>
        <v>0.46</v>
      </c>
      <c r="X635" s="1" t="str">
        <f>VLOOKUP(B635,SiteMetadata!$B$3:$P$37,10,FALSE)</f>
        <v>UpperEastForkLMR</v>
      </c>
      <c r="Y635" s="1">
        <f>VLOOKUP(B635,SiteMetadata!$B$3:$P$37,5,FALSE)</f>
        <v>4.3336220000000001</v>
      </c>
      <c r="Z635" s="1">
        <v>4</v>
      </c>
    </row>
    <row r="636" spans="1:26" x14ac:dyDescent="0.3">
      <c r="A636" s="2">
        <v>44970</v>
      </c>
      <c r="B636" s="1" t="s">
        <v>103</v>
      </c>
      <c r="C636" s="1">
        <v>0</v>
      </c>
      <c r="D636" s="3">
        <v>2020</v>
      </c>
      <c r="E636" s="1" t="s">
        <v>103</v>
      </c>
      <c r="F636" s="3">
        <v>2020</v>
      </c>
      <c r="G636" s="3">
        <v>2000.43308</v>
      </c>
      <c r="H636" s="3">
        <v>19.566919999999982</v>
      </c>
      <c r="I636" s="3">
        <f t="shared" si="83"/>
        <v>474.90000000000009</v>
      </c>
      <c r="J636" s="3">
        <v>1230</v>
      </c>
      <c r="K636" s="3">
        <v>1540</v>
      </c>
      <c r="L636" s="3">
        <v>3.28</v>
      </c>
      <c r="M636" s="3">
        <v>5.0999999999999996</v>
      </c>
      <c r="N636" s="3">
        <v>124.46302724000002</v>
      </c>
      <c r="O636" s="3">
        <v>124.46302724000002</v>
      </c>
      <c r="P636" s="3">
        <v>55.293781160000009</v>
      </c>
      <c r="Q636" s="3">
        <v>69.169246080000008</v>
      </c>
      <c r="R636" s="3">
        <f t="shared" si="80"/>
        <v>69.169246080000008</v>
      </c>
      <c r="S636" s="3">
        <v>27.3</v>
      </c>
      <c r="T636" s="3">
        <f t="shared" si="81"/>
        <v>33.493781160000012</v>
      </c>
      <c r="U636" s="3">
        <v>21.8</v>
      </c>
      <c r="V636" s="7">
        <f t="shared" si="82"/>
        <v>0.17515241661255287</v>
      </c>
      <c r="W636" s="1">
        <f>VLOOKUP(B636,SiteMetadata!$B$3:$P$37,3,FALSE)</f>
        <v>0.46</v>
      </c>
      <c r="X636" s="1" t="str">
        <f>VLOOKUP(B636,SiteMetadata!$B$3:$P$37,10,FALSE)</f>
        <v>UpperEastForkLMR</v>
      </c>
      <c r="Y636" s="1">
        <f>VLOOKUP(B636,SiteMetadata!$B$3:$P$37,5,FALSE)</f>
        <v>4.3336220000000001</v>
      </c>
      <c r="Z636" s="1">
        <v>4</v>
      </c>
    </row>
    <row r="637" spans="1:26" x14ac:dyDescent="0.3">
      <c r="A637" s="2">
        <v>44991</v>
      </c>
      <c r="B637" s="1" t="s">
        <v>103</v>
      </c>
      <c r="C637" s="1">
        <v>0</v>
      </c>
      <c r="D637" s="3">
        <v>3780</v>
      </c>
      <c r="E637" s="1" t="s">
        <v>103</v>
      </c>
      <c r="F637" s="3">
        <v>3780</v>
      </c>
      <c r="G637" s="3">
        <v>3580</v>
      </c>
      <c r="H637" s="3">
        <v>200</v>
      </c>
      <c r="I637" s="3">
        <f t="shared" si="83"/>
        <v>583.69999999999982</v>
      </c>
      <c r="J637" s="3">
        <v>3060</v>
      </c>
      <c r="K637" s="3">
        <v>3180</v>
      </c>
      <c r="L637" s="3">
        <v>14.2</v>
      </c>
      <c r="M637" s="3">
        <v>16.3</v>
      </c>
      <c r="N637" s="3">
        <v>58.208644</v>
      </c>
      <c r="O637" s="3">
        <v>58.208644</v>
      </c>
      <c r="P637" s="3">
        <v>36.799999999999997</v>
      </c>
      <c r="Q637" s="3">
        <v>21.408644000000002</v>
      </c>
      <c r="R637" s="3">
        <f t="shared" si="80"/>
        <v>21.408644000000002</v>
      </c>
      <c r="S637" s="3">
        <v>41.3</v>
      </c>
      <c r="T637" s="3" t="str">
        <f t="shared" si="81"/>
        <v/>
      </c>
      <c r="U637" s="3">
        <v>39.1</v>
      </c>
      <c r="V637" s="7">
        <f t="shared" si="82"/>
        <v>0.67172154018911701</v>
      </c>
      <c r="W637" s="1">
        <f>VLOOKUP(B637,SiteMetadata!$B$3:$P$37,3,FALSE)</f>
        <v>0.46</v>
      </c>
      <c r="X637" s="1" t="str">
        <f>VLOOKUP(B637,SiteMetadata!$B$3:$P$37,10,FALSE)</f>
        <v>UpperEastForkLMR</v>
      </c>
      <c r="Y637" s="1">
        <f>VLOOKUP(B637,SiteMetadata!$B$3:$P$37,5,FALSE)</f>
        <v>4.3336220000000001</v>
      </c>
      <c r="Z637" s="1">
        <v>4</v>
      </c>
    </row>
    <row r="638" spans="1:26" x14ac:dyDescent="0.3">
      <c r="A638" s="2">
        <v>45012</v>
      </c>
      <c r="B638" s="1" t="s">
        <v>103</v>
      </c>
      <c r="C638" s="1">
        <v>0</v>
      </c>
      <c r="D638" s="3">
        <v>3540</v>
      </c>
      <c r="E638" s="1" t="s">
        <v>103</v>
      </c>
      <c r="F638" s="3">
        <v>3540</v>
      </c>
      <c r="G638" s="3">
        <v>3150</v>
      </c>
      <c r="H638" s="3">
        <v>390</v>
      </c>
      <c r="I638" s="3"/>
      <c r="J638" s="3">
        <v>3970</v>
      </c>
      <c r="K638" s="3">
        <v>3680</v>
      </c>
      <c r="L638" s="3">
        <v>3.3200000000000003</v>
      </c>
      <c r="M638" s="3">
        <v>13.5</v>
      </c>
      <c r="N638" s="3"/>
      <c r="O638" s="4"/>
      <c r="P638" s="3">
        <v>39.398166755199995</v>
      </c>
      <c r="Q638" s="3"/>
      <c r="R638" s="3"/>
      <c r="S638" s="3">
        <v>29.2</v>
      </c>
      <c r="T638" s="3">
        <f t="shared" si="81"/>
        <v>13.998166755199996</v>
      </c>
      <c r="U638" s="3">
        <v>25.4</v>
      </c>
      <c r="V638" s="7"/>
      <c r="W638" s="1">
        <f>VLOOKUP(B638,SiteMetadata!$B$3:$P$37,3,FALSE)</f>
        <v>0.46</v>
      </c>
      <c r="X638" s="1" t="str">
        <f>VLOOKUP(B638,SiteMetadata!$B$3:$P$37,10,FALSE)</f>
        <v>UpperEastForkLMR</v>
      </c>
      <c r="Y638" s="1">
        <f>VLOOKUP(B638,SiteMetadata!$B$3:$P$37,5,FALSE)</f>
        <v>4.3336220000000001</v>
      </c>
      <c r="Z638" s="1">
        <v>4</v>
      </c>
    </row>
    <row r="639" spans="1:26" x14ac:dyDescent="0.3">
      <c r="A639" s="2">
        <v>45033</v>
      </c>
      <c r="B639" s="1" t="s">
        <v>103</v>
      </c>
      <c r="C639" s="1">
        <v>0</v>
      </c>
      <c r="D639" s="3">
        <v>2230.75758258</v>
      </c>
      <c r="E639" s="1" t="s">
        <v>103</v>
      </c>
      <c r="F639" s="3">
        <v>2230.75758258</v>
      </c>
      <c r="G639" s="3">
        <v>2183.5251088799996</v>
      </c>
      <c r="H639" s="3">
        <v>47.232473700000355</v>
      </c>
      <c r="I639" s="3"/>
      <c r="J639" s="3">
        <v>1430</v>
      </c>
      <c r="K639" s="3">
        <v>2480</v>
      </c>
      <c r="L639" s="3">
        <v>17.7</v>
      </c>
      <c r="M639" s="3">
        <v>16.3</v>
      </c>
      <c r="N639" s="3">
        <v>101.211735922</v>
      </c>
      <c r="O639" s="3">
        <v>101.211735922</v>
      </c>
      <c r="P639" s="3">
        <v>89.371198818000011</v>
      </c>
      <c r="Q639" s="3">
        <v>11.840537103999992</v>
      </c>
      <c r="R639" s="3">
        <f t="shared" ref="R639:R651" si="84">O639-P639</f>
        <v>11.840537103999992</v>
      </c>
      <c r="S639" s="3">
        <v>29.9</v>
      </c>
      <c r="T639" s="3">
        <f t="shared" si="81"/>
        <v>64.871198818000011</v>
      </c>
      <c r="U639" s="3">
        <v>24.5</v>
      </c>
      <c r="V639" s="7">
        <f t="shared" ref="V639:V651" si="85">U639/O639</f>
        <v>0.24206678975332671</v>
      </c>
      <c r="W639" s="1">
        <f>VLOOKUP(B639,SiteMetadata!$B$3:$P$37,3,FALSE)</f>
        <v>0.46</v>
      </c>
      <c r="X639" s="1" t="str">
        <f>VLOOKUP(B639,SiteMetadata!$B$3:$P$37,10,FALSE)</f>
        <v>UpperEastForkLMR</v>
      </c>
      <c r="Y639" s="1">
        <f>VLOOKUP(B639,SiteMetadata!$B$3:$P$37,5,FALSE)</f>
        <v>4.3336220000000001</v>
      </c>
      <c r="Z639" s="1">
        <v>4</v>
      </c>
    </row>
    <row r="640" spans="1:26" x14ac:dyDescent="0.3">
      <c r="A640" s="2">
        <v>45054</v>
      </c>
      <c r="B640" s="1" t="s">
        <v>103</v>
      </c>
      <c r="C640" s="1">
        <v>0</v>
      </c>
      <c r="D640" s="3">
        <v>4878.8251159999991</v>
      </c>
      <c r="E640" s="1" t="s">
        <v>103</v>
      </c>
      <c r="F640" s="3">
        <v>4878.8251159999991</v>
      </c>
      <c r="G640" s="3">
        <v>4625.0230359999996</v>
      </c>
      <c r="H640" s="3">
        <v>253.80207999999948</v>
      </c>
      <c r="I640" s="3"/>
      <c r="J640" s="3">
        <v>7730</v>
      </c>
      <c r="K640" s="3">
        <v>4770</v>
      </c>
      <c r="L640" s="3">
        <v>501</v>
      </c>
      <c r="M640" s="3">
        <v>386</v>
      </c>
      <c r="N640" s="3">
        <v>113</v>
      </c>
      <c r="O640" s="3">
        <v>113</v>
      </c>
      <c r="P640" s="3">
        <v>107.39686352000001</v>
      </c>
      <c r="Q640" s="3">
        <v>5.6031364799999892</v>
      </c>
      <c r="R640" s="3">
        <f t="shared" si="84"/>
        <v>5.6031364799999892</v>
      </c>
      <c r="S640" s="3">
        <v>106</v>
      </c>
      <c r="T640" s="3">
        <f t="shared" si="81"/>
        <v>52.696863520000008</v>
      </c>
      <c r="U640" s="3">
        <v>54.7</v>
      </c>
      <c r="V640" s="7">
        <f t="shared" si="85"/>
        <v>0.48407079646017703</v>
      </c>
      <c r="W640" s="1">
        <f>VLOOKUP(B640,SiteMetadata!$B$3:$P$37,3,FALSE)</f>
        <v>0.46</v>
      </c>
      <c r="X640" s="1" t="str">
        <f>VLOOKUP(B640,SiteMetadata!$B$3:$P$37,10,FALSE)</f>
        <v>UpperEastForkLMR</v>
      </c>
      <c r="Y640" s="1">
        <f>VLOOKUP(B640,SiteMetadata!$B$3:$P$37,5,FALSE)</f>
        <v>4.3336220000000001</v>
      </c>
      <c r="Z640" s="1">
        <v>4</v>
      </c>
    </row>
    <row r="641" spans="1:26" x14ac:dyDescent="0.3">
      <c r="A641" s="2">
        <v>45076</v>
      </c>
      <c r="B641" s="1" t="s">
        <v>103</v>
      </c>
      <c r="C641" s="1">
        <v>0</v>
      </c>
      <c r="D641" s="3">
        <v>837</v>
      </c>
      <c r="E641" s="1" t="s">
        <v>103</v>
      </c>
      <c r="F641" s="3">
        <v>837</v>
      </c>
      <c r="G641" s="3">
        <v>741</v>
      </c>
      <c r="H641" s="3">
        <v>96</v>
      </c>
      <c r="I641" s="3">
        <f>F641-(K641+M641)</f>
        <v>407.87</v>
      </c>
      <c r="J641" s="3">
        <v>421</v>
      </c>
      <c r="K641" s="3">
        <v>420</v>
      </c>
      <c r="L641" s="3">
        <v>6.31</v>
      </c>
      <c r="M641" s="3">
        <v>9.1300000000000008</v>
      </c>
      <c r="N641" s="3">
        <v>86.056272249999992</v>
      </c>
      <c r="O641" s="3">
        <v>86.056272249999992</v>
      </c>
      <c r="P641" s="3">
        <v>80.988431289999994</v>
      </c>
      <c r="Q641" s="3">
        <v>5.0678409599999981</v>
      </c>
      <c r="R641" s="3">
        <f t="shared" si="84"/>
        <v>5.0678409599999981</v>
      </c>
      <c r="S641" s="3">
        <v>51.3</v>
      </c>
      <c r="T641" s="3">
        <f t="shared" si="81"/>
        <v>21.788431289999991</v>
      </c>
      <c r="U641" s="3">
        <v>59.2</v>
      </c>
      <c r="V641" s="7">
        <f t="shared" si="85"/>
        <v>0.68792196608307077</v>
      </c>
      <c r="W641" s="1">
        <f>VLOOKUP(B641,SiteMetadata!$B$3:$P$37,3,FALSE)</f>
        <v>0.46</v>
      </c>
      <c r="X641" s="1" t="str">
        <f>VLOOKUP(B641,SiteMetadata!$B$3:$P$37,10,FALSE)</f>
        <v>UpperEastForkLMR</v>
      </c>
      <c r="Y641" s="1">
        <f>VLOOKUP(B641,SiteMetadata!$B$3:$P$37,5,FALSE)</f>
        <v>4.3336220000000001</v>
      </c>
      <c r="Z641" s="1">
        <v>4</v>
      </c>
    </row>
    <row r="642" spans="1:26" x14ac:dyDescent="0.3">
      <c r="A642" s="2">
        <v>45097</v>
      </c>
      <c r="B642" s="1" t="s">
        <v>103</v>
      </c>
      <c r="C642" s="1">
        <v>0</v>
      </c>
      <c r="D642" s="3">
        <v>2040</v>
      </c>
      <c r="E642" s="1" t="s">
        <v>103</v>
      </c>
      <c r="F642" s="3">
        <v>2040</v>
      </c>
      <c r="G642" s="3">
        <v>1970</v>
      </c>
      <c r="H642" s="3">
        <v>70</v>
      </c>
      <c r="I642" s="3"/>
      <c r="J642" s="3">
        <v>2050</v>
      </c>
      <c r="K642" s="3">
        <v>2060</v>
      </c>
      <c r="L642" s="3">
        <v>8.85</v>
      </c>
      <c r="M642" s="3">
        <v>11.9</v>
      </c>
      <c r="N642" s="3">
        <v>78.599999999999994</v>
      </c>
      <c r="O642" s="3">
        <v>78.599999999999994</v>
      </c>
      <c r="P642" s="3">
        <v>39.4</v>
      </c>
      <c r="Q642" s="3">
        <v>39.199999999999996</v>
      </c>
      <c r="R642" s="3">
        <f t="shared" si="84"/>
        <v>39.199999999999996</v>
      </c>
      <c r="S642" s="3">
        <v>54.3</v>
      </c>
      <c r="T642" s="3" t="str">
        <f t="shared" si="81"/>
        <v/>
      </c>
      <c r="U642" s="3">
        <v>47.1</v>
      </c>
      <c r="V642" s="7">
        <f t="shared" si="85"/>
        <v>0.5992366412213741</v>
      </c>
      <c r="W642" s="1">
        <f>VLOOKUP(B642,SiteMetadata!$B$3:$P$37,3,FALSE)</f>
        <v>0.46</v>
      </c>
      <c r="X642" s="1" t="str">
        <f>VLOOKUP(B642,SiteMetadata!$B$3:$P$37,10,FALSE)</f>
        <v>UpperEastForkLMR</v>
      </c>
      <c r="Y642" s="1">
        <f>VLOOKUP(B642,SiteMetadata!$B$3:$P$37,5,FALSE)</f>
        <v>4.3336220000000001</v>
      </c>
      <c r="Z642" s="1">
        <v>4</v>
      </c>
    </row>
    <row r="643" spans="1:26" x14ac:dyDescent="0.3">
      <c r="A643" s="2">
        <v>44774</v>
      </c>
      <c r="B643" s="1" t="s">
        <v>116</v>
      </c>
      <c r="C643" s="1">
        <v>0</v>
      </c>
      <c r="D643" s="3">
        <v>1079.9284599999999</v>
      </c>
      <c r="E643" s="1" t="s">
        <v>116</v>
      </c>
      <c r="F643" s="3">
        <v>1079.9284599999999</v>
      </c>
      <c r="G643" s="3">
        <v>1005.5624253999999</v>
      </c>
      <c r="H643" s="3">
        <v>74.366034599999921</v>
      </c>
      <c r="I643" s="3">
        <f t="shared" ref="I643:I649" si="86">F643-(K643+M643)</f>
        <v>854.82845999999984</v>
      </c>
      <c r="J643" s="3">
        <v>197</v>
      </c>
      <c r="K643" s="3">
        <v>195</v>
      </c>
      <c r="L643" s="3">
        <v>26.4</v>
      </c>
      <c r="M643" s="3">
        <v>30.1</v>
      </c>
      <c r="N643" s="3">
        <v>331.66860052999999</v>
      </c>
      <c r="O643" s="3">
        <v>331.66860052999999</v>
      </c>
      <c r="P643" s="3">
        <v>321.22171199999997</v>
      </c>
      <c r="Q643" s="3">
        <v>10.446888530000024</v>
      </c>
      <c r="R643" s="3">
        <f t="shared" si="84"/>
        <v>10.446888530000024</v>
      </c>
      <c r="S643" s="3">
        <v>254</v>
      </c>
      <c r="T643" s="3">
        <f t="shared" si="81"/>
        <v>67.221711999999968</v>
      </c>
      <c r="U643" s="3">
        <v>254</v>
      </c>
      <c r="V643" s="7">
        <f t="shared" si="85"/>
        <v>0.76582468040119844</v>
      </c>
      <c r="W643" s="1">
        <f>VLOOKUP(B643,SiteMetadata!$B$3:$P$37,3,FALSE)</f>
        <v>0.12</v>
      </c>
      <c r="X643" s="1" t="str">
        <f>VLOOKUP(B643,SiteMetadata!$B$3:$P$37,10,FALSE)</f>
        <v>UpperEastForkLMR</v>
      </c>
      <c r="Y643" s="1">
        <f>VLOOKUP(B643,SiteMetadata!$B$3:$P$37,5,FALSE)</f>
        <v>29.212480000000003</v>
      </c>
      <c r="Z643" s="1">
        <v>3</v>
      </c>
    </row>
    <row r="644" spans="1:26" x14ac:dyDescent="0.3">
      <c r="A644" s="2">
        <v>44795</v>
      </c>
      <c r="B644" s="1" t="s">
        <v>116</v>
      </c>
      <c r="C644" s="1">
        <v>0</v>
      </c>
      <c r="D644" s="3">
        <v>1457.1630941899998</v>
      </c>
      <c r="E644" s="1" t="s">
        <v>116</v>
      </c>
      <c r="F644" s="3">
        <v>1457.1630941899998</v>
      </c>
      <c r="G644" s="3">
        <v>1059.1274206399999</v>
      </c>
      <c r="H644" s="3">
        <v>398.03567354999996</v>
      </c>
      <c r="I644" s="3">
        <f t="shared" si="86"/>
        <v>1105.5630941899999</v>
      </c>
      <c r="J644" s="3">
        <v>476</v>
      </c>
      <c r="K644" s="3">
        <v>329</v>
      </c>
      <c r="L644" s="3">
        <v>22.6</v>
      </c>
      <c r="M644" s="4">
        <v>22.6</v>
      </c>
      <c r="N644" s="3">
        <v>588.53957776000004</v>
      </c>
      <c r="O644" s="3">
        <v>588.53957776000004</v>
      </c>
      <c r="P644" s="3">
        <v>523.48528622000003</v>
      </c>
      <c r="Q644" s="3">
        <v>65.054291540000008</v>
      </c>
      <c r="R644" s="3">
        <f t="shared" si="84"/>
        <v>65.054291540000008</v>
      </c>
      <c r="S644" s="3">
        <v>419</v>
      </c>
      <c r="T644" s="3">
        <f t="shared" si="81"/>
        <v>199.48528622000003</v>
      </c>
      <c r="U644" s="3">
        <v>324</v>
      </c>
      <c r="V644" s="7">
        <f t="shared" si="85"/>
        <v>0.55051522827598798</v>
      </c>
      <c r="W644" s="1">
        <f>VLOOKUP(B644,SiteMetadata!$B$3:$P$37,3,FALSE)</f>
        <v>0.12</v>
      </c>
      <c r="X644" s="1" t="str">
        <f>VLOOKUP(B644,SiteMetadata!$B$3:$P$37,10,FALSE)</f>
        <v>UpperEastForkLMR</v>
      </c>
      <c r="Y644" s="1">
        <f>VLOOKUP(B644,SiteMetadata!$B$3:$P$37,5,FALSE)</f>
        <v>29.212480000000003</v>
      </c>
      <c r="Z644" s="1">
        <v>4</v>
      </c>
    </row>
    <row r="645" spans="1:26" x14ac:dyDescent="0.3">
      <c r="A645" s="2">
        <v>44837</v>
      </c>
      <c r="B645" s="1" t="s">
        <v>116</v>
      </c>
      <c r="C645" s="1">
        <v>0</v>
      </c>
      <c r="D645" s="3">
        <v>538.81279328000005</v>
      </c>
      <c r="E645" s="1" t="s">
        <v>116</v>
      </c>
      <c r="F645" s="3">
        <v>538.81279328000005</v>
      </c>
      <c r="G645" s="3">
        <v>507.71036137999999</v>
      </c>
      <c r="H645" s="3">
        <v>31.102431900000056</v>
      </c>
      <c r="I645" s="3">
        <f t="shared" si="86"/>
        <v>466.34279328000002</v>
      </c>
      <c r="J645" s="3">
        <v>69</v>
      </c>
      <c r="K645" s="3">
        <v>68.3</v>
      </c>
      <c r="L645" s="3">
        <v>3.51</v>
      </c>
      <c r="M645" s="3">
        <v>4.17</v>
      </c>
      <c r="N645" s="3">
        <v>256.75772744999995</v>
      </c>
      <c r="O645" s="3">
        <v>256.75772744999995</v>
      </c>
      <c r="P645" s="3">
        <v>217.35233625000004</v>
      </c>
      <c r="Q645" s="3">
        <v>39.405391199999912</v>
      </c>
      <c r="R645" s="3">
        <f t="shared" si="84"/>
        <v>39.405391199999912</v>
      </c>
      <c r="S645" s="3">
        <v>168</v>
      </c>
      <c r="T645" s="3">
        <f t="shared" si="81"/>
        <v>54.352336250000036</v>
      </c>
      <c r="U645" s="3">
        <v>163</v>
      </c>
      <c r="V645" s="7">
        <f t="shared" si="85"/>
        <v>0.63483970519150978</v>
      </c>
      <c r="W645" s="1">
        <f>VLOOKUP(B645,SiteMetadata!$B$3:$P$37,3,FALSE)</f>
        <v>0.12</v>
      </c>
      <c r="X645" s="1" t="str">
        <f>VLOOKUP(B645,SiteMetadata!$B$3:$P$37,10,FALSE)</f>
        <v>UpperEastForkLMR</v>
      </c>
      <c r="Y645" s="1">
        <f>VLOOKUP(B645,SiteMetadata!$B$3:$P$37,5,FALSE)</f>
        <v>29.212480000000003</v>
      </c>
      <c r="Z645" s="1">
        <v>4</v>
      </c>
    </row>
    <row r="646" spans="1:26" x14ac:dyDescent="0.3">
      <c r="A646" s="2">
        <v>44858</v>
      </c>
      <c r="B646" s="1" t="s">
        <v>116</v>
      </c>
      <c r="C646" s="1">
        <v>0</v>
      </c>
      <c r="D646" s="3">
        <v>744</v>
      </c>
      <c r="E646" s="1" t="s">
        <v>116</v>
      </c>
      <c r="F646" s="3">
        <v>744</v>
      </c>
      <c r="G646" s="3">
        <v>572</v>
      </c>
      <c r="H646" s="3">
        <v>172</v>
      </c>
      <c r="I646" s="3">
        <f t="shared" si="86"/>
        <v>732.52</v>
      </c>
      <c r="J646" s="3">
        <v>4.7699999999999996</v>
      </c>
      <c r="K646" s="3">
        <v>6.1</v>
      </c>
      <c r="L646" s="3">
        <v>1.98</v>
      </c>
      <c r="M646" s="3">
        <v>5.38</v>
      </c>
      <c r="N646" s="3">
        <v>385.97921600000006</v>
      </c>
      <c r="O646" s="4">
        <v>438.16548336000005</v>
      </c>
      <c r="P646" s="3">
        <v>424.16548336000005</v>
      </c>
      <c r="Q646" s="3">
        <v>-38.186267359999988</v>
      </c>
      <c r="R646" s="3">
        <f t="shared" si="84"/>
        <v>14</v>
      </c>
      <c r="S646" s="3">
        <v>354</v>
      </c>
      <c r="T646" s="3">
        <f t="shared" si="81"/>
        <v>70.165483360000053</v>
      </c>
      <c r="U646" s="4">
        <v>354</v>
      </c>
      <c r="V646" s="7">
        <f t="shared" si="85"/>
        <v>0.80791393535932843</v>
      </c>
      <c r="W646" s="1">
        <f>VLOOKUP(B646,SiteMetadata!$B$3:$P$37,3,FALSE)</f>
        <v>0.12</v>
      </c>
      <c r="X646" s="1" t="str">
        <f>VLOOKUP(B646,SiteMetadata!$B$3:$P$37,10,FALSE)</f>
        <v>UpperEastForkLMR</v>
      </c>
      <c r="Y646" s="1">
        <f>VLOOKUP(B646,SiteMetadata!$B$3:$P$37,5,FALSE)</f>
        <v>29.212480000000003</v>
      </c>
      <c r="Z646" s="1">
        <v>4</v>
      </c>
    </row>
    <row r="647" spans="1:26" x14ac:dyDescent="0.3">
      <c r="A647" s="72">
        <v>44886</v>
      </c>
      <c r="B647" s="73" t="s">
        <v>116</v>
      </c>
      <c r="C647" s="73">
        <v>0</v>
      </c>
      <c r="D647" s="74">
        <v>747</v>
      </c>
      <c r="E647" s="73" t="s">
        <v>116</v>
      </c>
      <c r="F647" s="74">
        <v>747</v>
      </c>
      <c r="G647" s="74">
        <v>560</v>
      </c>
      <c r="H647" s="74">
        <v>187</v>
      </c>
      <c r="I647" s="74">
        <f t="shared" si="86"/>
        <v>700.9</v>
      </c>
      <c r="J647" s="74">
        <v>37.5</v>
      </c>
      <c r="K647" s="74">
        <v>34.1</v>
      </c>
      <c r="L647" s="74">
        <v>12.4</v>
      </c>
      <c r="M647" s="74">
        <v>12</v>
      </c>
      <c r="N647" s="74">
        <v>326.81911915000006</v>
      </c>
      <c r="O647" s="74">
        <v>326.81911915000006</v>
      </c>
      <c r="P647" s="74">
        <v>248.65281353</v>
      </c>
      <c r="Q647" s="74">
        <v>78.16630562000006</v>
      </c>
      <c r="R647" s="74">
        <f t="shared" si="84"/>
        <v>78.16630562000006</v>
      </c>
      <c r="S647" s="74">
        <v>178</v>
      </c>
      <c r="T647" s="74">
        <f t="shared" si="81"/>
        <v>86.652813530000003</v>
      </c>
      <c r="U647" s="74">
        <v>162</v>
      </c>
      <c r="V647" s="76">
        <f t="shared" si="85"/>
        <v>0.49568703453253882</v>
      </c>
      <c r="W647" s="73">
        <f>VLOOKUP(B647,SiteMetadata!$B$3:$P$37,3,FALSE)</f>
        <v>0.12</v>
      </c>
      <c r="X647" s="73" t="str">
        <f>VLOOKUP(B647,SiteMetadata!$B$3:$P$37,10,FALSE)</f>
        <v>UpperEastForkLMR</v>
      </c>
      <c r="Y647" s="73">
        <f>VLOOKUP(B647,SiteMetadata!$B$3:$P$37,5,FALSE)</f>
        <v>29.212480000000003</v>
      </c>
      <c r="Z647" s="73">
        <v>3</v>
      </c>
    </row>
    <row r="648" spans="1:26" x14ac:dyDescent="0.3">
      <c r="A648" s="72" t="s">
        <v>209</v>
      </c>
      <c r="B648" s="73" t="s">
        <v>116</v>
      </c>
      <c r="C648" s="73">
        <v>0</v>
      </c>
      <c r="D648" s="74">
        <v>2087.8359759999998</v>
      </c>
      <c r="E648" s="73" t="s">
        <v>116</v>
      </c>
      <c r="F648" s="74">
        <v>2087.8359759999998</v>
      </c>
      <c r="G648" s="74">
        <v>1950.913225</v>
      </c>
      <c r="H648" s="74">
        <v>136.92275099999983</v>
      </c>
      <c r="I648" s="74">
        <f t="shared" si="86"/>
        <v>1037.5359759999999</v>
      </c>
      <c r="J648" s="74">
        <v>1080</v>
      </c>
      <c r="K648" s="74">
        <v>1040</v>
      </c>
      <c r="L648" s="74">
        <v>9.75</v>
      </c>
      <c r="M648" s="74">
        <v>10.3</v>
      </c>
      <c r="N648" s="74">
        <v>476.85260256000004</v>
      </c>
      <c r="O648" s="74">
        <v>476.85260256000004</v>
      </c>
      <c r="P648" s="74">
        <v>401.41917599999994</v>
      </c>
      <c r="Q648" s="74">
        <v>75.4334265600001</v>
      </c>
      <c r="R648" s="74">
        <f t="shared" si="84"/>
        <v>75.4334265600001</v>
      </c>
      <c r="S648" s="74">
        <v>314</v>
      </c>
      <c r="T648" s="74">
        <f t="shared" si="81"/>
        <v>120.41917599999994</v>
      </c>
      <c r="U648" s="74">
        <v>281</v>
      </c>
      <c r="V648" s="76">
        <f t="shared" si="85"/>
        <v>0.58928062569322592</v>
      </c>
      <c r="W648" s="73">
        <f>VLOOKUP(B648,SiteMetadata!$B$3:$P$37,3,FALSE)</f>
        <v>0.12</v>
      </c>
      <c r="X648" s="73" t="str">
        <f>VLOOKUP(B648,SiteMetadata!$B$3:$P$37,10,FALSE)</f>
        <v>UpperEastForkLMR</v>
      </c>
      <c r="Y648" s="73">
        <f>VLOOKUP(B648,SiteMetadata!$B$3:$P$37,5,FALSE)</f>
        <v>29.212480000000003</v>
      </c>
      <c r="Z648" s="73">
        <v>4</v>
      </c>
    </row>
    <row r="649" spans="1:26" x14ac:dyDescent="0.3">
      <c r="A649" s="2">
        <v>44949</v>
      </c>
      <c r="B649" s="1" t="s">
        <v>116</v>
      </c>
      <c r="C649" s="1">
        <v>0</v>
      </c>
      <c r="D649" s="3">
        <v>1808.3729779599998</v>
      </c>
      <c r="E649" s="1" t="s">
        <v>116</v>
      </c>
      <c r="F649" s="3">
        <v>1808.3729779599998</v>
      </c>
      <c r="G649" s="3">
        <v>1672.224704</v>
      </c>
      <c r="H649" s="3">
        <v>136.14827395999987</v>
      </c>
      <c r="I649" s="3">
        <f t="shared" si="86"/>
        <v>373.27297795999993</v>
      </c>
      <c r="J649" s="3">
        <v>1040</v>
      </c>
      <c r="K649" s="3">
        <v>1410</v>
      </c>
      <c r="L649" s="3">
        <v>28.3</v>
      </c>
      <c r="M649" s="3">
        <v>25.1</v>
      </c>
      <c r="N649" s="3">
        <v>203.90531012000002</v>
      </c>
      <c r="O649" s="4">
        <v>215.62443497000001</v>
      </c>
      <c r="P649" s="3">
        <v>204.62443497000001</v>
      </c>
      <c r="Q649" s="3">
        <v>-0.71912484999998583</v>
      </c>
      <c r="R649" s="3">
        <f t="shared" si="84"/>
        <v>11</v>
      </c>
      <c r="S649" s="3">
        <v>135</v>
      </c>
      <c r="T649" s="3">
        <f t="shared" si="81"/>
        <v>64.62443497000001</v>
      </c>
      <c r="U649" s="3">
        <v>140</v>
      </c>
      <c r="V649" s="7">
        <f t="shared" si="85"/>
        <v>0.64927706370327787</v>
      </c>
      <c r="W649" s="1">
        <f>VLOOKUP(B649,SiteMetadata!$B$3:$P$37,3,FALSE)</f>
        <v>0.12</v>
      </c>
      <c r="X649" s="1" t="str">
        <f>VLOOKUP(B649,SiteMetadata!$B$3:$P$37,10,FALSE)</f>
        <v>UpperEastForkLMR</v>
      </c>
      <c r="Y649" s="1">
        <f>VLOOKUP(B649,SiteMetadata!$B$3:$P$37,5,FALSE)</f>
        <v>29.212480000000003</v>
      </c>
      <c r="Z649" s="1">
        <v>4</v>
      </c>
    </row>
    <row r="650" spans="1:26" x14ac:dyDescent="0.3">
      <c r="A650" s="2">
        <v>44970</v>
      </c>
      <c r="B650" s="1" t="s">
        <v>116</v>
      </c>
      <c r="C650" s="1">
        <v>0</v>
      </c>
      <c r="D650" s="3">
        <v>1180</v>
      </c>
      <c r="E650" s="1" t="s">
        <v>116</v>
      </c>
      <c r="F650" s="3">
        <v>1180</v>
      </c>
      <c r="G650" s="3">
        <v>1082.6971575</v>
      </c>
      <c r="H650" s="3">
        <v>97.302842499999997</v>
      </c>
      <c r="I650" s="3"/>
      <c r="J650" s="3">
        <v>1370</v>
      </c>
      <c r="K650" s="3">
        <v>1480</v>
      </c>
      <c r="L650" s="3">
        <v>5.49</v>
      </c>
      <c r="M650" s="3">
        <v>6.39</v>
      </c>
      <c r="N650" s="3">
        <v>178.68185366000003</v>
      </c>
      <c r="O650" s="3">
        <v>178.68185366000003</v>
      </c>
      <c r="P650" s="3">
        <v>110.59806224</v>
      </c>
      <c r="Q650" s="3">
        <v>68.083791420000026</v>
      </c>
      <c r="R650" s="3">
        <f t="shared" si="84"/>
        <v>68.083791420000026</v>
      </c>
      <c r="S650" s="3">
        <v>43.3</v>
      </c>
      <c r="T650" s="3">
        <f t="shared" si="81"/>
        <v>68.898062240000002</v>
      </c>
      <c r="U650" s="3">
        <v>41.7</v>
      </c>
      <c r="V650" s="7">
        <f t="shared" si="85"/>
        <v>0.23337568502813794</v>
      </c>
      <c r="W650" s="1">
        <f>VLOOKUP(B650,SiteMetadata!$B$3:$P$37,3,FALSE)</f>
        <v>0.12</v>
      </c>
      <c r="X650" s="1" t="str">
        <f>VLOOKUP(B650,SiteMetadata!$B$3:$P$37,10,FALSE)</f>
        <v>UpperEastForkLMR</v>
      </c>
      <c r="Y650" s="1">
        <f>VLOOKUP(B650,SiteMetadata!$B$3:$P$37,5,FALSE)</f>
        <v>29.212480000000003</v>
      </c>
      <c r="Z650" s="1">
        <v>4</v>
      </c>
    </row>
    <row r="651" spans="1:26" x14ac:dyDescent="0.3">
      <c r="A651" s="2">
        <v>44991</v>
      </c>
      <c r="B651" s="1" t="s">
        <v>116</v>
      </c>
      <c r="C651" s="1">
        <v>0</v>
      </c>
      <c r="D651" s="3">
        <v>1960</v>
      </c>
      <c r="E651" s="1" t="s">
        <v>116</v>
      </c>
      <c r="F651" s="3">
        <v>1960</v>
      </c>
      <c r="G651" s="3">
        <v>1650</v>
      </c>
      <c r="H651" s="3">
        <v>310</v>
      </c>
      <c r="I651" s="3">
        <f>F651-(K651+M651)</f>
        <v>970.4</v>
      </c>
      <c r="J651" s="3">
        <v>1140</v>
      </c>
      <c r="K651" s="3">
        <v>967</v>
      </c>
      <c r="L651" s="3">
        <v>20.9</v>
      </c>
      <c r="M651" s="3">
        <v>22.6</v>
      </c>
      <c r="N651" s="3">
        <v>242.74700324999998</v>
      </c>
      <c r="O651" s="3">
        <v>242.74700324999998</v>
      </c>
      <c r="P651" s="3">
        <v>206.86953933000001</v>
      </c>
      <c r="Q651" s="3">
        <v>35.877463919999968</v>
      </c>
      <c r="R651" s="3">
        <f t="shared" si="84"/>
        <v>35.877463919999968</v>
      </c>
      <c r="S651" s="3">
        <v>104</v>
      </c>
      <c r="T651" s="3">
        <f t="shared" si="81"/>
        <v>120.86953933000001</v>
      </c>
      <c r="U651" s="3">
        <v>86</v>
      </c>
      <c r="V651" s="7">
        <f t="shared" si="85"/>
        <v>0.35427831795488912</v>
      </c>
      <c r="W651" s="1">
        <f>VLOOKUP(B651,SiteMetadata!$B$3:$P$37,3,FALSE)</f>
        <v>0.12</v>
      </c>
      <c r="X651" s="1" t="str">
        <f>VLOOKUP(B651,SiteMetadata!$B$3:$P$37,10,FALSE)</f>
        <v>UpperEastForkLMR</v>
      </c>
      <c r="Y651" s="1">
        <f>VLOOKUP(B651,SiteMetadata!$B$3:$P$37,5,FALSE)</f>
        <v>29.212480000000003</v>
      </c>
      <c r="Z651" s="1">
        <v>4</v>
      </c>
    </row>
    <row r="652" spans="1:26" x14ac:dyDescent="0.3">
      <c r="A652" s="2">
        <v>45012</v>
      </c>
      <c r="B652" s="1" t="s">
        <v>116</v>
      </c>
      <c r="C652" s="1">
        <v>0</v>
      </c>
      <c r="D652" s="3">
        <v>1640.7090719999999</v>
      </c>
      <c r="E652" s="1" t="s">
        <v>116</v>
      </c>
      <c r="F652" s="3">
        <v>1640.7090719999999</v>
      </c>
      <c r="G652" s="3">
        <v>1167.3585486299999</v>
      </c>
      <c r="H652" s="3">
        <v>473.35052337000002</v>
      </c>
      <c r="I652" s="3">
        <f>F652-(K652+M652)</f>
        <v>689.70907199999988</v>
      </c>
      <c r="J652" s="3">
        <v>910</v>
      </c>
      <c r="K652" s="3">
        <v>951</v>
      </c>
      <c r="L652" s="3">
        <v>9.02</v>
      </c>
      <c r="M652" s="3"/>
      <c r="N652" s="3"/>
      <c r="O652" s="4"/>
      <c r="P652" s="3">
        <v>94.010652800000017</v>
      </c>
      <c r="Q652" s="3"/>
      <c r="R652" s="3"/>
      <c r="S652" s="3">
        <v>81.8</v>
      </c>
      <c r="T652" s="3">
        <f t="shared" si="81"/>
        <v>94.010652800000017</v>
      </c>
      <c r="U652" s="3"/>
      <c r="V652" s="7"/>
      <c r="W652" s="1">
        <f>VLOOKUP(B652,SiteMetadata!$B$3:$P$37,3,FALSE)</f>
        <v>0.12</v>
      </c>
      <c r="X652" s="1" t="str">
        <f>VLOOKUP(B652,SiteMetadata!$B$3:$P$37,10,FALSE)</f>
        <v>UpperEastForkLMR</v>
      </c>
      <c r="Y652" s="1">
        <f>VLOOKUP(B652,SiteMetadata!$B$3:$P$37,5,FALSE)</f>
        <v>29.212480000000003</v>
      </c>
      <c r="Z652" s="1">
        <v>4</v>
      </c>
    </row>
    <row r="653" spans="1:26" x14ac:dyDescent="0.3">
      <c r="A653" s="2">
        <v>45033</v>
      </c>
      <c r="B653" s="1" t="s">
        <v>116</v>
      </c>
      <c r="C653" s="1">
        <v>0</v>
      </c>
      <c r="D653" s="3">
        <v>536</v>
      </c>
      <c r="E653" s="1" t="s">
        <v>116</v>
      </c>
      <c r="F653" s="3">
        <v>536</v>
      </c>
      <c r="G653" s="3">
        <v>458</v>
      </c>
      <c r="H653" s="3">
        <v>78</v>
      </c>
      <c r="I653" s="3">
        <f>F653-(K653+M653)</f>
        <v>428.43</v>
      </c>
      <c r="J653" s="3">
        <v>78.2</v>
      </c>
      <c r="K653" s="3">
        <v>98.5</v>
      </c>
      <c r="L653" s="3">
        <v>7.66</v>
      </c>
      <c r="M653" s="3">
        <v>9.07</v>
      </c>
      <c r="N653" s="3">
        <v>117.22964096199999</v>
      </c>
      <c r="O653" s="3">
        <v>117.22964096199999</v>
      </c>
      <c r="P653" s="3">
        <v>33.643950532900007</v>
      </c>
      <c r="Q653" s="3">
        <v>83.585690429099984</v>
      </c>
      <c r="R653" s="3">
        <f t="shared" ref="R653:R684" si="87">O653-P653</f>
        <v>83.585690429099984</v>
      </c>
      <c r="S653" s="3">
        <v>21.1</v>
      </c>
      <c r="T653" s="3">
        <f t="shared" si="81"/>
        <v>15.443950532900008</v>
      </c>
      <c r="U653" s="3">
        <v>18.2</v>
      </c>
      <c r="V653" s="7">
        <f t="shared" ref="V653:V677" si="88">U653/O653</f>
        <v>0.15525083801885509</v>
      </c>
      <c r="W653" s="1">
        <f>VLOOKUP(B653,SiteMetadata!$B$3:$P$37,3,FALSE)</f>
        <v>0.12</v>
      </c>
      <c r="X653" s="1" t="str">
        <f>VLOOKUP(B653,SiteMetadata!$B$3:$P$37,10,FALSE)</f>
        <v>UpperEastForkLMR</v>
      </c>
      <c r="Y653" s="1">
        <f>VLOOKUP(B653,SiteMetadata!$B$3:$P$37,5,FALSE)</f>
        <v>29.212480000000003</v>
      </c>
      <c r="Z653" s="1">
        <v>4</v>
      </c>
    </row>
    <row r="654" spans="1:26" x14ac:dyDescent="0.3">
      <c r="A654" s="2">
        <v>45054</v>
      </c>
      <c r="B654" s="1" t="s">
        <v>116</v>
      </c>
      <c r="C654" s="1">
        <v>0</v>
      </c>
      <c r="D654" s="3">
        <v>2762.5271000000002</v>
      </c>
      <c r="E654" s="1" t="s">
        <v>116</v>
      </c>
      <c r="F654" s="3">
        <v>2762.5271000000002</v>
      </c>
      <c r="G654" s="3">
        <v>2290.4622240399999</v>
      </c>
      <c r="H654" s="3">
        <v>472.06487596000034</v>
      </c>
      <c r="I654" s="3">
        <f>F654-(K654+M654)</f>
        <v>768.42710000000034</v>
      </c>
      <c r="J654" s="3">
        <v>2970</v>
      </c>
      <c r="K654" s="3">
        <v>1920</v>
      </c>
      <c r="L654" s="3">
        <v>80.900000000000006</v>
      </c>
      <c r="M654" s="3">
        <v>74.099999999999994</v>
      </c>
      <c r="N654" s="3">
        <v>699</v>
      </c>
      <c r="O654" s="3">
        <v>699</v>
      </c>
      <c r="P654" s="3">
        <v>480.9351375</v>
      </c>
      <c r="Q654" s="3">
        <v>218.0648625</v>
      </c>
      <c r="R654" s="3">
        <f t="shared" si="87"/>
        <v>218.0648625</v>
      </c>
      <c r="S654" s="3">
        <v>814</v>
      </c>
      <c r="T654" s="3" t="str">
        <f t="shared" si="81"/>
        <v/>
      </c>
      <c r="U654" s="3">
        <v>505</v>
      </c>
      <c r="V654" s="7">
        <f t="shared" si="88"/>
        <v>0.72246065808297566</v>
      </c>
      <c r="W654" s="1">
        <f>VLOOKUP(B654,SiteMetadata!$B$3:$P$37,3,FALSE)</f>
        <v>0.12</v>
      </c>
      <c r="X654" s="1" t="str">
        <f>VLOOKUP(B654,SiteMetadata!$B$3:$P$37,10,FALSE)</f>
        <v>UpperEastForkLMR</v>
      </c>
      <c r="Y654" s="1">
        <f>VLOOKUP(B654,SiteMetadata!$B$3:$P$37,5,FALSE)</f>
        <v>29.212480000000003</v>
      </c>
      <c r="Z654" s="1">
        <v>4</v>
      </c>
    </row>
    <row r="655" spans="1:26" x14ac:dyDescent="0.3">
      <c r="A655" s="2">
        <v>45076</v>
      </c>
      <c r="B655" s="1" t="s">
        <v>116</v>
      </c>
      <c r="C655" s="1">
        <v>0</v>
      </c>
      <c r="D655" s="3">
        <v>714</v>
      </c>
      <c r="E655" s="1" t="s">
        <v>116</v>
      </c>
      <c r="F655" s="3">
        <v>714</v>
      </c>
      <c r="G655" s="3">
        <v>642</v>
      </c>
      <c r="H655" s="3">
        <v>72</v>
      </c>
      <c r="I655" s="3">
        <f>F655-(K655+M655)</f>
        <v>538.6</v>
      </c>
      <c r="J655" s="3">
        <v>128</v>
      </c>
      <c r="K655" s="3">
        <v>129</v>
      </c>
      <c r="L655" s="3">
        <v>45.5</v>
      </c>
      <c r="M655" s="3">
        <v>46.4</v>
      </c>
      <c r="N655" s="3">
        <v>227.30943699199997</v>
      </c>
      <c r="O655" s="3">
        <v>227.30943699199997</v>
      </c>
      <c r="P655" s="3">
        <v>173.03590407999999</v>
      </c>
      <c r="Q655" s="3">
        <v>54.273532911999979</v>
      </c>
      <c r="R655" s="3">
        <f t="shared" si="87"/>
        <v>54.273532911999979</v>
      </c>
      <c r="S655" s="3">
        <v>154</v>
      </c>
      <c r="T655" s="3">
        <f t="shared" si="81"/>
        <v>28.035904079999995</v>
      </c>
      <c r="U655" s="3">
        <v>145</v>
      </c>
      <c r="V655" s="7">
        <f t="shared" si="88"/>
        <v>0.63789696511853655</v>
      </c>
      <c r="W655" s="1">
        <f>VLOOKUP(B655,SiteMetadata!$B$3:$P$37,3,FALSE)</f>
        <v>0.12</v>
      </c>
      <c r="X655" s="1" t="str">
        <f>VLOOKUP(B655,SiteMetadata!$B$3:$P$37,10,FALSE)</f>
        <v>UpperEastForkLMR</v>
      </c>
      <c r="Y655" s="1">
        <f>VLOOKUP(B655,SiteMetadata!$B$3:$P$37,5,FALSE)</f>
        <v>29.212480000000003</v>
      </c>
      <c r="Z655" s="1">
        <v>4</v>
      </c>
    </row>
    <row r="656" spans="1:26" x14ac:dyDescent="0.3">
      <c r="A656" s="2">
        <v>45097</v>
      </c>
      <c r="B656" s="1" t="s">
        <v>116</v>
      </c>
      <c r="C656" s="1">
        <v>0</v>
      </c>
      <c r="D656" s="3">
        <v>6620</v>
      </c>
      <c r="E656" s="1" t="s">
        <v>116</v>
      </c>
      <c r="F656" s="3">
        <v>6620</v>
      </c>
      <c r="G656" s="3">
        <v>6240</v>
      </c>
      <c r="H656" s="3">
        <v>380</v>
      </c>
      <c r="I656" s="3"/>
      <c r="J656" s="3">
        <v>10400</v>
      </c>
      <c r="K656" s="3">
        <v>7600</v>
      </c>
      <c r="L656" s="3">
        <v>42.1</v>
      </c>
      <c r="M656" s="3">
        <v>33.700000000000003</v>
      </c>
      <c r="N656" s="3">
        <v>245.73471899999996</v>
      </c>
      <c r="O656" s="3">
        <v>245.73471899999996</v>
      </c>
      <c r="P656" s="3">
        <v>214.65171599999999</v>
      </c>
      <c r="Q656" s="3">
        <v>31.083002999999962</v>
      </c>
      <c r="R656" s="3">
        <f t="shared" si="87"/>
        <v>31.083002999999962</v>
      </c>
      <c r="S656" s="3">
        <v>230</v>
      </c>
      <c r="T656" s="3" t="str">
        <f t="shared" si="81"/>
        <v/>
      </c>
      <c r="U656" s="3">
        <v>218</v>
      </c>
      <c r="V656" s="7">
        <f t="shared" si="88"/>
        <v>0.88713552926967576</v>
      </c>
      <c r="W656" s="1">
        <f>VLOOKUP(B656,SiteMetadata!$B$3:$P$37,3,FALSE)</f>
        <v>0.12</v>
      </c>
      <c r="X656" s="1" t="str">
        <f>VLOOKUP(B656,SiteMetadata!$B$3:$P$37,10,FALSE)</f>
        <v>UpperEastForkLMR</v>
      </c>
      <c r="Y656" s="1">
        <f>VLOOKUP(B656,SiteMetadata!$B$3:$P$37,5,FALSE)</f>
        <v>29.212480000000003</v>
      </c>
      <c r="Z656" s="1">
        <v>4</v>
      </c>
    </row>
    <row r="657" spans="1:26" x14ac:dyDescent="0.3">
      <c r="A657" s="2">
        <v>44774</v>
      </c>
      <c r="B657" s="1" t="s">
        <v>112</v>
      </c>
      <c r="C657" s="1">
        <v>0</v>
      </c>
      <c r="D657" s="3">
        <v>794.34552114999997</v>
      </c>
      <c r="E657" s="1" t="s">
        <v>112</v>
      </c>
      <c r="F657" s="3">
        <v>794.34552114999997</v>
      </c>
      <c r="G657" s="3">
        <v>511.14821874999996</v>
      </c>
      <c r="H657" s="3">
        <v>283.19730240000001</v>
      </c>
      <c r="I657" s="3">
        <f>F657-(K657+M657)</f>
        <v>642.24552114999995</v>
      </c>
      <c r="J657" s="3">
        <v>136</v>
      </c>
      <c r="K657" s="3">
        <v>128</v>
      </c>
      <c r="L657" s="3">
        <v>17.899999999999999</v>
      </c>
      <c r="M657" s="3">
        <v>24.1</v>
      </c>
      <c r="N657" s="3">
        <v>165.58147599999998</v>
      </c>
      <c r="O657" s="3">
        <v>165.58147599999998</v>
      </c>
      <c r="P657" s="3">
        <v>130.74150399999999</v>
      </c>
      <c r="Q657" s="3">
        <v>34.839971999999989</v>
      </c>
      <c r="R657" s="3">
        <f t="shared" si="87"/>
        <v>34.839971999999989</v>
      </c>
      <c r="S657" s="3">
        <v>74.8</v>
      </c>
      <c r="T657" s="3">
        <f t="shared" si="81"/>
        <v>58.641503999999998</v>
      </c>
      <c r="U657" s="3">
        <v>72.099999999999994</v>
      </c>
      <c r="V657" s="7">
        <f t="shared" si="88"/>
        <v>0.43543518116724605</v>
      </c>
      <c r="W657" s="1">
        <f>VLOOKUP(B657,SiteMetadata!$B$3:$P$37,3,FALSE)</f>
        <v>0.05</v>
      </c>
      <c r="X657" s="1" t="str">
        <f>VLOOKUP(B657,SiteMetadata!$B$3:$P$37,10,FALSE)</f>
        <v>UpperEastForkLMR</v>
      </c>
      <c r="Y657" s="1">
        <f>VLOOKUP(B657,SiteMetadata!$B$3:$P$37,5,FALSE)</f>
        <v>26.992980000000003</v>
      </c>
      <c r="Z657" s="1">
        <v>4</v>
      </c>
    </row>
    <row r="658" spans="1:26" x14ac:dyDescent="0.3">
      <c r="A658" s="2">
        <v>44795</v>
      </c>
      <c r="B658" s="1" t="s">
        <v>112</v>
      </c>
      <c r="C658" s="1">
        <v>0</v>
      </c>
      <c r="D658" s="3">
        <v>1617.8586109099999</v>
      </c>
      <c r="E658" s="1" t="s">
        <v>112</v>
      </c>
      <c r="F658" s="3">
        <v>1617.8586109099999</v>
      </c>
      <c r="G658" s="3">
        <v>1455.278411</v>
      </c>
      <c r="H658" s="3">
        <v>162.58019990999992</v>
      </c>
      <c r="I658" s="3">
        <f>F658-(K658+M658)</f>
        <v>895.95861090999995</v>
      </c>
      <c r="J658" s="3">
        <v>726</v>
      </c>
      <c r="K658" s="3">
        <v>683</v>
      </c>
      <c r="L658" s="3">
        <v>38.4</v>
      </c>
      <c r="M658" s="3">
        <v>38.9</v>
      </c>
      <c r="N658" s="3">
        <v>341.09993799999995</v>
      </c>
      <c r="O658" s="3">
        <v>341.09993799999995</v>
      </c>
      <c r="P658" s="3">
        <v>333.68099438000002</v>
      </c>
      <c r="Q658" s="3">
        <v>7.4189436199999363</v>
      </c>
      <c r="R658" s="3">
        <f t="shared" si="87"/>
        <v>7.4189436199999363</v>
      </c>
      <c r="S658" s="3">
        <v>243</v>
      </c>
      <c r="T658" s="3">
        <f t="shared" si="81"/>
        <v>100.68099438000002</v>
      </c>
      <c r="U658" s="3">
        <v>233</v>
      </c>
      <c r="V658" s="7">
        <f t="shared" si="88"/>
        <v>0.68308426370924769</v>
      </c>
      <c r="W658" s="1">
        <f>VLOOKUP(B658,SiteMetadata!$B$3:$P$37,3,FALSE)</f>
        <v>0.05</v>
      </c>
      <c r="X658" s="1" t="str">
        <f>VLOOKUP(B658,SiteMetadata!$B$3:$P$37,10,FALSE)</f>
        <v>UpperEastForkLMR</v>
      </c>
      <c r="Y658" s="1">
        <f>VLOOKUP(B658,SiteMetadata!$B$3:$P$37,5,FALSE)</f>
        <v>26.992980000000003</v>
      </c>
      <c r="Z658" s="1">
        <v>4</v>
      </c>
    </row>
    <row r="659" spans="1:26" x14ac:dyDescent="0.3">
      <c r="A659" s="2">
        <v>44837</v>
      </c>
      <c r="B659" s="1" t="s">
        <v>112</v>
      </c>
      <c r="C659" s="1">
        <v>0</v>
      </c>
      <c r="D659" s="3">
        <v>169.15624799999995</v>
      </c>
      <c r="E659" s="1" t="s">
        <v>112</v>
      </c>
      <c r="F659" s="3">
        <v>169.15624799999995</v>
      </c>
      <c r="G659" s="3">
        <v>125.80033866999997</v>
      </c>
      <c r="H659" s="3">
        <v>43.355909329999974</v>
      </c>
      <c r="I659" s="3">
        <f>F659-(K659+M659)</f>
        <v>153.49624799999995</v>
      </c>
      <c r="J659" s="3">
        <v>9.0500000000000007</v>
      </c>
      <c r="K659" s="3">
        <v>11.7</v>
      </c>
      <c r="L659" s="3">
        <v>3.28</v>
      </c>
      <c r="M659" s="3">
        <v>3.96</v>
      </c>
      <c r="N659" s="3">
        <v>71.8</v>
      </c>
      <c r="O659" s="3">
        <v>71.8</v>
      </c>
      <c r="P659" s="3">
        <v>62.8</v>
      </c>
      <c r="Q659" s="3">
        <v>9</v>
      </c>
      <c r="R659" s="3">
        <f t="shared" si="87"/>
        <v>9</v>
      </c>
      <c r="S659" s="3">
        <v>44.1</v>
      </c>
      <c r="T659" s="3">
        <f t="shared" ref="T659:T690" si="89">IF(P659-U659&lt;0,"", P659-U659)</f>
        <v>28.4</v>
      </c>
      <c r="U659" s="3">
        <v>34.4</v>
      </c>
      <c r="V659" s="7">
        <f t="shared" si="88"/>
        <v>0.47910863509749302</v>
      </c>
      <c r="W659" s="1">
        <f>VLOOKUP(B659,SiteMetadata!$B$3:$P$37,3,FALSE)</f>
        <v>0.05</v>
      </c>
      <c r="X659" s="1" t="str">
        <f>VLOOKUP(B659,SiteMetadata!$B$3:$P$37,10,FALSE)</f>
        <v>UpperEastForkLMR</v>
      </c>
      <c r="Y659" s="1">
        <f>VLOOKUP(B659,SiteMetadata!$B$3:$P$37,5,FALSE)</f>
        <v>26.992980000000003</v>
      </c>
      <c r="Z659" s="1">
        <v>4</v>
      </c>
    </row>
    <row r="660" spans="1:26" x14ac:dyDescent="0.3">
      <c r="A660" s="2">
        <v>44858</v>
      </c>
      <c r="B660" s="1" t="s">
        <v>112</v>
      </c>
      <c r="C660" s="1">
        <v>0</v>
      </c>
      <c r="D660" s="3">
        <v>344</v>
      </c>
      <c r="E660" s="1" t="s">
        <v>112</v>
      </c>
      <c r="F660" s="3">
        <v>344</v>
      </c>
      <c r="G660" s="3">
        <v>338</v>
      </c>
      <c r="H660" s="3">
        <v>6</v>
      </c>
      <c r="I660" s="3">
        <f>F660-(K660+M660)</f>
        <v>336.66</v>
      </c>
      <c r="J660" s="3">
        <v>1.36</v>
      </c>
      <c r="K660" s="3">
        <v>5.43</v>
      </c>
      <c r="L660" s="3">
        <v>1.08</v>
      </c>
      <c r="M660" s="3">
        <v>1.91</v>
      </c>
      <c r="N660" s="3">
        <v>270.87467476</v>
      </c>
      <c r="O660" s="3">
        <v>270.87467476</v>
      </c>
      <c r="P660" s="3">
        <v>249.79488723999998</v>
      </c>
      <c r="Q660" s="3">
        <v>21.079787520000025</v>
      </c>
      <c r="R660" s="3">
        <f t="shared" si="87"/>
        <v>21.079787520000025</v>
      </c>
      <c r="S660" s="3">
        <v>193</v>
      </c>
      <c r="T660" s="3">
        <f t="shared" si="89"/>
        <v>56.79488723999998</v>
      </c>
      <c r="U660" s="4">
        <v>193</v>
      </c>
      <c r="V660" s="7">
        <f t="shared" si="88"/>
        <v>0.71250662385105434</v>
      </c>
      <c r="W660" s="1">
        <f>VLOOKUP(B660,SiteMetadata!$B$3:$P$37,3,FALSE)</f>
        <v>0.05</v>
      </c>
      <c r="X660" s="1" t="str">
        <f>VLOOKUP(B660,SiteMetadata!$B$3:$P$37,10,FALSE)</f>
        <v>UpperEastForkLMR</v>
      </c>
      <c r="Y660" s="1">
        <f>VLOOKUP(B660,SiteMetadata!$B$3:$P$37,5,FALSE)</f>
        <v>26.992980000000003</v>
      </c>
      <c r="Z660" s="1">
        <v>4</v>
      </c>
    </row>
    <row r="661" spans="1:26" x14ac:dyDescent="0.3">
      <c r="A661" s="72">
        <v>44886</v>
      </c>
      <c r="B661" s="73" t="s">
        <v>112</v>
      </c>
      <c r="C661" s="73">
        <v>0</v>
      </c>
      <c r="D661" s="74">
        <v>231.62206400000002</v>
      </c>
      <c r="E661" s="73" t="s">
        <v>112</v>
      </c>
      <c r="F661" s="74">
        <v>258.57418574000002</v>
      </c>
      <c r="G661" s="74">
        <v>233.57418574000002</v>
      </c>
      <c r="H661" s="74">
        <v>-1.9521217399999955</v>
      </c>
      <c r="I661" s="74">
        <f>F661-(K661+M661)</f>
        <v>231.52418574000001</v>
      </c>
      <c r="J661" s="74">
        <v>19.7</v>
      </c>
      <c r="K661" s="74">
        <v>19.600000000000001</v>
      </c>
      <c r="L661" s="74">
        <v>1.92</v>
      </c>
      <c r="M661" s="74">
        <v>7.45</v>
      </c>
      <c r="N661" s="74">
        <v>150.201773</v>
      </c>
      <c r="O661" s="74">
        <v>150.201773</v>
      </c>
      <c r="P661" s="74">
        <v>102.40697711999999</v>
      </c>
      <c r="Q661" s="74">
        <v>47.794795880000009</v>
      </c>
      <c r="R661" s="74">
        <f t="shared" si="87"/>
        <v>47.794795880000009</v>
      </c>
      <c r="S661" s="74">
        <v>93.9</v>
      </c>
      <c r="T661" s="74">
        <f t="shared" si="89"/>
        <v>21.506977119999988</v>
      </c>
      <c r="U661" s="74">
        <v>80.900000000000006</v>
      </c>
      <c r="V661" s="76">
        <f t="shared" si="88"/>
        <v>0.53860882188121706</v>
      </c>
      <c r="W661" s="73">
        <f>VLOOKUP(B661,SiteMetadata!$B$3:$P$37,3,FALSE)</f>
        <v>0.05</v>
      </c>
      <c r="X661" s="73" t="str">
        <f>VLOOKUP(B661,SiteMetadata!$B$3:$P$37,10,FALSE)</f>
        <v>UpperEastForkLMR</v>
      </c>
      <c r="Y661" s="73">
        <f>VLOOKUP(B661,SiteMetadata!$B$3:$P$37,5,FALSE)</f>
        <v>26.992980000000003</v>
      </c>
      <c r="Z661" s="73">
        <v>4</v>
      </c>
    </row>
    <row r="662" spans="1:26" x14ac:dyDescent="0.3">
      <c r="A662" s="72">
        <v>44900</v>
      </c>
      <c r="B662" s="73" t="s">
        <v>112</v>
      </c>
      <c r="C662" s="73">
        <v>0</v>
      </c>
      <c r="D662" s="74">
        <v>934.72073479999995</v>
      </c>
      <c r="E662" s="73" t="s">
        <v>112</v>
      </c>
      <c r="F662" s="74">
        <v>991.43052000000012</v>
      </c>
      <c r="G662" s="74">
        <v>969.43052000000012</v>
      </c>
      <c r="H662" s="74">
        <v>-34.709785200000169</v>
      </c>
      <c r="I662" s="74"/>
      <c r="J662" s="74">
        <v>515</v>
      </c>
      <c r="K662" s="74">
        <v>1070</v>
      </c>
      <c r="L662" s="74">
        <v>6.19</v>
      </c>
      <c r="M662" s="74"/>
      <c r="N662" s="74">
        <v>177.97524576000001</v>
      </c>
      <c r="O662" s="74">
        <v>177.97524576000001</v>
      </c>
      <c r="P662" s="74">
        <v>129.42618815999998</v>
      </c>
      <c r="Q662" s="74">
        <v>48.549057600000026</v>
      </c>
      <c r="R662" s="74">
        <f t="shared" si="87"/>
        <v>48.549057600000026</v>
      </c>
      <c r="S662" s="74">
        <v>41</v>
      </c>
      <c r="T662" s="74">
        <f t="shared" si="89"/>
        <v>88.426188159999981</v>
      </c>
      <c r="U662" s="75">
        <v>41</v>
      </c>
      <c r="V662" s="76">
        <f t="shared" si="88"/>
        <v>0.2303691157998938</v>
      </c>
      <c r="W662" s="73">
        <f>VLOOKUP(B662,SiteMetadata!$B$3:$P$37,3,FALSE)</f>
        <v>0.05</v>
      </c>
      <c r="X662" s="73" t="str">
        <f>VLOOKUP(B662,SiteMetadata!$B$3:$P$37,10,FALSE)</f>
        <v>UpperEastForkLMR</v>
      </c>
      <c r="Y662" s="73">
        <f>VLOOKUP(B662,SiteMetadata!$B$3:$P$37,5,FALSE)</f>
        <v>26.992980000000003</v>
      </c>
      <c r="Z662" s="73">
        <v>4</v>
      </c>
    </row>
    <row r="663" spans="1:26" x14ac:dyDescent="0.3">
      <c r="A663" s="2">
        <v>44949</v>
      </c>
      <c r="B663" s="1" t="s">
        <v>112</v>
      </c>
      <c r="C663" s="1">
        <v>0</v>
      </c>
      <c r="D663" s="3">
        <v>1054.4648070399999</v>
      </c>
      <c r="E663" s="1" t="s">
        <v>112</v>
      </c>
      <c r="F663" s="3">
        <v>1054.4648070399999</v>
      </c>
      <c r="G663" s="3">
        <v>1042.9471075599999</v>
      </c>
      <c r="H663" s="3">
        <v>11.517699479999919</v>
      </c>
      <c r="I663" s="3">
        <f t="shared" ref="I663:I680" si="90">F663-(K663+M663)</f>
        <v>221.16480703999991</v>
      </c>
      <c r="J663" s="3">
        <v>860</v>
      </c>
      <c r="K663" s="3">
        <v>816</v>
      </c>
      <c r="L663" s="3">
        <v>19.899999999999999</v>
      </c>
      <c r="M663" s="3">
        <v>17.3</v>
      </c>
      <c r="N663" s="3">
        <v>145.21019000000001</v>
      </c>
      <c r="O663" s="6">
        <v>145.21019000000001</v>
      </c>
      <c r="P663" s="3">
        <v>124.24976000000001</v>
      </c>
      <c r="Q663" s="3">
        <v>20.960430000000002</v>
      </c>
      <c r="R663" s="3">
        <f t="shared" si="87"/>
        <v>20.960430000000002</v>
      </c>
      <c r="S663" s="3">
        <v>25.9</v>
      </c>
      <c r="T663" s="3">
        <f t="shared" si="89"/>
        <v>97.249760000000009</v>
      </c>
      <c r="U663" s="3">
        <v>27</v>
      </c>
      <c r="V663" s="7">
        <f t="shared" si="88"/>
        <v>0.1859373643130692</v>
      </c>
      <c r="W663" s="1">
        <f>VLOOKUP(B663,SiteMetadata!$B$3:$P$37,3,FALSE)</f>
        <v>0.05</v>
      </c>
      <c r="X663" s="1" t="str">
        <f>VLOOKUP(B663,SiteMetadata!$B$3:$P$37,10,FALSE)</f>
        <v>UpperEastForkLMR</v>
      </c>
      <c r="Y663" s="1">
        <f>VLOOKUP(B663,SiteMetadata!$B$3:$P$37,5,FALSE)</f>
        <v>26.992980000000003</v>
      </c>
      <c r="Z663" s="1">
        <v>4</v>
      </c>
    </row>
    <row r="664" spans="1:26" x14ac:dyDescent="0.3">
      <c r="A664" s="2">
        <v>44970</v>
      </c>
      <c r="B664" s="1" t="s">
        <v>112</v>
      </c>
      <c r="C664" s="1">
        <v>0</v>
      </c>
      <c r="D664" s="3">
        <v>281.79352768000001</v>
      </c>
      <c r="E664" s="1" t="s">
        <v>112</v>
      </c>
      <c r="F664" s="3">
        <v>281.79352768000001</v>
      </c>
      <c r="G664" s="3">
        <v>264.55754107999996</v>
      </c>
      <c r="H664" s="3">
        <v>17.235986600000047</v>
      </c>
      <c r="I664" s="3">
        <f t="shared" si="90"/>
        <v>109.71352768</v>
      </c>
      <c r="J664" s="3">
        <v>179</v>
      </c>
      <c r="K664" s="3">
        <v>171</v>
      </c>
      <c r="L664" s="3">
        <v>1.75</v>
      </c>
      <c r="M664" s="3">
        <v>1.08</v>
      </c>
      <c r="N664" s="3">
        <v>133.610276</v>
      </c>
      <c r="O664" s="6">
        <v>133.610276</v>
      </c>
      <c r="P664" s="3">
        <v>90.670653440000009</v>
      </c>
      <c r="Q664" s="3">
        <v>42.939622559999989</v>
      </c>
      <c r="R664" s="3">
        <f t="shared" si="87"/>
        <v>42.939622559999989</v>
      </c>
      <c r="S664" s="3">
        <v>13.1</v>
      </c>
      <c r="T664" s="3">
        <f t="shared" si="89"/>
        <v>80.070653440000015</v>
      </c>
      <c r="U664" s="3">
        <v>10.6</v>
      </c>
      <c r="V664" s="7">
        <f t="shared" si="88"/>
        <v>7.9335215204555068E-2</v>
      </c>
      <c r="W664" s="1">
        <f>VLOOKUP(B664,SiteMetadata!$B$3:$P$37,3,FALSE)</f>
        <v>0.05</v>
      </c>
      <c r="X664" s="1" t="str">
        <f>VLOOKUP(B664,SiteMetadata!$B$3:$P$37,10,FALSE)</f>
        <v>UpperEastForkLMR</v>
      </c>
      <c r="Y664" s="1">
        <f>VLOOKUP(B664,SiteMetadata!$B$3:$P$37,5,FALSE)</f>
        <v>26.992980000000003</v>
      </c>
      <c r="Z664" s="1">
        <v>4</v>
      </c>
    </row>
    <row r="665" spans="1:26" x14ac:dyDescent="0.3">
      <c r="A665" s="2">
        <v>44991</v>
      </c>
      <c r="B665" s="1" t="s">
        <v>112</v>
      </c>
      <c r="C665" s="1">
        <v>0</v>
      </c>
      <c r="D665" s="3">
        <v>955</v>
      </c>
      <c r="E665" s="1" t="s">
        <v>112</v>
      </c>
      <c r="F665" s="3">
        <v>955</v>
      </c>
      <c r="G665" s="3">
        <v>908</v>
      </c>
      <c r="H665" s="3">
        <v>47</v>
      </c>
      <c r="I665" s="3">
        <f t="shared" si="90"/>
        <v>358.79999999999995</v>
      </c>
      <c r="J665" s="3">
        <v>687</v>
      </c>
      <c r="K665" s="3">
        <v>583</v>
      </c>
      <c r="L665" s="3">
        <v>9.39</v>
      </c>
      <c r="M665" s="3">
        <v>13.2</v>
      </c>
      <c r="N665" s="3">
        <v>74.608565839999983</v>
      </c>
      <c r="O665" s="6">
        <v>74.608565839999983</v>
      </c>
      <c r="P665" s="3">
        <v>33.5</v>
      </c>
      <c r="Q665" s="3">
        <v>41.108565839999983</v>
      </c>
      <c r="R665" s="3">
        <f t="shared" si="87"/>
        <v>41.108565839999983</v>
      </c>
      <c r="S665" s="3">
        <v>28.8</v>
      </c>
      <c r="T665" s="3">
        <f t="shared" si="89"/>
        <v>9.1999999999999993</v>
      </c>
      <c r="U665" s="3">
        <v>24.3</v>
      </c>
      <c r="V665" s="7">
        <f t="shared" si="88"/>
        <v>0.32569986738670176</v>
      </c>
      <c r="W665" s="1">
        <f>VLOOKUP(B665,SiteMetadata!$B$3:$P$37,3,FALSE)</f>
        <v>0.05</v>
      </c>
      <c r="X665" s="1" t="str">
        <f>VLOOKUP(B665,SiteMetadata!$B$3:$P$37,10,FALSE)</f>
        <v>UpperEastForkLMR</v>
      </c>
      <c r="Y665" s="1">
        <f>VLOOKUP(B665,SiteMetadata!$B$3:$P$37,5,FALSE)</f>
        <v>26.992980000000003</v>
      </c>
      <c r="Z665" s="1">
        <v>4</v>
      </c>
    </row>
    <row r="666" spans="1:26" x14ac:dyDescent="0.3">
      <c r="A666" s="2">
        <v>45012</v>
      </c>
      <c r="B666" s="1" t="s">
        <v>112</v>
      </c>
      <c r="C666" s="1">
        <v>0</v>
      </c>
      <c r="D666" s="3">
        <v>1028.2344457500003</v>
      </c>
      <c r="E666" s="1" t="s">
        <v>112</v>
      </c>
      <c r="F666" s="3">
        <v>1028.2344457500003</v>
      </c>
      <c r="G666" s="3">
        <v>818.30778048000013</v>
      </c>
      <c r="H666" s="3">
        <v>209.92666527000017</v>
      </c>
      <c r="I666" s="3">
        <f t="shared" si="90"/>
        <v>305.50444575000029</v>
      </c>
      <c r="J666" s="3">
        <v>1280</v>
      </c>
      <c r="K666" s="3">
        <v>713</v>
      </c>
      <c r="L666" s="3"/>
      <c r="M666" s="3">
        <v>9.73</v>
      </c>
      <c r="N666" s="3">
        <v>139.53446696400002</v>
      </c>
      <c r="O666" s="6">
        <v>139.53446696400002</v>
      </c>
      <c r="P666" s="3">
        <v>29.730585519999998</v>
      </c>
      <c r="Q666" s="3">
        <v>109.80388144400001</v>
      </c>
      <c r="R666" s="3">
        <f t="shared" si="87"/>
        <v>109.80388144400001</v>
      </c>
      <c r="S666" s="3"/>
      <c r="T666" s="3" t="str">
        <f t="shared" si="89"/>
        <v/>
      </c>
      <c r="U666" s="4">
        <v>35.6</v>
      </c>
      <c r="V666" s="7">
        <f t="shared" si="88"/>
        <v>0.25513409535713372</v>
      </c>
      <c r="W666" s="1">
        <f>VLOOKUP(B666,SiteMetadata!$B$3:$P$37,3,FALSE)</f>
        <v>0.05</v>
      </c>
      <c r="X666" s="1" t="str">
        <f>VLOOKUP(B666,SiteMetadata!$B$3:$P$37,10,FALSE)</f>
        <v>UpperEastForkLMR</v>
      </c>
      <c r="Y666" s="1">
        <f>VLOOKUP(B666,SiteMetadata!$B$3:$P$37,5,FALSE)</f>
        <v>26.992980000000003</v>
      </c>
      <c r="Z666" s="1">
        <v>4</v>
      </c>
    </row>
    <row r="667" spans="1:26" x14ac:dyDescent="0.3">
      <c r="A667" s="2">
        <v>45033</v>
      </c>
      <c r="B667" s="1" t="s">
        <v>112</v>
      </c>
      <c r="C667" s="1">
        <v>0</v>
      </c>
      <c r="D667" s="3">
        <v>489</v>
      </c>
      <c r="E667" s="1" t="s">
        <v>112</v>
      </c>
      <c r="F667" s="3">
        <v>489</v>
      </c>
      <c r="G667" s="3">
        <v>345</v>
      </c>
      <c r="H667" s="3">
        <v>144</v>
      </c>
      <c r="I667" s="3">
        <f t="shared" si="90"/>
        <v>411.17</v>
      </c>
      <c r="J667" s="3">
        <v>46.1</v>
      </c>
      <c r="K667" s="3">
        <v>68.5</v>
      </c>
      <c r="L667" s="3">
        <v>7.57</v>
      </c>
      <c r="M667" s="3">
        <v>9.33</v>
      </c>
      <c r="N667" s="3">
        <v>92.069219698000012</v>
      </c>
      <c r="O667" s="6">
        <v>92.069219698000012</v>
      </c>
      <c r="P667" s="3">
        <v>86.398626952000001</v>
      </c>
      <c r="Q667" s="3">
        <v>5.6705927460000112</v>
      </c>
      <c r="R667" s="3">
        <f t="shared" si="87"/>
        <v>5.6705927460000112</v>
      </c>
      <c r="S667" s="3">
        <v>14.2</v>
      </c>
      <c r="T667" s="3">
        <f t="shared" si="89"/>
        <v>72.298626952000006</v>
      </c>
      <c r="U667" s="3">
        <v>14.1</v>
      </c>
      <c r="V667" s="7">
        <f t="shared" si="88"/>
        <v>0.1531456446166263</v>
      </c>
      <c r="W667" s="1">
        <f>VLOOKUP(B667,SiteMetadata!$B$3:$P$37,3,FALSE)</f>
        <v>0.05</v>
      </c>
      <c r="X667" s="1" t="str">
        <f>VLOOKUP(B667,SiteMetadata!$B$3:$P$37,10,FALSE)</f>
        <v>UpperEastForkLMR</v>
      </c>
      <c r="Y667" s="1">
        <f>VLOOKUP(B667,SiteMetadata!$B$3:$P$37,5,FALSE)</f>
        <v>26.992980000000003</v>
      </c>
      <c r="Z667" s="1">
        <v>4</v>
      </c>
    </row>
    <row r="668" spans="1:26" x14ac:dyDescent="0.3">
      <c r="A668" s="2">
        <v>45054</v>
      </c>
      <c r="B668" s="1" t="s">
        <v>112</v>
      </c>
      <c r="C668" s="1">
        <v>0</v>
      </c>
      <c r="D668" s="3">
        <v>4726.4834839999994</v>
      </c>
      <c r="E668" s="1" t="s">
        <v>112</v>
      </c>
      <c r="F668" s="3">
        <v>4726.4834839999994</v>
      </c>
      <c r="G668" s="3">
        <v>4447.6609839999992</v>
      </c>
      <c r="H668" s="3">
        <v>278.82250000000022</v>
      </c>
      <c r="I668" s="3">
        <f t="shared" si="90"/>
        <v>508.48348399999941</v>
      </c>
      <c r="J668" s="3">
        <v>2340</v>
      </c>
      <c r="K668" s="3">
        <v>3520</v>
      </c>
      <c r="L668" s="3">
        <v>775</v>
      </c>
      <c r="M668" s="3">
        <v>698</v>
      </c>
      <c r="N668" s="3">
        <v>1090</v>
      </c>
      <c r="O668" s="6">
        <v>1090</v>
      </c>
      <c r="P668" s="3">
        <v>368.81189999999998</v>
      </c>
      <c r="Q668" s="3">
        <v>721.18810000000008</v>
      </c>
      <c r="R668" s="3">
        <f t="shared" si="87"/>
        <v>721.18810000000008</v>
      </c>
      <c r="S668" s="3">
        <v>485</v>
      </c>
      <c r="T668" s="3" t="str">
        <f t="shared" si="89"/>
        <v/>
      </c>
      <c r="U668" s="3">
        <v>380</v>
      </c>
      <c r="V668" s="7">
        <f t="shared" si="88"/>
        <v>0.34862385321100919</v>
      </c>
      <c r="W668" s="1">
        <f>VLOOKUP(B668,SiteMetadata!$B$3:$P$37,3,FALSE)</f>
        <v>0.05</v>
      </c>
      <c r="X668" s="1" t="str">
        <f>VLOOKUP(B668,SiteMetadata!$B$3:$P$37,10,FALSE)</f>
        <v>UpperEastForkLMR</v>
      </c>
      <c r="Y668" s="1">
        <f>VLOOKUP(B668,SiteMetadata!$B$3:$P$37,5,FALSE)</f>
        <v>26.992980000000003</v>
      </c>
      <c r="Z668" s="1">
        <v>4</v>
      </c>
    </row>
    <row r="669" spans="1:26" x14ac:dyDescent="0.3">
      <c r="A669" s="2">
        <v>45076</v>
      </c>
      <c r="B669" s="1" t="s">
        <v>112</v>
      </c>
      <c r="C669" s="1">
        <v>0</v>
      </c>
      <c r="D669" s="3">
        <v>399.022311</v>
      </c>
      <c r="E669" s="1" t="s">
        <v>112</v>
      </c>
      <c r="F669" s="3">
        <v>399.022311</v>
      </c>
      <c r="G669" s="3">
        <v>384.49117984000003</v>
      </c>
      <c r="H669" s="3">
        <v>14.531131159999973</v>
      </c>
      <c r="I669" s="3">
        <f t="shared" si="90"/>
        <v>348.72231099999999</v>
      </c>
      <c r="J669" s="3">
        <v>41.4</v>
      </c>
      <c r="K669" s="3">
        <v>31.8</v>
      </c>
      <c r="L669" s="3">
        <v>13.5</v>
      </c>
      <c r="M669" s="3">
        <v>18.5</v>
      </c>
      <c r="N669" s="3">
        <v>100.04780656</v>
      </c>
      <c r="O669" s="6">
        <v>100.04780656</v>
      </c>
      <c r="P669" s="3">
        <v>52.417265265000005</v>
      </c>
      <c r="Q669" s="3">
        <v>47.630541294999993</v>
      </c>
      <c r="R669" s="3">
        <f t="shared" si="87"/>
        <v>47.630541294999993</v>
      </c>
      <c r="S669" s="3">
        <v>40.9</v>
      </c>
      <c r="T669" s="3">
        <f t="shared" si="89"/>
        <v>15.517265265000006</v>
      </c>
      <c r="U669" s="3">
        <v>36.9</v>
      </c>
      <c r="V669" s="7">
        <f t="shared" si="88"/>
        <v>0.36882367808704108</v>
      </c>
      <c r="W669" s="1">
        <f>VLOOKUP(B669,SiteMetadata!$B$3:$P$37,3,FALSE)</f>
        <v>0.05</v>
      </c>
      <c r="X669" s="1" t="str">
        <f>VLOOKUP(B669,SiteMetadata!$B$3:$P$37,10,FALSE)</f>
        <v>UpperEastForkLMR</v>
      </c>
      <c r="Y669" s="1">
        <f>VLOOKUP(B669,SiteMetadata!$B$3:$P$37,5,FALSE)</f>
        <v>26.992980000000003</v>
      </c>
      <c r="Z669" s="1">
        <v>4</v>
      </c>
    </row>
    <row r="670" spans="1:26" x14ac:dyDescent="0.3">
      <c r="A670" s="2">
        <v>45097</v>
      </c>
      <c r="B670" s="1" t="s">
        <v>112</v>
      </c>
      <c r="C670" s="1">
        <v>0</v>
      </c>
      <c r="D670" s="3">
        <v>555</v>
      </c>
      <c r="E670" s="1" t="s">
        <v>112</v>
      </c>
      <c r="F670" s="3">
        <v>555</v>
      </c>
      <c r="G670" s="3">
        <v>276.59617687000002</v>
      </c>
      <c r="H670" s="3">
        <v>278.40382312999998</v>
      </c>
      <c r="I670" s="3">
        <f t="shared" si="90"/>
        <v>548.55999999999995</v>
      </c>
      <c r="J670" s="3">
        <v>1.6</v>
      </c>
      <c r="K670" s="3">
        <v>0.94</v>
      </c>
      <c r="L670" s="3">
        <v>6.2</v>
      </c>
      <c r="M670" s="3">
        <v>5.5</v>
      </c>
      <c r="N670" s="3">
        <v>97.9</v>
      </c>
      <c r="O670" s="6">
        <v>97.9</v>
      </c>
      <c r="P670" s="3">
        <v>65.099999999999994</v>
      </c>
      <c r="Q670" s="3">
        <v>32.800000000000011</v>
      </c>
      <c r="R670" s="3">
        <f t="shared" si="87"/>
        <v>32.800000000000011</v>
      </c>
      <c r="S670" s="3">
        <v>55.7</v>
      </c>
      <c r="T670" s="3">
        <f t="shared" si="89"/>
        <v>20.299999999999997</v>
      </c>
      <c r="U670" s="3">
        <v>44.8</v>
      </c>
      <c r="V670" s="7">
        <f t="shared" si="88"/>
        <v>0.45760980592441258</v>
      </c>
      <c r="W670" s="1">
        <f>VLOOKUP(B670,SiteMetadata!$B$3:$P$37,3,FALSE)</f>
        <v>0.05</v>
      </c>
      <c r="X670" s="1" t="str">
        <f>VLOOKUP(B670,SiteMetadata!$B$3:$P$37,10,FALSE)</f>
        <v>UpperEastForkLMR</v>
      </c>
      <c r="Y670" s="1">
        <f>VLOOKUP(B670,SiteMetadata!$B$3:$P$37,5,FALSE)</f>
        <v>26.992980000000003</v>
      </c>
      <c r="Z670" s="1">
        <v>4</v>
      </c>
    </row>
    <row r="671" spans="1:26" x14ac:dyDescent="0.3">
      <c r="A671" s="2">
        <v>44767</v>
      </c>
      <c r="B671" s="1" t="s">
        <v>177</v>
      </c>
      <c r="C671" s="1">
        <v>0</v>
      </c>
      <c r="D671" s="3">
        <v>297</v>
      </c>
      <c r="E671" s="1" t="s">
        <v>177</v>
      </c>
      <c r="F671" s="3">
        <v>297</v>
      </c>
      <c r="G671" s="3">
        <v>114.69239864000002</v>
      </c>
      <c r="H671" s="3">
        <v>182.30760135999998</v>
      </c>
      <c r="I671" s="3">
        <f t="shared" si="90"/>
        <v>209.9</v>
      </c>
      <c r="J671" s="3">
        <v>75.099999999999994</v>
      </c>
      <c r="K671" s="3">
        <v>76.099999999999994</v>
      </c>
      <c r="L671" s="3">
        <v>12.7</v>
      </c>
      <c r="M671" s="3">
        <v>11</v>
      </c>
      <c r="N671" s="3">
        <v>71.936024332400009</v>
      </c>
      <c r="O671" s="4">
        <v>102.68285171999999</v>
      </c>
      <c r="P671" s="3">
        <v>91.682851719999988</v>
      </c>
      <c r="Q671" s="3">
        <v>-19.746827387599978</v>
      </c>
      <c r="R671" s="3">
        <f t="shared" si="87"/>
        <v>11</v>
      </c>
      <c r="S671" s="3">
        <v>16.2</v>
      </c>
      <c r="T671" s="3">
        <f t="shared" si="89"/>
        <v>75.582851719999979</v>
      </c>
      <c r="U671" s="3">
        <v>16.100000000000001</v>
      </c>
      <c r="V671" s="7">
        <f t="shared" si="88"/>
        <v>0.15679346385803711</v>
      </c>
      <c r="W671" s="1">
        <f>VLOOKUP(B671,SiteMetadata!$B$3:$P$37,3,FALSE)</f>
        <v>0.4</v>
      </c>
      <c r="X671" s="1" t="str">
        <f>VLOOKUP(B671,SiteMetadata!$B$3:$P$37,10,FALSE)</f>
        <v>LowerEastForkLMR</v>
      </c>
      <c r="Y671" s="1">
        <f>VLOOKUP(B671,SiteMetadata!$B$3:$P$37,5,FALSE)</f>
        <v>6.6627460000000003</v>
      </c>
      <c r="Z671" s="1">
        <v>4</v>
      </c>
    </row>
    <row r="672" spans="1:26" x14ac:dyDescent="0.3">
      <c r="A672" s="2">
        <v>44788</v>
      </c>
      <c r="B672" s="1" t="s">
        <v>177</v>
      </c>
      <c r="C672" s="1">
        <v>0</v>
      </c>
      <c r="D672" s="3">
        <v>307</v>
      </c>
      <c r="E672" s="1" t="s">
        <v>177</v>
      </c>
      <c r="F672" s="4">
        <v>406.11850599999997</v>
      </c>
      <c r="G672" s="3">
        <v>390.11850599999997</v>
      </c>
      <c r="H672" s="3">
        <v>-83.118505999999968</v>
      </c>
      <c r="I672" s="3">
        <f t="shared" si="90"/>
        <v>18.208505999999943</v>
      </c>
      <c r="J672" s="3">
        <v>326</v>
      </c>
      <c r="K672" s="3">
        <v>378</v>
      </c>
      <c r="L672" s="3">
        <v>6.17</v>
      </c>
      <c r="M672" s="3">
        <v>9.91</v>
      </c>
      <c r="N672" s="3">
        <v>81.909339840000015</v>
      </c>
      <c r="O672" s="3">
        <v>81.909339840000015</v>
      </c>
      <c r="P672" s="3">
        <v>26.609535043100006</v>
      </c>
      <c r="Q672" s="3">
        <v>55.299804796900005</v>
      </c>
      <c r="R672" s="3">
        <f t="shared" si="87"/>
        <v>55.299804796900005</v>
      </c>
      <c r="S672" s="3">
        <v>30.8</v>
      </c>
      <c r="T672" s="3" t="str">
        <f t="shared" si="89"/>
        <v/>
      </c>
      <c r="U672" s="3">
        <v>34.700000000000003</v>
      </c>
      <c r="V672" s="7">
        <f t="shared" si="88"/>
        <v>0.42363911206929827</v>
      </c>
      <c r="W672" s="1">
        <f>VLOOKUP(B672,SiteMetadata!$B$3:$P$37,3,FALSE)</f>
        <v>0.4</v>
      </c>
      <c r="X672" s="1" t="str">
        <f>VLOOKUP(B672,SiteMetadata!$B$3:$P$37,10,FALSE)</f>
        <v>LowerEastForkLMR</v>
      </c>
      <c r="Y672" s="1">
        <f>VLOOKUP(B672,SiteMetadata!$B$3:$P$37,5,FALSE)</f>
        <v>6.6627460000000003</v>
      </c>
      <c r="Z672" s="1">
        <v>4</v>
      </c>
    </row>
    <row r="673" spans="1:26" x14ac:dyDescent="0.3">
      <c r="A673" s="2">
        <v>44830</v>
      </c>
      <c r="B673" s="1" t="s">
        <v>177</v>
      </c>
      <c r="C673" s="1">
        <v>0</v>
      </c>
      <c r="D673" s="3">
        <v>66.036144138699996</v>
      </c>
      <c r="E673" s="1" t="s">
        <v>177</v>
      </c>
      <c r="F673" s="4">
        <v>108.5008220428</v>
      </c>
      <c r="G673" s="3">
        <v>84.500822042799996</v>
      </c>
      <c r="H673" s="3">
        <v>-18.4646779041</v>
      </c>
      <c r="I673" s="3">
        <f t="shared" si="90"/>
        <v>72.35082204279999</v>
      </c>
      <c r="J673" s="3">
        <v>39.5</v>
      </c>
      <c r="K673" s="3">
        <v>33.299999999999997</v>
      </c>
      <c r="L673" s="3">
        <v>4.05</v>
      </c>
      <c r="M673" s="3">
        <v>2.85</v>
      </c>
      <c r="N673" s="3">
        <v>62.6</v>
      </c>
      <c r="O673" s="3">
        <v>62.6</v>
      </c>
      <c r="P673" s="3">
        <v>31</v>
      </c>
      <c r="Q673" s="3">
        <v>31.6</v>
      </c>
      <c r="R673" s="3">
        <f t="shared" si="87"/>
        <v>31.6</v>
      </c>
      <c r="S673" s="3">
        <v>25.6</v>
      </c>
      <c r="T673" s="3">
        <f t="shared" si="89"/>
        <v>10.199999999999999</v>
      </c>
      <c r="U673" s="3">
        <v>20.8</v>
      </c>
      <c r="V673" s="7">
        <f t="shared" si="88"/>
        <v>0.33226837060702874</v>
      </c>
      <c r="W673" s="1">
        <f>VLOOKUP(B673,SiteMetadata!$B$3:$P$37,3,FALSE)</f>
        <v>0.4</v>
      </c>
      <c r="X673" s="1" t="str">
        <f>VLOOKUP(B673,SiteMetadata!$B$3:$P$37,10,FALSE)</f>
        <v>LowerEastForkLMR</v>
      </c>
      <c r="Y673" s="1">
        <f>VLOOKUP(B673,SiteMetadata!$B$3:$P$37,5,FALSE)</f>
        <v>6.6627460000000003</v>
      </c>
      <c r="Z673" s="1">
        <v>4</v>
      </c>
    </row>
    <row r="674" spans="1:26" x14ac:dyDescent="0.3">
      <c r="A674" s="2">
        <v>44893</v>
      </c>
      <c r="B674" s="1" t="s">
        <v>177</v>
      </c>
      <c r="C674" s="1">
        <v>0</v>
      </c>
      <c r="D674" s="3">
        <v>390.31664570000009</v>
      </c>
      <c r="E674" s="1" t="s">
        <v>177</v>
      </c>
      <c r="F674" s="4">
        <v>425</v>
      </c>
      <c r="G674" s="3">
        <v>406</v>
      </c>
      <c r="H674" s="3">
        <v>-15.683354299999905</v>
      </c>
      <c r="I674" s="3">
        <f t="shared" si="90"/>
        <v>198.17</v>
      </c>
      <c r="J674" s="3">
        <v>226</v>
      </c>
      <c r="K674" s="3">
        <v>219</v>
      </c>
      <c r="L674" s="3">
        <v>1.93</v>
      </c>
      <c r="M674" s="3">
        <v>7.83</v>
      </c>
      <c r="N674" s="3">
        <v>103.00848384000001</v>
      </c>
      <c r="O674" s="3">
        <v>103.00848384000001</v>
      </c>
      <c r="P674" s="3">
        <v>94.89016703999998</v>
      </c>
      <c r="Q674" s="3">
        <v>8.1183168000000308</v>
      </c>
      <c r="R674" s="3">
        <f t="shared" si="87"/>
        <v>8.1183168000000308</v>
      </c>
      <c r="S674" s="3">
        <v>21.2</v>
      </c>
      <c r="T674" s="3">
        <f t="shared" si="89"/>
        <v>75.490167039999989</v>
      </c>
      <c r="U674" s="3">
        <v>19.399999999999999</v>
      </c>
      <c r="V674" s="7">
        <f t="shared" si="88"/>
        <v>0.18833400198505432</v>
      </c>
      <c r="W674" s="1">
        <f>VLOOKUP(B674,SiteMetadata!$B$3:$P$37,3,FALSE)</f>
        <v>0.4</v>
      </c>
      <c r="X674" s="1" t="str">
        <f>VLOOKUP(B674,SiteMetadata!$B$3:$P$37,10,FALSE)</f>
        <v>LowerEastForkLMR</v>
      </c>
      <c r="Y674" s="1">
        <f>VLOOKUP(B674,SiteMetadata!$B$3:$P$37,5,FALSE)</f>
        <v>6.6627460000000003</v>
      </c>
      <c r="Z674" s="1">
        <v>4</v>
      </c>
    </row>
    <row r="675" spans="1:26" x14ac:dyDescent="0.3">
      <c r="A675" s="2">
        <v>44943</v>
      </c>
      <c r="B675" s="1" t="s">
        <v>177</v>
      </c>
      <c r="C675" s="1">
        <v>0</v>
      </c>
      <c r="D675" s="3">
        <v>642.14762799999994</v>
      </c>
      <c r="E675" s="1" t="s">
        <v>177</v>
      </c>
      <c r="F675" s="3">
        <v>642.14762799999994</v>
      </c>
      <c r="G675" s="3">
        <v>633.62539631999994</v>
      </c>
      <c r="H675" s="3">
        <v>8.5222316800000044</v>
      </c>
      <c r="I675" s="3">
        <f t="shared" si="90"/>
        <v>93.367627999999968</v>
      </c>
      <c r="J675" s="3">
        <v>560</v>
      </c>
      <c r="K675" s="3">
        <v>543</v>
      </c>
      <c r="L675" s="3">
        <v>3.21</v>
      </c>
      <c r="M675" s="3">
        <v>5.78</v>
      </c>
      <c r="N675" s="3">
        <v>38</v>
      </c>
      <c r="O675" s="4">
        <v>137.65114352000001</v>
      </c>
      <c r="P675" s="3">
        <v>127.65114352000002</v>
      </c>
      <c r="Q675" s="3">
        <v>-89.651143520000019</v>
      </c>
      <c r="R675" s="3">
        <f t="shared" si="87"/>
        <v>9.9999999999999858</v>
      </c>
      <c r="S675" s="3">
        <v>19.2</v>
      </c>
      <c r="T675" s="3">
        <f t="shared" si="89"/>
        <v>109.65114352000002</v>
      </c>
      <c r="U675" s="3">
        <v>18</v>
      </c>
      <c r="V675" s="7">
        <f t="shared" si="88"/>
        <v>0.13076535028846087</v>
      </c>
      <c r="W675" s="1">
        <f>VLOOKUP(B675,SiteMetadata!$B$3:$P$37,3,FALSE)</f>
        <v>0.4</v>
      </c>
      <c r="X675" s="1" t="str">
        <f>VLOOKUP(B675,SiteMetadata!$B$3:$P$37,10,FALSE)</f>
        <v>LowerEastForkLMR</v>
      </c>
      <c r="Y675" s="1">
        <f>VLOOKUP(B675,SiteMetadata!$B$3:$P$37,5,FALSE)</f>
        <v>6.6627460000000003</v>
      </c>
      <c r="Z675" s="1">
        <v>4</v>
      </c>
    </row>
    <row r="676" spans="1:26" x14ac:dyDescent="0.3">
      <c r="A676" s="2">
        <v>44963</v>
      </c>
      <c r="B676" s="1" t="s">
        <v>177</v>
      </c>
      <c r="C676" s="1">
        <v>0</v>
      </c>
      <c r="D676" s="3">
        <v>229.14355904999999</v>
      </c>
      <c r="E676" s="1" t="s">
        <v>177</v>
      </c>
      <c r="F676" s="4">
        <v>280.32162979999998</v>
      </c>
      <c r="G676" s="3">
        <v>257.32162979999998</v>
      </c>
      <c r="H676" s="3">
        <v>-28.178070749999989</v>
      </c>
      <c r="I676" s="3">
        <f t="shared" si="90"/>
        <v>7.441629799999987</v>
      </c>
      <c r="J676" s="3">
        <v>246</v>
      </c>
      <c r="K676" s="3">
        <v>272</v>
      </c>
      <c r="L676" s="3">
        <v>1.17</v>
      </c>
      <c r="M676" s="3">
        <v>0.88</v>
      </c>
      <c r="N676" s="3">
        <v>23.7</v>
      </c>
      <c r="O676" s="4">
        <v>113.31576439999999</v>
      </c>
      <c r="P676" s="3">
        <v>103.31576439999999</v>
      </c>
      <c r="Q676" s="3">
        <v>-79.615764399999989</v>
      </c>
      <c r="R676" s="3">
        <f t="shared" si="87"/>
        <v>10</v>
      </c>
      <c r="S676" s="3">
        <v>10.7</v>
      </c>
      <c r="T676" s="3">
        <f t="shared" si="89"/>
        <v>89.415764399999986</v>
      </c>
      <c r="U676" s="3">
        <v>13.9</v>
      </c>
      <c r="V676" s="7">
        <f t="shared" si="88"/>
        <v>0.12266607451840127</v>
      </c>
      <c r="W676" s="1">
        <f>VLOOKUP(B676,SiteMetadata!$B$3:$P$37,3,FALSE)</f>
        <v>0.4</v>
      </c>
      <c r="X676" s="1" t="str">
        <f>VLOOKUP(B676,SiteMetadata!$B$3:$P$37,10,FALSE)</f>
        <v>LowerEastForkLMR</v>
      </c>
      <c r="Y676" s="1">
        <f>VLOOKUP(B676,SiteMetadata!$B$3:$P$37,5,FALSE)</f>
        <v>6.6627460000000003</v>
      </c>
      <c r="Z676" s="1">
        <v>4</v>
      </c>
    </row>
    <row r="677" spans="1:26" x14ac:dyDescent="0.3">
      <c r="A677" s="2">
        <v>44984</v>
      </c>
      <c r="B677" s="1" t="s">
        <v>177</v>
      </c>
      <c r="C677" s="1">
        <v>0</v>
      </c>
      <c r="D677" s="3">
        <v>196.62806801999994</v>
      </c>
      <c r="E677" s="1" t="s">
        <v>177</v>
      </c>
      <c r="F677" s="4">
        <v>296.31180008000001</v>
      </c>
      <c r="G677" s="3">
        <v>273.31180008000001</v>
      </c>
      <c r="H677" s="3">
        <v>-76.683732060000068</v>
      </c>
      <c r="I677" s="3">
        <f t="shared" si="90"/>
        <v>189.84180008000001</v>
      </c>
      <c r="J677" s="3">
        <v>111</v>
      </c>
      <c r="K677" s="3">
        <v>100</v>
      </c>
      <c r="L677" s="3">
        <v>1.74</v>
      </c>
      <c r="M677" s="3">
        <v>6.47</v>
      </c>
      <c r="N677" s="3">
        <v>109.66419342</v>
      </c>
      <c r="O677" s="3">
        <v>109.66419342</v>
      </c>
      <c r="P677" s="3">
        <v>88.022475280000009</v>
      </c>
      <c r="Q677" s="3">
        <v>21.641718139999995</v>
      </c>
      <c r="R677" s="3">
        <f t="shared" si="87"/>
        <v>21.641718139999995</v>
      </c>
      <c r="S677" s="3">
        <v>10.6</v>
      </c>
      <c r="T677" s="3">
        <f t="shared" si="89"/>
        <v>75.422475280000015</v>
      </c>
      <c r="U677" s="3">
        <v>12.6</v>
      </c>
      <c r="V677" s="7">
        <f t="shared" si="88"/>
        <v>0.11489620820666224</v>
      </c>
      <c r="W677" s="1">
        <f>VLOOKUP(B677,SiteMetadata!$B$3:$P$37,3,FALSE)</f>
        <v>0.4</v>
      </c>
      <c r="X677" s="1" t="str">
        <f>VLOOKUP(B677,SiteMetadata!$B$3:$P$37,10,FALSE)</f>
        <v>LowerEastForkLMR</v>
      </c>
      <c r="Y677" s="1">
        <f>VLOOKUP(B677,SiteMetadata!$B$3:$P$37,5,FALSE)</f>
        <v>6.6627460000000003</v>
      </c>
      <c r="Z677" s="1">
        <v>4</v>
      </c>
    </row>
    <row r="678" spans="1:26" x14ac:dyDescent="0.3">
      <c r="A678" s="2">
        <v>45005</v>
      </c>
      <c r="B678" s="1" t="s">
        <v>177</v>
      </c>
      <c r="C678" s="1">
        <v>0</v>
      </c>
      <c r="D678" s="3">
        <v>142.6936361148</v>
      </c>
      <c r="E678" s="1" t="s">
        <v>177</v>
      </c>
      <c r="F678" s="4">
        <v>216.30053978720008</v>
      </c>
      <c r="G678" s="3">
        <v>195.30053978720008</v>
      </c>
      <c r="H678" s="3">
        <v>-52.60690367240008</v>
      </c>
      <c r="I678" s="3">
        <f t="shared" si="90"/>
        <v>151.00053978720007</v>
      </c>
      <c r="J678" s="3">
        <v>75.099999999999994</v>
      </c>
      <c r="K678" s="3">
        <v>65.3</v>
      </c>
      <c r="L678" s="3">
        <v>0.47399999999999998</v>
      </c>
      <c r="M678" s="3"/>
      <c r="N678" s="3">
        <v>28.178509319200003</v>
      </c>
      <c r="O678" s="3">
        <v>28.178509319200003</v>
      </c>
      <c r="P678" s="3">
        <v>26.282144879999997</v>
      </c>
      <c r="Q678" s="3">
        <v>1.8963644392000063</v>
      </c>
      <c r="R678" s="3">
        <f t="shared" si="87"/>
        <v>1.8963644392000063</v>
      </c>
      <c r="S678" s="3">
        <v>10.9</v>
      </c>
      <c r="T678" s="3">
        <f t="shared" si="89"/>
        <v>26.282144879999997</v>
      </c>
      <c r="U678" s="3"/>
      <c r="V678" s="7"/>
      <c r="W678" s="1">
        <f>VLOOKUP(B678,SiteMetadata!$B$3:$P$37,3,FALSE)</f>
        <v>0.4</v>
      </c>
      <c r="X678" s="1" t="str">
        <f>VLOOKUP(B678,SiteMetadata!$B$3:$P$37,10,FALSE)</f>
        <v>LowerEastForkLMR</v>
      </c>
      <c r="Y678" s="1">
        <f>VLOOKUP(B678,SiteMetadata!$B$3:$P$37,5,FALSE)</f>
        <v>6.6627460000000003</v>
      </c>
      <c r="Z678" s="1">
        <v>4</v>
      </c>
    </row>
    <row r="679" spans="1:26" x14ac:dyDescent="0.3">
      <c r="A679" s="2">
        <v>45026</v>
      </c>
      <c r="B679" s="1" t="s">
        <v>177</v>
      </c>
      <c r="C679" s="1">
        <v>0</v>
      </c>
      <c r="D679" s="3">
        <v>171.22959737500003</v>
      </c>
      <c r="E679" s="1" t="s">
        <v>177</v>
      </c>
      <c r="F679" s="4">
        <v>220.28296550000002</v>
      </c>
      <c r="G679" s="3">
        <v>205.28296550000002</v>
      </c>
      <c r="H679" s="3">
        <v>-34.053368124999992</v>
      </c>
      <c r="I679" s="3">
        <f t="shared" si="90"/>
        <v>132.69296550000001</v>
      </c>
      <c r="J679" s="3">
        <v>79.099999999999994</v>
      </c>
      <c r="K679" s="3">
        <v>83.2</v>
      </c>
      <c r="L679" s="3">
        <v>1.88</v>
      </c>
      <c r="M679" s="3">
        <v>4.3899999999999997</v>
      </c>
      <c r="N679" s="3">
        <v>85.391493507999968</v>
      </c>
      <c r="O679" s="3">
        <v>85.391493507999968</v>
      </c>
      <c r="P679" s="3">
        <v>63.385057251999989</v>
      </c>
      <c r="Q679" s="3">
        <v>22.006436255999979</v>
      </c>
      <c r="R679" s="3">
        <f t="shared" si="87"/>
        <v>22.006436255999979</v>
      </c>
      <c r="S679" s="3">
        <v>14.2</v>
      </c>
      <c r="T679" s="3">
        <f t="shared" si="89"/>
        <v>51.885057251999989</v>
      </c>
      <c r="U679" s="3">
        <v>11.5</v>
      </c>
      <c r="V679" s="7">
        <f t="shared" ref="V679:V710" si="91">U679/O679</f>
        <v>0.13467383608793085</v>
      </c>
      <c r="W679" s="1">
        <f>VLOOKUP(B679,SiteMetadata!$B$3:$P$37,3,FALSE)</f>
        <v>0.4</v>
      </c>
      <c r="X679" s="1" t="str">
        <f>VLOOKUP(B679,SiteMetadata!$B$3:$P$37,10,FALSE)</f>
        <v>LowerEastForkLMR</v>
      </c>
      <c r="Y679" s="1">
        <f>VLOOKUP(B679,SiteMetadata!$B$3:$P$37,5,FALSE)</f>
        <v>6.6627460000000003</v>
      </c>
      <c r="Z679" s="1">
        <v>4</v>
      </c>
    </row>
    <row r="680" spans="1:26" x14ac:dyDescent="0.3">
      <c r="A680" s="2">
        <v>45047</v>
      </c>
      <c r="B680" s="1" t="s">
        <v>177</v>
      </c>
      <c r="C680" s="1">
        <v>0</v>
      </c>
      <c r="D680" s="3">
        <v>142.28459846999999</v>
      </c>
      <c r="E680" s="1" t="s">
        <v>177</v>
      </c>
      <c r="F680" s="3">
        <v>142.28459846999999</v>
      </c>
      <c r="G680" s="3">
        <v>138.34847102999998</v>
      </c>
      <c r="H680" s="3">
        <v>3.936127440000007</v>
      </c>
      <c r="I680" s="3">
        <f t="shared" si="90"/>
        <v>118.50459846999999</v>
      </c>
      <c r="J680" s="3">
        <v>18.7</v>
      </c>
      <c r="K680" s="3">
        <v>20.399999999999999</v>
      </c>
      <c r="L680" s="3">
        <v>2.52</v>
      </c>
      <c r="M680" s="3">
        <v>3.38</v>
      </c>
      <c r="N680" s="3">
        <v>69.634996762</v>
      </c>
      <c r="O680" s="4">
        <v>103.26070564199999</v>
      </c>
      <c r="P680" s="3">
        <v>90.260705641999991</v>
      </c>
      <c r="Q680" s="3">
        <v>-20.625708879999991</v>
      </c>
      <c r="R680" s="3">
        <f t="shared" si="87"/>
        <v>13</v>
      </c>
      <c r="S680" s="3">
        <v>11.9</v>
      </c>
      <c r="T680" s="3">
        <f t="shared" si="89"/>
        <v>80.300705641999997</v>
      </c>
      <c r="U680" s="3">
        <v>9.9600000000000009</v>
      </c>
      <c r="V680" s="7">
        <f t="shared" si="91"/>
        <v>9.6454889961055001E-2</v>
      </c>
      <c r="W680" s="1">
        <f>VLOOKUP(B680,SiteMetadata!$B$3:$P$37,3,FALSE)</f>
        <v>0.4</v>
      </c>
      <c r="X680" s="1" t="str">
        <f>VLOOKUP(B680,SiteMetadata!$B$3:$P$37,10,FALSE)</f>
        <v>LowerEastForkLMR</v>
      </c>
      <c r="Y680" s="1">
        <f>VLOOKUP(B680,SiteMetadata!$B$3:$P$37,5,FALSE)</f>
        <v>6.6627460000000003</v>
      </c>
      <c r="Z680" s="1">
        <v>4</v>
      </c>
    </row>
    <row r="681" spans="1:26" x14ac:dyDescent="0.3">
      <c r="A681" s="2">
        <v>45068</v>
      </c>
      <c r="B681" s="1" t="s">
        <v>177</v>
      </c>
      <c r="C681" s="1">
        <v>0</v>
      </c>
      <c r="D681" s="3">
        <v>347.71776031999991</v>
      </c>
      <c r="E681" s="1" t="s">
        <v>177</v>
      </c>
      <c r="F681" s="3">
        <v>347.71776031999991</v>
      </c>
      <c r="G681" s="3">
        <v>281.77152799999999</v>
      </c>
      <c r="H681" s="3">
        <v>65.946232319999922</v>
      </c>
      <c r="I681" s="3"/>
      <c r="J681" s="3">
        <v>105</v>
      </c>
      <c r="K681" s="3">
        <v>3910</v>
      </c>
      <c r="L681" s="3">
        <v>10.7</v>
      </c>
      <c r="M681" s="3">
        <v>20.2</v>
      </c>
      <c r="N681" s="3">
        <v>54.2</v>
      </c>
      <c r="O681" s="3">
        <v>54.2</v>
      </c>
      <c r="P681" s="3">
        <v>7.27</v>
      </c>
      <c r="Q681" s="3">
        <v>46.930000000000007</v>
      </c>
      <c r="R681" s="3">
        <f t="shared" si="87"/>
        <v>46.930000000000007</v>
      </c>
      <c r="S681" s="3">
        <v>12.6</v>
      </c>
      <c r="T681" s="3" t="str">
        <f t="shared" si="89"/>
        <v/>
      </c>
      <c r="U681" s="4">
        <v>12.6</v>
      </c>
      <c r="V681" s="7">
        <f t="shared" si="91"/>
        <v>0.23247232472324722</v>
      </c>
      <c r="W681" s="1">
        <f>VLOOKUP(B681,SiteMetadata!$B$3:$P$37,3,FALSE)</f>
        <v>0.4</v>
      </c>
      <c r="X681" s="1" t="str">
        <f>VLOOKUP(B681,SiteMetadata!$B$3:$P$37,10,FALSE)</f>
        <v>LowerEastForkLMR</v>
      </c>
      <c r="Y681" s="1">
        <f>VLOOKUP(B681,SiteMetadata!$B$3:$P$37,5,FALSE)</f>
        <v>6.6627460000000003</v>
      </c>
      <c r="Z681" s="1">
        <v>4</v>
      </c>
    </row>
    <row r="682" spans="1:26" x14ac:dyDescent="0.3">
      <c r="A682" s="2">
        <v>45089</v>
      </c>
      <c r="B682" s="1" t="s">
        <v>177</v>
      </c>
      <c r="C682" s="1">
        <v>0</v>
      </c>
      <c r="D682" s="3">
        <v>384</v>
      </c>
      <c r="E682" s="1" t="s">
        <v>177</v>
      </c>
      <c r="F682" s="3">
        <v>384</v>
      </c>
      <c r="G682" s="3">
        <v>336.57100287999992</v>
      </c>
      <c r="H682" s="3">
        <v>47.428997120000076</v>
      </c>
      <c r="I682" s="3">
        <f t="shared" ref="I682:I689" si="92">F682-(K682+M682)</f>
        <v>120.08999999999997</v>
      </c>
      <c r="J682" s="3">
        <v>225</v>
      </c>
      <c r="K682" s="3">
        <v>260</v>
      </c>
      <c r="L682" s="3">
        <v>3.9</v>
      </c>
      <c r="M682" s="3">
        <v>3.91</v>
      </c>
      <c r="N682" s="3">
        <v>26.6</v>
      </c>
      <c r="O682" s="3">
        <v>26.6</v>
      </c>
      <c r="P682" s="3">
        <v>14.4</v>
      </c>
      <c r="Q682" s="3">
        <v>12.200000000000001</v>
      </c>
      <c r="R682" s="3">
        <f t="shared" si="87"/>
        <v>12.200000000000001</v>
      </c>
      <c r="S682" s="3">
        <v>18.399999999999999</v>
      </c>
      <c r="T682" s="3" t="str">
        <f t="shared" si="89"/>
        <v/>
      </c>
      <c r="U682" s="3">
        <v>17</v>
      </c>
      <c r="V682" s="7">
        <f t="shared" si="91"/>
        <v>0.63909774436090228</v>
      </c>
      <c r="W682" s="1">
        <f>VLOOKUP(B682,SiteMetadata!$B$3:$P$37,3,FALSE)</f>
        <v>0.4</v>
      </c>
      <c r="X682" s="1" t="str">
        <f>VLOOKUP(B682,SiteMetadata!$B$3:$P$37,10,FALSE)</f>
        <v>LowerEastForkLMR</v>
      </c>
      <c r="Y682" s="1">
        <f>VLOOKUP(B682,SiteMetadata!$B$3:$P$37,5,FALSE)</f>
        <v>6.6627460000000003</v>
      </c>
      <c r="Z682" s="1">
        <v>4</v>
      </c>
    </row>
    <row r="683" spans="1:26" x14ac:dyDescent="0.3">
      <c r="A683" s="2">
        <v>44781</v>
      </c>
      <c r="B683" s="1" t="s">
        <v>147</v>
      </c>
      <c r="C683" s="1">
        <v>0</v>
      </c>
      <c r="D683" s="3">
        <v>792</v>
      </c>
      <c r="E683" s="1" t="s">
        <v>147</v>
      </c>
      <c r="F683" s="3">
        <v>792</v>
      </c>
      <c r="G683" s="3">
        <v>772</v>
      </c>
      <c r="H683" s="3">
        <v>20</v>
      </c>
      <c r="I683" s="3">
        <f t="shared" si="92"/>
        <v>331.09</v>
      </c>
      <c r="J683" s="3">
        <v>643</v>
      </c>
      <c r="K683" s="3">
        <v>455</v>
      </c>
      <c r="L683" s="3">
        <v>4.3499999999999996</v>
      </c>
      <c r="M683" s="3">
        <v>5.91</v>
      </c>
      <c r="N683" s="3">
        <v>140.93191359999997</v>
      </c>
      <c r="O683" s="4">
        <v>279.03343990000002</v>
      </c>
      <c r="P683" s="3">
        <v>268.03343990000002</v>
      </c>
      <c r="Q683" s="3">
        <v>-127.10152630000005</v>
      </c>
      <c r="R683" s="3">
        <f t="shared" si="87"/>
        <v>11</v>
      </c>
      <c r="S683" s="3">
        <v>185</v>
      </c>
      <c r="T683" s="3">
        <f t="shared" si="89"/>
        <v>151.03343990000002</v>
      </c>
      <c r="U683" s="3">
        <v>117</v>
      </c>
      <c r="V683" s="7">
        <f t="shared" si="91"/>
        <v>0.41930458242542706</v>
      </c>
      <c r="W683" s="1">
        <f>VLOOKUP(B683,SiteMetadata!$B$3:$P$37,3,FALSE)</f>
        <v>0</v>
      </c>
      <c r="X683" s="1" t="str">
        <f>VLOOKUP(B683,SiteMetadata!$B$3:$P$37,10,FALSE)</f>
        <v>UpperEastForkLMR</v>
      </c>
      <c r="Y683" s="1">
        <f>VLOOKUP(B683,SiteMetadata!$B$3:$P$37,5,FALSE)</f>
        <v>1.014022</v>
      </c>
      <c r="Z683" s="1">
        <v>4</v>
      </c>
    </row>
    <row r="684" spans="1:26" x14ac:dyDescent="0.3">
      <c r="A684" s="2">
        <v>44802</v>
      </c>
      <c r="B684" s="1" t="s">
        <v>147</v>
      </c>
      <c r="C684" s="1">
        <v>0</v>
      </c>
      <c r="D684" s="3">
        <v>427.23234935000005</v>
      </c>
      <c r="E684" s="1" t="s">
        <v>147</v>
      </c>
      <c r="F684" s="3">
        <v>427.23234935000005</v>
      </c>
      <c r="G684" s="3">
        <v>405.33848334999993</v>
      </c>
      <c r="H684" s="3">
        <v>21.893866000000116</v>
      </c>
      <c r="I684" s="3">
        <f t="shared" si="92"/>
        <v>132.63234935000003</v>
      </c>
      <c r="J684" s="3">
        <v>223</v>
      </c>
      <c r="K684" s="3">
        <v>267</v>
      </c>
      <c r="L684" s="3">
        <v>23.4</v>
      </c>
      <c r="M684" s="3">
        <v>27.6</v>
      </c>
      <c r="N684" s="3">
        <v>117.80806319999999</v>
      </c>
      <c r="O684" s="3">
        <v>117.80806319999999</v>
      </c>
      <c r="P684" s="3">
        <v>78.457832799999991</v>
      </c>
      <c r="Q684" s="3">
        <v>39.350230400000001</v>
      </c>
      <c r="R684" s="3">
        <f t="shared" si="87"/>
        <v>39.350230400000001</v>
      </c>
      <c r="S684" s="3">
        <v>86.1</v>
      </c>
      <c r="T684" s="3">
        <f t="shared" si="89"/>
        <v>4.4578327999999914</v>
      </c>
      <c r="U684" s="3">
        <v>74</v>
      </c>
      <c r="V684" s="7">
        <f t="shared" si="91"/>
        <v>0.62814036654156624</v>
      </c>
      <c r="W684" s="1">
        <f>VLOOKUP(B684,SiteMetadata!$B$3:$P$37,3,FALSE)</f>
        <v>0</v>
      </c>
      <c r="X684" s="1" t="str">
        <f>VLOOKUP(B684,SiteMetadata!$B$3:$P$37,10,FALSE)</f>
        <v>UpperEastForkLMR</v>
      </c>
      <c r="Y684" s="1">
        <f>VLOOKUP(B684,SiteMetadata!$B$3:$P$37,5,FALSE)</f>
        <v>1.014022</v>
      </c>
      <c r="Z684" s="1">
        <v>4</v>
      </c>
    </row>
    <row r="685" spans="1:26" x14ac:dyDescent="0.3">
      <c r="A685" s="2">
        <v>44823</v>
      </c>
      <c r="B685" s="1" t="s">
        <v>147</v>
      </c>
      <c r="C685" s="1">
        <v>0</v>
      </c>
      <c r="D685" s="3">
        <v>280.36252288000003</v>
      </c>
      <c r="E685" s="1" t="s">
        <v>147</v>
      </c>
      <c r="F685" s="3">
        <v>280.36252288000003</v>
      </c>
      <c r="G685" s="3">
        <v>232.95514392999999</v>
      </c>
      <c r="H685" s="3">
        <v>47.407378950000037</v>
      </c>
      <c r="I685" s="3">
        <f t="shared" si="92"/>
        <v>176.38252288000001</v>
      </c>
      <c r="J685" s="3">
        <v>91.6</v>
      </c>
      <c r="K685" s="3">
        <v>101</v>
      </c>
      <c r="L685" s="3">
        <v>3.21</v>
      </c>
      <c r="M685" s="3">
        <v>2.98</v>
      </c>
      <c r="N685" s="3">
        <v>80.5</v>
      </c>
      <c r="O685" s="3">
        <v>80.5</v>
      </c>
      <c r="P685" s="4">
        <v>60.5</v>
      </c>
      <c r="Q685" s="3">
        <v>20</v>
      </c>
      <c r="R685" s="3">
        <f t="shared" ref="R685:R716" si="93">O685-P685</f>
        <v>20</v>
      </c>
      <c r="S685" s="3">
        <v>26.8</v>
      </c>
      <c r="T685" s="3">
        <f t="shared" si="89"/>
        <v>32</v>
      </c>
      <c r="U685" s="3">
        <v>28.5</v>
      </c>
      <c r="V685" s="7">
        <f t="shared" si="91"/>
        <v>0.35403726708074534</v>
      </c>
      <c r="W685" s="1">
        <f>VLOOKUP(B685,SiteMetadata!$B$3:$P$37,3,FALSE)</f>
        <v>0</v>
      </c>
      <c r="X685" s="1" t="str">
        <f>VLOOKUP(B685,SiteMetadata!$B$3:$P$37,10,FALSE)</f>
        <v>UpperEastForkLMR</v>
      </c>
      <c r="Y685" s="1">
        <f>VLOOKUP(B685,SiteMetadata!$B$3:$P$37,5,FALSE)</f>
        <v>1.014022</v>
      </c>
      <c r="Z685" s="1">
        <v>4</v>
      </c>
    </row>
    <row r="686" spans="1:26" x14ac:dyDescent="0.3">
      <c r="A686" s="2">
        <v>44865</v>
      </c>
      <c r="B686" s="1" t="s">
        <v>147</v>
      </c>
      <c r="C686" s="1">
        <v>0</v>
      </c>
      <c r="D686" s="3">
        <v>407.56040999999993</v>
      </c>
      <c r="E686" s="1" t="s">
        <v>147</v>
      </c>
      <c r="F686" s="3">
        <v>407.56040999999993</v>
      </c>
      <c r="G686" s="3">
        <v>230</v>
      </c>
      <c r="H686" s="3">
        <v>177.56040999999993</v>
      </c>
      <c r="I686" s="3">
        <f t="shared" si="92"/>
        <v>395.39040999999992</v>
      </c>
      <c r="J686" s="3">
        <v>8</v>
      </c>
      <c r="K686" s="3">
        <v>10.3</v>
      </c>
      <c r="L686" s="3">
        <v>2.1</v>
      </c>
      <c r="M686" s="3">
        <v>1.87</v>
      </c>
      <c r="N686" s="3">
        <v>295.48253443000004</v>
      </c>
      <c r="O686" s="3">
        <v>295.48253443000004</v>
      </c>
      <c r="P686" s="3">
        <v>194.29519507000003</v>
      </c>
      <c r="Q686" s="3">
        <v>101.18733936000001</v>
      </c>
      <c r="R686" s="3">
        <f t="shared" si="93"/>
        <v>101.18733936000001</v>
      </c>
      <c r="S686" s="3">
        <v>166</v>
      </c>
      <c r="T686" s="3">
        <f t="shared" si="89"/>
        <v>46.295195070000034</v>
      </c>
      <c r="U686" s="3">
        <v>148</v>
      </c>
      <c r="V686" s="7">
        <f t="shared" si="91"/>
        <v>0.50087562801469498</v>
      </c>
      <c r="W686" s="1">
        <f>VLOOKUP(B686,SiteMetadata!$B$3:$P$37,3,FALSE)</f>
        <v>0</v>
      </c>
      <c r="X686" s="1" t="str">
        <f>VLOOKUP(B686,SiteMetadata!$B$3:$P$37,10,FALSE)</f>
        <v>UpperEastForkLMR</v>
      </c>
      <c r="Y686" s="1">
        <f>VLOOKUP(B686,SiteMetadata!$B$3:$P$37,5,FALSE)</f>
        <v>1.014022</v>
      </c>
      <c r="Z686" s="1">
        <v>4</v>
      </c>
    </row>
    <row r="687" spans="1:26" x14ac:dyDescent="0.3">
      <c r="A687" s="2">
        <v>44879</v>
      </c>
      <c r="B687" s="1" t="s">
        <v>147</v>
      </c>
      <c r="C687" s="1">
        <v>0</v>
      </c>
      <c r="D687" s="3">
        <v>174.04526667000002</v>
      </c>
      <c r="E687" s="1" t="s">
        <v>147</v>
      </c>
      <c r="F687" s="4">
        <v>191.04202687999995</v>
      </c>
      <c r="G687" s="3">
        <v>176.04202687999995</v>
      </c>
      <c r="H687" s="3">
        <v>-1.996760209999934</v>
      </c>
      <c r="I687" s="3">
        <f t="shared" si="92"/>
        <v>135.54202687999995</v>
      </c>
      <c r="J687" s="3">
        <v>36.6</v>
      </c>
      <c r="K687" s="3">
        <v>38.5</v>
      </c>
      <c r="L687" s="3">
        <v>6.85</v>
      </c>
      <c r="M687" s="3">
        <v>17</v>
      </c>
      <c r="N687" s="3">
        <v>138.93124508</v>
      </c>
      <c r="O687" s="3">
        <v>138.93124508</v>
      </c>
      <c r="P687" s="3">
        <v>57.8</v>
      </c>
      <c r="Q687" s="3">
        <v>81.131245079999999</v>
      </c>
      <c r="R687" s="3">
        <f t="shared" si="93"/>
        <v>81.131245079999999</v>
      </c>
      <c r="S687" s="3">
        <v>33.9</v>
      </c>
      <c r="T687" s="3">
        <f t="shared" si="89"/>
        <v>25.099999999999994</v>
      </c>
      <c r="U687" s="3">
        <v>32.700000000000003</v>
      </c>
      <c r="V687" s="7">
        <f t="shared" si="91"/>
        <v>0.23536822103026966</v>
      </c>
      <c r="W687" s="1">
        <f>VLOOKUP(B687,SiteMetadata!$B$3:$P$37,3,FALSE)</f>
        <v>0</v>
      </c>
      <c r="X687" s="1" t="str">
        <f>VLOOKUP(B687,SiteMetadata!$B$3:$P$37,10,FALSE)</f>
        <v>UpperEastForkLMR</v>
      </c>
      <c r="Y687" s="1">
        <f>VLOOKUP(B687,SiteMetadata!$B$3:$P$37,5,FALSE)</f>
        <v>1.014022</v>
      </c>
      <c r="Z687" s="1">
        <v>4</v>
      </c>
    </row>
    <row r="688" spans="1:26" x14ac:dyDescent="0.3">
      <c r="A688" s="2">
        <v>44956</v>
      </c>
      <c r="B688" s="1" t="s">
        <v>147</v>
      </c>
      <c r="C688" s="1">
        <v>0</v>
      </c>
      <c r="D688" s="3">
        <v>838.18094399999995</v>
      </c>
      <c r="E688" s="1" t="s">
        <v>147</v>
      </c>
      <c r="F688" s="4">
        <v>888.36513796000008</v>
      </c>
      <c r="G688" s="3">
        <v>865.36513796000008</v>
      </c>
      <c r="H688" s="3">
        <v>-27.18419396000013</v>
      </c>
      <c r="I688" s="3">
        <f t="shared" si="92"/>
        <v>239.06513796000013</v>
      </c>
      <c r="J688" s="3">
        <v>696</v>
      </c>
      <c r="K688" s="3">
        <v>632</v>
      </c>
      <c r="L688" s="3">
        <v>17.2</v>
      </c>
      <c r="M688" s="3">
        <v>17.3</v>
      </c>
      <c r="N688" s="3">
        <v>142.58170999999999</v>
      </c>
      <c r="O688" s="3">
        <v>142.58170999999999</v>
      </c>
      <c r="P688" s="3">
        <v>71.332750000000004</v>
      </c>
      <c r="Q688" s="3">
        <v>71.248959999999983</v>
      </c>
      <c r="R688" s="3">
        <f t="shared" si="93"/>
        <v>71.248959999999983</v>
      </c>
      <c r="S688" s="3">
        <v>54.3</v>
      </c>
      <c r="T688" s="3">
        <f t="shared" si="89"/>
        <v>18.732750000000003</v>
      </c>
      <c r="U688" s="3">
        <v>52.6</v>
      </c>
      <c r="V688" s="7">
        <f t="shared" si="91"/>
        <v>0.36891127199975371</v>
      </c>
      <c r="W688" s="1">
        <f>VLOOKUP(B688,SiteMetadata!$B$3:$P$37,3,FALSE)</f>
        <v>0</v>
      </c>
      <c r="X688" s="1" t="str">
        <f>VLOOKUP(B688,SiteMetadata!$B$3:$P$37,10,FALSE)</f>
        <v>UpperEastForkLMR</v>
      </c>
      <c r="Y688" s="1">
        <f>VLOOKUP(B688,SiteMetadata!$B$3:$P$37,5,FALSE)</f>
        <v>1.014022</v>
      </c>
      <c r="Z688" s="1">
        <v>4</v>
      </c>
    </row>
    <row r="689" spans="1:26" x14ac:dyDescent="0.3">
      <c r="A689" s="2">
        <v>44979</v>
      </c>
      <c r="B689" s="1" t="s">
        <v>147</v>
      </c>
      <c r="C689" s="1">
        <v>0</v>
      </c>
      <c r="D689" s="3">
        <v>724.99102951999998</v>
      </c>
      <c r="E689" s="1" t="s">
        <v>147</v>
      </c>
      <c r="F689" s="3">
        <v>724.99102951999998</v>
      </c>
      <c r="G689" s="3">
        <v>595.1260205000001</v>
      </c>
      <c r="H689" s="3">
        <v>129.86500901999989</v>
      </c>
      <c r="I689" s="3">
        <f t="shared" si="92"/>
        <v>405.58102951999996</v>
      </c>
      <c r="J689" s="3">
        <v>287</v>
      </c>
      <c r="K689" s="3">
        <v>315</v>
      </c>
      <c r="L689" s="3">
        <v>6.65</v>
      </c>
      <c r="M689" s="3">
        <v>4.41</v>
      </c>
      <c r="N689" s="3">
        <v>200.23316296000002</v>
      </c>
      <c r="O689" s="3">
        <v>200.23316296000002</v>
      </c>
      <c r="P689" s="3">
        <v>136.31442599999997</v>
      </c>
      <c r="Q689" s="3">
        <v>63.918736960000047</v>
      </c>
      <c r="R689" s="3">
        <f t="shared" si="93"/>
        <v>63.918736960000047</v>
      </c>
      <c r="S689" s="3">
        <v>50.1</v>
      </c>
      <c r="T689" s="3">
        <f t="shared" si="89"/>
        <v>92.314425999999969</v>
      </c>
      <c r="U689" s="3">
        <v>44</v>
      </c>
      <c r="V689" s="7">
        <f t="shared" si="91"/>
        <v>0.21974381940313129</v>
      </c>
      <c r="W689" s="1">
        <f>VLOOKUP(B689,SiteMetadata!$B$3:$P$37,3,FALSE)</f>
        <v>0</v>
      </c>
      <c r="X689" s="1" t="str">
        <f>VLOOKUP(B689,SiteMetadata!$B$3:$P$37,10,FALSE)</f>
        <v>UpperEastForkLMR</v>
      </c>
      <c r="Y689" s="1">
        <f>VLOOKUP(B689,SiteMetadata!$B$3:$P$37,5,FALSE)</f>
        <v>1.014022</v>
      </c>
      <c r="Z689" s="1">
        <v>4</v>
      </c>
    </row>
    <row r="690" spans="1:26" x14ac:dyDescent="0.3">
      <c r="A690" s="2">
        <v>44998</v>
      </c>
      <c r="B690" s="1" t="s">
        <v>147</v>
      </c>
      <c r="C690" s="1">
        <v>0</v>
      </c>
      <c r="D690" s="3">
        <v>485.62833124999997</v>
      </c>
      <c r="E690" s="1" t="s">
        <v>147</v>
      </c>
      <c r="F690" s="3">
        <v>485.62833124999997</v>
      </c>
      <c r="G690" s="3">
        <v>441.92620148000003</v>
      </c>
      <c r="H690" s="3">
        <v>43.702129769999942</v>
      </c>
      <c r="I690" s="3"/>
      <c r="J690" s="3">
        <v>699</v>
      </c>
      <c r="K690" s="3">
        <v>609</v>
      </c>
      <c r="L690" s="3">
        <v>40.799999999999997</v>
      </c>
      <c r="M690" s="3">
        <v>37.799999999999997</v>
      </c>
      <c r="N690" s="3">
        <v>62.471811190300002</v>
      </c>
      <c r="O690" s="3">
        <v>62.471811190300002</v>
      </c>
      <c r="P690" s="3">
        <v>47.574926122299999</v>
      </c>
      <c r="Q690" s="3">
        <v>14.896885068000003</v>
      </c>
      <c r="R690" s="3">
        <f t="shared" si="93"/>
        <v>14.896885068000003</v>
      </c>
      <c r="S690" s="3">
        <v>88.2</v>
      </c>
      <c r="T690" s="3">
        <f t="shared" si="89"/>
        <v>16.974926122299998</v>
      </c>
      <c r="U690" s="3">
        <v>30.6</v>
      </c>
      <c r="V690" s="7">
        <f t="shared" si="91"/>
        <v>0.48982091949898937</v>
      </c>
      <c r="W690" s="1">
        <f>VLOOKUP(B690,SiteMetadata!$B$3:$P$37,3,FALSE)</f>
        <v>0</v>
      </c>
      <c r="X690" s="1" t="str">
        <f>VLOOKUP(B690,SiteMetadata!$B$3:$P$37,10,FALSE)</f>
        <v>UpperEastForkLMR</v>
      </c>
      <c r="Y690" s="1">
        <f>VLOOKUP(B690,SiteMetadata!$B$3:$P$37,5,FALSE)</f>
        <v>1.014022</v>
      </c>
      <c r="Z690" s="1">
        <v>4</v>
      </c>
    </row>
    <row r="691" spans="1:26" x14ac:dyDescent="0.3">
      <c r="A691" s="2">
        <v>45019</v>
      </c>
      <c r="B691" s="1" t="s">
        <v>147</v>
      </c>
      <c r="C691" s="1">
        <v>0</v>
      </c>
      <c r="D691" s="3">
        <v>749.35297099999991</v>
      </c>
      <c r="E691" s="1" t="s">
        <v>147</v>
      </c>
      <c r="F691" s="3">
        <v>749.35297099999991</v>
      </c>
      <c r="G691" s="3">
        <v>614.63115800000003</v>
      </c>
      <c r="H691" s="3">
        <v>134.72181299999988</v>
      </c>
      <c r="I691" s="3">
        <f t="shared" ref="I691:I697" si="94">F691-(K691+M691)</f>
        <v>315.5529709999999</v>
      </c>
      <c r="J691" s="3">
        <v>566</v>
      </c>
      <c r="K691" s="3">
        <v>417</v>
      </c>
      <c r="L691" s="3">
        <v>5.66</v>
      </c>
      <c r="M691" s="3">
        <v>16.8</v>
      </c>
      <c r="N691" s="3">
        <v>140.64564866409998</v>
      </c>
      <c r="O691" s="3">
        <v>140.64564866409998</v>
      </c>
      <c r="P691" s="3">
        <v>86.463739248100012</v>
      </c>
      <c r="Q691" s="3">
        <v>54.181909415999968</v>
      </c>
      <c r="R691" s="3">
        <f t="shared" si="93"/>
        <v>54.181909415999968</v>
      </c>
      <c r="S691" s="3">
        <v>81.900000000000006</v>
      </c>
      <c r="T691" s="3">
        <f t="shared" ref="T691:T722" si="95">IF(P691-U691&lt;0,"", P691-U691)</f>
        <v>12.963739248100012</v>
      </c>
      <c r="U691" s="3">
        <v>73.5</v>
      </c>
      <c r="V691" s="7">
        <f t="shared" si="91"/>
        <v>0.5225899322028652</v>
      </c>
      <c r="W691" s="1">
        <f>VLOOKUP(B691,SiteMetadata!$B$3:$P$37,3,FALSE)</f>
        <v>0</v>
      </c>
      <c r="X691" s="1" t="str">
        <f>VLOOKUP(B691,SiteMetadata!$B$3:$P$37,10,FALSE)</f>
        <v>UpperEastForkLMR</v>
      </c>
      <c r="Y691" s="1">
        <f>VLOOKUP(B691,SiteMetadata!$B$3:$P$37,5,FALSE)</f>
        <v>1.014022</v>
      </c>
      <c r="Z691" s="1">
        <v>4</v>
      </c>
    </row>
    <row r="692" spans="1:26" x14ac:dyDescent="0.3">
      <c r="A692" s="2">
        <v>45040</v>
      </c>
      <c r="B692" s="1" t="s">
        <v>147</v>
      </c>
      <c r="C692" s="1">
        <v>0</v>
      </c>
      <c r="D692" s="3">
        <v>780.16560000000004</v>
      </c>
      <c r="E692" s="1" t="s">
        <v>147</v>
      </c>
      <c r="F692" s="3">
        <v>780.16560000000004</v>
      </c>
      <c r="G692" s="3">
        <v>731.39437500000008</v>
      </c>
      <c r="H692" s="3">
        <v>48.771224999999959</v>
      </c>
      <c r="I692" s="3">
        <f t="shared" si="94"/>
        <v>412.72560000000004</v>
      </c>
      <c r="J692" s="3">
        <v>362</v>
      </c>
      <c r="K692" s="3">
        <v>360</v>
      </c>
      <c r="L692" s="3">
        <v>9.09</v>
      </c>
      <c r="M692" s="3">
        <v>7.44</v>
      </c>
      <c r="N692" s="3">
        <v>236.31831619999997</v>
      </c>
      <c r="O692" s="3">
        <v>236.31831619999997</v>
      </c>
      <c r="P692" s="3">
        <v>203.43490499999999</v>
      </c>
      <c r="Q692" s="3">
        <v>32.883411199999983</v>
      </c>
      <c r="R692" s="3">
        <f t="shared" si="93"/>
        <v>32.883411199999983</v>
      </c>
      <c r="S692" s="3">
        <v>127</v>
      </c>
      <c r="T692" s="3">
        <f t="shared" si="95"/>
        <v>74.434904999999986</v>
      </c>
      <c r="U692" s="3">
        <v>129</v>
      </c>
      <c r="V692" s="7">
        <f t="shared" si="91"/>
        <v>0.54587389616818882</v>
      </c>
      <c r="W692" s="1">
        <f>VLOOKUP(B692,SiteMetadata!$B$3:$P$37,3,FALSE)</f>
        <v>0</v>
      </c>
      <c r="X692" s="1" t="str">
        <f>VLOOKUP(B692,SiteMetadata!$B$3:$P$37,10,FALSE)</f>
        <v>UpperEastForkLMR</v>
      </c>
      <c r="Y692" s="1">
        <f>VLOOKUP(B692,SiteMetadata!$B$3:$P$37,5,FALSE)</f>
        <v>1.014022</v>
      </c>
      <c r="Z692" s="1">
        <v>4</v>
      </c>
    </row>
    <row r="693" spans="1:26" x14ac:dyDescent="0.3">
      <c r="A693" s="2">
        <v>45061</v>
      </c>
      <c r="B693" s="1" t="s">
        <v>147</v>
      </c>
      <c r="C693" s="1">
        <v>0</v>
      </c>
      <c r="D693" s="3">
        <v>671</v>
      </c>
      <c r="E693" s="1" t="s">
        <v>147</v>
      </c>
      <c r="F693" s="3">
        <v>671</v>
      </c>
      <c r="G693" s="3">
        <v>604</v>
      </c>
      <c r="H693" s="3">
        <v>67</v>
      </c>
      <c r="I693" s="3">
        <f t="shared" si="94"/>
        <v>316.89999999999998</v>
      </c>
      <c r="J693" s="3">
        <v>280</v>
      </c>
      <c r="K693" s="3">
        <v>319</v>
      </c>
      <c r="L693" s="3">
        <v>38.5</v>
      </c>
      <c r="M693" s="3">
        <v>35.1</v>
      </c>
      <c r="N693" s="3">
        <v>189.24809999999999</v>
      </c>
      <c r="O693" s="3">
        <v>189.24809999999999</v>
      </c>
      <c r="P693" s="3">
        <v>122.46274671999997</v>
      </c>
      <c r="Q693" s="3">
        <v>66.785353280000024</v>
      </c>
      <c r="R693" s="3">
        <f t="shared" si="93"/>
        <v>66.785353280000024</v>
      </c>
      <c r="S693" s="3">
        <v>92.5</v>
      </c>
      <c r="T693" s="3">
        <f t="shared" si="95"/>
        <v>55.562746719999964</v>
      </c>
      <c r="U693" s="3">
        <v>66.900000000000006</v>
      </c>
      <c r="V693" s="7">
        <f t="shared" si="91"/>
        <v>0.35350420955349093</v>
      </c>
      <c r="W693" s="1">
        <f>VLOOKUP(B693,SiteMetadata!$B$3:$P$37,3,FALSE)</f>
        <v>0</v>
      </c>
      <c r="X693" s="1" t="str">
        <f>VLOOKUP(B693,SiteMetadata!$B$3:$P$37,10,FALSE)</f>
        <v>UpperEastForkLMR</v>
      </c>
      <c r="Y693" s="1">
        <f>VLOOKUP(B693,SiteMetadata!$B$3:$P$37,5,FALSE)</f>
        <v>1.014022</v>
      </c>
      <c r="Z693" s="1">
        <v>4</v>
      </c>
    </row>
    <row r="694" spans="1:26" x14ac:dyDescent="0.3">
      <c r="A694" s="2">
        <v>45076</v>
      </c>
      <c r="B694" s="1" t="s">
        <v>147</v>
      </c>
      <c r="C694" s="1">
        <v>0</v>
      </c>
      <c r="D694" s="3">
        <v>488.27112784000002</v>
      </c>
      <c r="E694" s="1" t="s">
        <v>147</v>
      </c>
      <c r="F694" s="3">
        <v>488.27112784000002</v>
      </c>
      <c r="G694" s="3">
        <v>476</v>
      </c>
      <c r="H694" s="3">
        <v>12.27112784000002</v>
      </c>
      <c r="I694" s="3">
        <f t="shared" si="94"/>
        <v>323.47112784000001</v>
      </c>
      <c r="J694" s="3">
        <v>108</v>
      </c>
      <c r="K694" s="3">
        <v>112</v>
      </c>
      <c r="L694" s="3">
        <v>37.1</v>
      </c>
      <c r="M694" s="3">
        <v>52.8</v>
      </c>
      <c r="N694" s="3">
        <v>152.32939200000001</v>
      </c>
      <c r="O694" s="3">
        <v>152.32939200000001</v>
      </c>
      <c r="P694" s="3">
        <v>137.27423687999999</v>
      </c>
      <c r="Q694" s="3">
        <v>15.055155120000023</v>
      </c>
      <c r="R694" s="3">
        <f t="shared" si="93"/>
        <v>15.055155120000023</v>
      </c>
      <c r="S694" s="3">
        <v>94.1</v>
      </c>
      <c r="T694" s="3">
        <f t="shared" si="95"/>
        <v>38.374236879999984</v>
      </c>
      <c r="U694" s="3">
        <v>98.9</v>
      </c>
      <c r="V694" s="7">
        <f t="shared" si="91"/>
        <v>0.64925093379221255</v>
      </c>
      <c r="W694" s="1">
        <f>VLOOKUP(B694,SiteMetadata!$B$3:$P$37,3,FALSE)</f>
        <v>0</v>
      </c>
      <c r="X694" s="1" t="str">
        <f>VLOOKUP(B694,SiteMetadata!$B$3:$P$37,10,FALSE)</f>
        <v>UpperEastForkLMR</v>
      </c>
      <c r="Y694" s="1">
        <f>VLOOKUP(B694,SiteMetadata!$B$3:$P$37,5,FALSE)</f>
        <v>1.014022</v>
      </c>
      <c r="Z694" s="1">
        <v>4</v>
      </c>
    </row>
    <row r="695" spans="1:26" x14ac:dyDescent="0.3">
      <c r="A695" s="2">
        <v>45089</v>
      </c>
      <c r="B695" s="1" t="s">
        <v>147</v>
      </c>
      <c r="C695" s="1">
        <v>0</v>
      </c>
      <c r="D695" s="3">
        <v>812</v>
      </c>
      <c r="E695" s="1" t="s">
        <v>147</v>
      </c>
      <c r="F695" s="3">
        <v>812</v>
      </c>
      <c r="G695" s="3">
        <v>722</v>
      </c>
      <c r="H695" s="3">
        <v>90</v>
      </c>
      <c r="I695" s="3">
        <f t="shared" si="94"/>
        <v>127.10000000000002</v>
      </c>
      <c r="J695" s="3">
        <v>578</v>
      </c>
      <c r="K695" s="3">
        <v>645</v>
      </c>
      <c r="L695" s="3">
        <v>9.94</v>
      </c>
      <c r="M695" s="3">
        <v>39.9</v>
      </c>
      <c r="N695" s="3">
        <v>109</v>
      </c>
      <c r="O695" s="3">
        <v>109</v>
      </c>
      <c r="P695" s="3">
        <v>76.7</v>
      </c>
      <c r="Q695" s="3">
        <v>32.299999999999997</v>
      </c>
      <c r="R695" s="3">
        <f t="shared" si="93"/>
        <v>32.299999999999997</v>
      </c>
      <c r="S695" s="3">
        <v>88.4</v>
      </c>
      <c r="T695" s="3" t="str">
        <f t="shared" si="95"/>
        <v/>
      </c>
      <c r="U695" s="3">
        <v>103</v>
      </c>
      <c r="V695" s="7">
        <f t="shared" si="91"/>
        <v>0.94495412844036697</v>
      </c>
      <c r="W695" s="1">
        <f>VLOOKUP(B695,SiteMetadata!$B$3:$P$37,3,FALSE)</f>
        <v>0</v>
      </c>
      <c r="X695" s="1" t="str">
        <f>VLOOKUP(B695,SiteMetadata!$B$3:$P$37,10,FALSE)</f>
        <v>UpperEastForkLMR</v>
      </c>
      <c r="Y695" s="1">
        <f>VLOOKUP(B695,SiteMetadata!$B$3:$P$37,5,FALSE)</f>
        <v>1.014022</v>
      </c>
      <c r="Z695" s="1">
        <v>4</v>
      </c>
    </row>
    <row r="696" spans="1:26" x14ac:dyDescent="0.3">
      <c r="A696" s="2">
        <v>45097</v>
      </c>
      <c r="B696" s="1" t="s">
        <v>147</v>
      </c>
      <c r="C696" s="1">
        <v>0</v>
      </c>
      <c r="D696" s="3">
        <v>385.68160446999991</v>
      </c>
      <c r="E696" s="1" t="s">
        <v>147</v>
      </c>
      <c r="F696" s="3">
        <v>385.68160446999991</v>
      </c>
      <c r="G696" s="3">
        <v>342.02594575000001</v>
      </c>
      <c r="H696" s="3">
        <v>43.655658719999906</v>
      </c>
      <c r="I696" s="3">
        <f t="shared" si="94"/>
        <v>263.8816044699999</v>
      </c>
      <c r="J696" s="3">
        <v>103</v>
      </c>
      <c r="K696" s="3">
        <v>106</v>
      </c>
      <c r="L696" s="3">
        <v>14.7</v>
      </c>
      <c r="M696" s="3">
        <v>15.8</v>
      </c>
      <c r="N696" s="3">
        <v>89.9</v>
      </c>
      <c r="O696" s="3">
        <v>89.9</v>
      </c>
      <c r="P696" s="3">
        <v>77.5</v>
      </c>
      <c r="Q696" s="3">
        <v>12.400000000000006</v>
      </c>
      <c r="R696" s="3">
        <f t="shared" si="93"/>
        <v>12.400000000000006</v>
      </c>
      <c r="S696" s="3">
        <v>96.9</v>
      </c>
      <c r="T696" s="3" t="str">
        <f t="shared" si="95"/>
        <v/>
      </c>
      <c r="U696" s="3">
        <v>87.3</v>
      </c>
      <c r="V696" s="7">
        <f t="shared" si="91"/>
        <v>0.97107897664071186</v>
      </c>
      <c r="W696" s="1">
        <f>VLOOKUP(B696,SiteMetadata!$B$3:$P$37,3,FALSE)</f>
        <v>0</v>
      </c>
      <c r="X696" s="1" t="str">
        <f>VLOOKUP(B696,SiteMetadata!$B$3:$P$37,10,FALSE)</f>
        <v>UpperEastForkLMR</v>
      </c>
      <c r="Y696" s="1">
        <f>VLOOKUP(B696,SiteMetadata!$B$3:$P$37,5,FALSE)</f>
        <v>1.014022</v>
      </c>
      <c r="Z696" s="1">
        <v>4</v>
      </c>
    </row>
    <row r="697" spans="1:26" x14ac:dyDescent="0.3">
      <c r="A697" s="2">
        <v>44767</v>
      </c>
      <c r="B697" s="1" t="s">
        <v>172</v>
      </c>
      <c r="C697" s="1">
        <v>0</v>
      </c>
      <c r="D697" s="3">
        <v>1700</v>
      </c>
      <c r="E697" s="1" t="s">
        <v>172</v>
      </c>
      <c r="F697" s="4">
        <v>1765</v>
      </c>
      <c r="G697" s="3">
        <v>1740</v>
      </c>
      <c r="H697" s="3">
        <v>-40</v>
      </c>
      <c r="I697" s="3">
        <f t="shared" si="94"/>
        <v>605.79999999999995</v>
      </c>
      <c r="J697" s="3">
        <v>1150</v>
      </c>
      <c r="K697" s="3">
        <v>1110</v>
      </c>
      <c r="L697" s="3">
        <v>51.6</v>
      </c>
      <c r="M697" s="3">
        <v>49.2</v>
      </c>
      <c r="N697" s="3">
        <v>133.21021116999998</v>
      </c>
      <c r="O697" s="3">
        <v>133.21021116999998</v>
      </c>
      <c r="P697" s="3">
        <v>69.745865790400003</v>
      </c>
      <c r="Q697" s="3">
        <v>63.464345379599976</v>
      </c>
      <c r="R697" s="3">
        <f t="shared" si="93"/>
        <v>63.464345379599976</v>
      </c>
      <c r="S697" s="3">
        <v>40.1</v>
      </c>
      <c r="T697" s="3">
        <f t="shared" si="95"/>
        <v>28.545865790400001</v>
      </c>
      <c r="U697" s="3">
        <v>41.2</v>
      </c>
      <c r="V697" s="7">
        <f t="shared" si="91"/>
        <v>0.30928559934059002</v>
      </c>
      <c r="W697" s="1">
        <f>VLOOKUP(B697,SiteMetadata!$B$3:$P$37,3,FALSE)</f>
        <v>0</v>
      </c>
      <c r="X697" s="1" t="str">
        <f>VLOOKUP(B697,SiteMetadata!$B$3:$P$37,10,FALSE)</f>
        <v>LowerEastForkLMR</v>
      </c>
      <c r="Y697" s="1">
        <f>VLOOKUP(B697,SiteMetadata!$B$3:$P$37,5,FALSE)</f>
        <v>0.36476999999999998</v>
      </c>
      <c r="Z697" s="1">
        <v>4</v>
      </c>
    </row>
    <row r="698" spans="1:26" x14ac:dyDescent="0.3">
      <c r="A698" s="2">
        <v>44788</v>
      </c>
      <c r="B698" s="1" t="s">
        <v>172</v>
      </c>
      <c r="C698" s="1">
        <v>0</v>
      </c>
      <c r="D698" s="3">
        <v>1350.2651760000001</v>
      </c>
      <c r="E698" s="1" t="s">
        <v>172</v>
      </c>
      <c r="F698" s="3">
        <v>1350.2651760000001</v>
      </c>
      <c r="G698" s="3">
        <v>1203.3307185000001</v>
      </c>
      <c r="H698" s="3">
        <v>146.93445750000001</v>
      </c>
      <c r="I698" s="3"/>
      <c r="J698" s="3">
        <v>1580</v>
      </c>
      <c r="K698" s="3">
        <v>2030</v>
      </c>
      <c r="L698" s="3">
        <v>28.9</v>
      </c>
      <c r="M698" s="3">
        <v>31</v>
      </c>
      <c r="N698" s="3">
        <v>64.121343750000008</v>
      </c>
      <c r="O698" s="4">
        <v>112.66473404</v>
      </c>
      <c r="P698" s="3">
        <v>101.66473404</v>
      </c>
      <c r="Q698" s="3">
        <v>-37.543390289999991</v>
      </c>
      <c r="R698" s="3">
        <f t="shared" si="93"/>
        <v>11</v>
      </c>
      <c r="S698" s="3">
        <v>75.7</v>
      </c>
      <c r="T698" s="3">
        <f t="shared" si="95"/>
        <v>29.264734039999993</v>
      </c>
      <c r="U698" s="3">
        <v>72.400000000000006</v>
      </c>
      <c r="V698" s="7">
        <f t="shared" si="91"/>
        <v>0.64261457337923877</v>
      </c>
      <c r="W698" s="1">
        <f>VLOOKUP(B698,SiteMetadata!$B$3:$P$37,3,FALSE)</f>
        <v>0</v>
      </c>
      <c r="X698" s="1" t="str">
        <f>VLOOKUP(B698,SiteMetadata!$B$3:$P$37,10,FALSE)</f>
        <v>LowerEastForkLMR</v>
      </c>
      <c r="Y698" s="1">
        <f>VLOOKUP(B698,SiteMetadata!$B$3:$P$37,5,FALSE)</f>
        <v>0.36476999999999998</v>
      </c>
      <c r="Z698" s="1">
        <v>4</v>
      </c>
    </row>
    <row r="699" spans="1:26" x14ac:dyDescent="0.3">
      <c r="A699" s="2">
        <v>44830</v>
      </c>
      <c r="B699" s="1" t="s">
        <v>172</v>
      </c>
      <c r="C699" s="1">
        <v>0</v>
      </c>
      <c r="D699" s="3">
        <v>1270.5789119999999</v>
      </c>
      <c r="E699" s="1" t="s">
        <v>172</v>
      </c>
      <c r="F699" s="3">
        <v>1270.5789119999999</v>
      </c>
      <c r="G699" s="3">
        <v>1233.4745229800001</v>
      </c>
      <c r="H699" s="3">
        <v>37.104389019999871</v>
      </c>
      <c r="I699" s="3"/>
      <c r="J699" s="3">
        <v>1760</v>
      </c>
      <c r="K699" s="3">
        <v>1440</v>
      </c>
      <c r="L699" s="3">
        <v>12.5</v>
      </c>
      <c r="M699" s="3">
        <v>18</v>
      </c>
      <c r="N699" s="3">
        <v>58.3</v>
      </c>
      <c r="O699" s="4">
        <v>76.099999999999994</v>
      </c>
      <c r="P699" s="3">
        <v>64.099999999999994</v>
      </c>
      <c r="Q699" s="3">
        <v>-5.7999999999999972</v>
      </c>
      <c r="R699" s="3">
        <f t="shared" si="93"/>
        <v>12</v>
      </c>
      <c r="S699" s="3">
        <v>53.2</v>
      </c>
      <c r="T699" s="3">
        <f t="shared" si="95"/>
        <v>22.699999999999996</v>
      </c>
      <c r="U699" s="3">
        <v>41.4</v>
      </c>
      <c r="V699" s="7">
        <f t="shared" si="91"/>
        <v>0.54402102496714855</v>
      </c>
      <c r="W699" s="1">
        <f>VLOOKUP(B699,SiteMetadata!$B$3:$P$37,3,FALSE)</f>
        <v>0</v>
      </c>
      <c r="X699" s="1" t="str">
        <f>VLOOKUP(B699,SiteMetadata!$B$3:$P$37,10,FALSE)</f>
        <v>LowerEastForkLMR</v>
      </c>
      <c r="Y699" s="1">
        <f>VLOOKUP(B699,SiteMetadata!$B$3:$P$37,5,FALSE)</f>
        <v>0.36476999999999998</v>
      </c>
      <c r="Z699" s="1">
        <v>4</v>
      </c>
    </row>
    <row r="700" spans="1:26" x14ac:dyDescent="0.3">
      <c r="A700" s="2">
        <v>44893</v>
      </c>
      <c r="B700" s="1" t="s">
        <v>172</v>
      </c>
      <c r="C700" s="1">
        <v>0</v>
      </c>
      <c r="D700" s="3">
        <v>1071.5175353000002</v>
      </c>
      <c r="E700" s="1" t="s">
        <v>172</v>
      </c>
      <c r="F700" s="3">
        <v>1071.5175353000002</v>
      </c>
      <c r="G700" s="3">
        <v>1067.6682857000001</v>
      </c>
      <c r="H700" s="3">
        <v>3.8492496000001211</v>
      </c>
      <c r="I700" s="3">
        <f>F700-(K700+M700)</f>
        <v>260.04753530000016</v>
      </c>
      <c r="J700" s="3">
        <v>793</v>
      </c>
      <c r="K700" s="3">
        <v>802</v>
      </c>
      <c r="L700" s="3">
        <v>6.92</v>
      </c>
      <c r="M700" s="3">
        <v>9.4700000000000006</v>
      </c>
      <c r="N700" s="3">
        <v>108.163416</v>
      </c>
      <c r="O700" s="4">
        <v>153.18057216</v>
      </c>
      <c r="P700" s="3">
        <v>138.18057216</v>
      </c>
      <c r="Q700" s="3">
        <v>-30.017156159999999</v>
      </c>
      <c r="R700" s="3">
        <f t="shared" si="93"/>
        <v>15</v>
      </c>
      <c r="S700" s="3">
        <v>31.8</v>
      </c>
      <c r="T700" s="3">
        <f t="shared" si="95"/>
        <v>100.88057216</v>
      </c>
      <c r="U700" s="3">
        <v>37.299999999999997</v>
      </c>
      <c r="V700" s="7">
        <f t="shared" si="91"/>
        <v>0.24350346440173526</v>
      </c>
      <c r="W700" s="1">
        <f>VLOOKUP(B700,SiteMetadata!$B$3:$P$37,3,FALSE)</f>
        <v>0</v>
      </c>
      <c r="X700" s="1" t="str">
        <f>VLOOKUP(B700,SiteMetadata!$B$3:$P$37,10,FALSE)</f>
        <v>LowerEastForkLMR</v>
      </c>
      <c r="Y700" s="1">
        <f>VLOOKUP(B700,SiteMetadata!$B$3:$P$37,5,FALSE)</f>
        <v>0.36476999999999998</v>
      </c>
      <c r="Z700" s="1">
        <v>4</v>
      </c>
    </row>
    <row r="701" spans="1:26" x14ac:dyDescent="0.3">
      <c r="A701" s="2">
        <v>44943</v>
      </c>
      <c r="B701" s="1" t="s">
        <v>172</v>
      </c>
      <c r="C701" s="1">
        <v>0</v>
      </c>
      <c r="D701" s="3">
        <v>1322.9736955200001</v>
      </c>
      <c r="E701" s="1" t="s">
        <v>172</v>
      </c>
      <c r="F701" s="4">
        <v>1427.7500083200002</v>
      </c>
      <c r="G701" s="3">
        <v>1410.7500083200002</v>
      </c>
      <c r="H701" s="3">
        <v>-87.776312800000142</v>
      </c>
      <c r="I701" s="3">
        <f>F701-(K701+M701)</f>
        <v>191.25000832000023</v>
      </c>
      <c r="J701" s="3">
        <v>1290</v>
      </c>
      <c r="K701" s="3">
        <v>1220</v>
      </c>
      <c r="L701" s="3">
        <v>11.1</v>
      </c>
      <c r="M701" s="3">
        <v>16.5</v>
      </c>
      <c r="N701" s="3">
        <v>140.30527680000003</v>
      </c>
      <c r="O701" s="3">
        <v>140.30527680000003</v>
      </c>
      <c r="P701" s="3">
        <v>80.762803000000005</v>
      </c>
      <c r="Q701" s="3">
        <v>59.542473800000025</v>
      </c>
      <c r="R701" s="3">
        <f t="shared" si="93"/>
        <v>59.542473800000025</v>
      </c>
      <c r="S701" s="3">
        <v>13.2</v>
      </c>
      <c r="T701" s="3">
        <f t="shared" si="95"/>
        <v>64.962803000000008</v>
      </c>
      <c r="U701" s="3">
        <v>15.8</v>
      </c>
      <c r="V701" s="7">
        <f t="shared" si="91"/>
        <v>0.1126115878201952</v>
      </c>
      <c r="W701" s="1">
        <f>VLOOKUP(B701,SiteMetadata!$B$3:$P$37,3,FALSE)</f>
        <v>0</v>
      </c>
      <c r="X701" s="1" t="str">
        <f>VLOOKUP(B701,SiteMetadata!$B$3:$P$37,10,FALSE)</f>
        <v>LowerEastForkLMR</v>
      </c>
      <c r="Y701" s="1">
        <f>VLOOKUP(B701,SiteMetadata!$B$3:$P$37,5,FALSE)</f>
        <v>0.36476999999999998</v>
      </c>
      <c r="Z701" s="1">
        <v>4</v>
      </c>
    </row>
    <row r="702" spans="1:26" x14ac:dyDescent="0.3">
      <c r="A702" s="2">
        <v>44963</v>
      </c>
      <c r="B702" s="1" t="s">
        <v>172</v>
      </c>
      <c r="C702" s="1">
        <v>0</v>
      </c>
      <c r="D702" s="3">
        <v>960.14607904999991</v>
      </c>
      <c r="E702" s="1" t="s">
        <v>172</v>
      </c>
      <c r="F702" s="3">
        <v>960.14607904999991</v>
      </c>
      <c r="G702" s="3">
        <v>956.59657624999988</v>
      </c>
      <c r="H702" s="3">
        <v>3.5495028000000275</v>
      </c>
      <c r="I702" s="3"/>
      <c r="J702" s="3">
        <v>1360</v>
      </c>
      <c r="K702" s="3">
        <v>1200</v>
      </c>
      <c r="L702" s="3">
        <v>0.45900000000000002</v>
      </c>
      <c r="M702" s="3">
        <v>1.34</v>
      </c>
      <c r="N702" s="3">
        <v>34.200000000000003</v>
      </c>
      <c r="O702" s="3">
        <v>34.200000000000003</v>
      </c>
      <c r="P702" s="3">
        <v>22.5</v>
      </c>
      <c r="Q702" s="3">
        <v>11.700000000000003</v>
      </c>
      <c r="R702" s="3">
        <f t="shared" si="93"/>
        <v>11.700000000000003</v>
      </c>
      <c r="S702" s="3">
        <v>15.7</v>
      </c>
      <c r="T702" s="3">
        <f t="shared" si="95"/>
        <v>11.1</v>
      </c>
      <c r="U702" s="3">
        <v>11.4</v>
      </c>
      <c r="V702" s="7">
        <f t="shared" si="91"/>
        <v>0.33333333333333331</v>
      </c>
      <c r="W702" s="1">
        <f>VLOOKUP(B702,SiteMetadata!$B$3:$P$37,3,FALSE)</f>
        <v>0</v>
      </c>
      <c r="X702" s="1" t="str">
        <f>VLOOKUP(B702,SiteMetadata!$B$3:$P$37,10,FALSE)</f>
        <v>LowerEastForkLMR</v>
      </c>
      <c r="Y702" s="1">
        <f>VLOOKUP(B702,SiteMetadata!$B$3:$P$37,5,FALSE)</f>
        <v>0.36476999999999998</v>
      </c>
      <c r="Z702" s="1">
        <v>4</v>
      </c>
    </row>
    <row r="703" spans="1:26" x14ac:dyDescent="0.3">
      <c r="A703" s="2">
        <v>44984</v>
      </c>
      <c r="B703" s="1" t="s">
        <v>172</v>
      </c>
      <c r="C703" s="1">
        <v>0</v>
      </c>
      <c r="D703" s="3">
        <v>993.80183199999999</v>
      </c>
      <c r="E703" s="1" t="s">
        <v>172</v>
      </c>
      <c r="F703" s="3">
        <v>993.80183199999999</v>
      </c>
      <c r="G703" s="3">
        <v>944.70193617999996</v>
      </c>
      <c r="H703" s="3">
        <v>49.099895820000029</v>
      </c>
      <c r="I703" s="3">
        <f t="shared" ref="I703:I708" si="96">F703-(K703+M703)</f>
        <v>56.98183199999994</v>
      </c>
      <c r="J703" s="3">
        <v>1340</v>
      </c>
      <c r="K703" s="3">
        <v>934</v>
      </c>
      <c r="L703" s="3">
        <v>1.66</v>
      </c>
      <c r="M703" s="3">
        <v>2.82</v>
      </c>
      <c r="N703" s="3">
        <v>100.75968352000001</v>
      </c>
      <c r="O703" s="3">
        <v>100.75968352000001</v>
      </c>
      <c r="P703" s="3">
        <v>90.178237420000016</v>
      </c>
      <c r="Q703" s="3">
        <v>10.581446099999994</v>
      </c>
      <c r="R703" s="3">
        <f t="shared" si="93"/>
        <v>10.581446099999994</v>
      </c>
      <c r="S703" s="3">
        <v>10.4</v>
      </c>
      <c r="T703" s="3">
        <f t="shared" si="95"/>
        <v>81.888237420000024</v>
      </c>
      <c r="U703" s="3">
        <v>8.2899999999999991</v>
      </c>
      <c r="V703" s="7">
        <f t="shared" si="91"/>
        <v>8.2274970607212145E-2</v>
      </c>
      <c r="W703" s="1">
        <f>VLOOKUP(B703,SiteMetadata!$B$3:$P$37,3,FALSE)</f>
        <v>0</v>
      </c>
      <c r="X703" s="1" t="str">
        <f>VLOOKUP(B703,SiteMetadata!$B$3:$P$37,10,FALSE)</f>
        <v>LowerEastForkLMR</v>
      </c>
      <c r="Y703" s="1">
        <f>VLOOKUP(B703,SiteMetadata!$B$3:$P$37,5,FALSE)</f>
        <v>0.36476999999999998</v>
      </c>
      <c r="Z703" s="1">
        <v>4</v>
      </c>
    </row>
    <row r="704" spans="1:26" x14ac:dyDescent="0.3">
      <c r="A704" s="2">
        <v>45005</v>
      </c>
      <c r="B704" s="1" t="s">
        <v>172</v>
      </c>
      <c r="C704" s="1">
        <v>0</v>
      </c>
      <c r="D704" s="3">
        <v>818.30778048000013</v>
      </c>
      <c r="E704" s="1" t="s">
        <v>172</v>
      </c>
      <c r="F704" s="4">
        <v>844.33804375000011</v>
      </c>
      <c r="G704" s="3">
        <v>828.33804375000011</v>
      </c>
      <c r="H704" s="3">
        <v>-10.030263269999978</v>
      </c>
      <c r="I704" s="3">
        <f t="shared" si="96"/>
        <v>6.1380437500000653</v>
      </c>
      <c r="J704" s="3">
        <v>879</v>
      </c>
      <c r="K704" s="3">
        <v>802</v>
      </c>
      <c r="L704" s="3"/>
      <c r="M704" s="3">
        <v>36.200000000000003</v>
      </c>
      <c r="N704" s="3">
        <v>22.663699207199997</v>
      </c>
      <c r="O704" s="3">
        <v>22.663699207199997</v>
      </c>
      <c r="P704" s="3">
        <v>17.498786119200005</v>
      </c>
      <c r="Q704" s="3">
        <v>5.1649130879999916</v>
      </c>
      <c r="R704" s="3">
        <f t="shared" si="93"/>
        <v>5.1649130879999916</v>
      </c>
      <c r="S704" s="3"/>
      <c r="T704" s="3">
        <f t="shared" si="95"/>
        <v>2.3987861192000057</v>
      </c>
      <c r="U704" s="3">
        <v>15.1</v>
      </c>
      <c r="V704" s="7">
        <f t="shared" si="91"/>
        <v>0.66626369605200653</v>
      </c>
      <c r="W704" s="1">
        <f>VLOOKUP(B704,SiteMetadata!$B$3:$P$37,3,FALSE)</f>
        <v>0</v>
      </c>
      <c r="X704" s="1" t="str">
        <f>VLOOKUP(B704,SiteMetadata!$B$3:$P$37,10,FALSE)</f>
        <v>LowerEastForkLMR</v>
      </c>
      <c r="Y704" s="1">
        <f>VLOOKUP(B704,SiteMetadata!$B$3:$P$37,5,FALSE)</f>
        <v>0.36476999999999998</v>
      </c>
      <c r="Z704" s="1">
        <v>4</v>
      </c>
    </row>
    <row r="705" spans="1:26" x14ac:dyDescent="0.3">
      <c r="A705" s="2">
        <v>45026</v>
      </c>
      <c r="B705" s="1" t="s">
        <v>172</v>
      </c>
      <c r="C705" s="1">
        <v>0</v>
      </c>
      <c r="D705" s="3">
        <v>957</v>
      </c>
      <c r="E705" s="1" t="s">
        <v>172</v>
      </c>
      <c r="F705" s="4">
        <v>1075</v>
      </c>
      <c r="G705" s="3">
        <v>1060</v>
      </c>
      <c r="H705" s="3">
        <v>-103</v>
      </c>
      <c r="I705" s="3">
        <f t="shared" si="96"/>
        <v>131.89999999999998</v>
      </c>
      <c r="J705" s="3">
        <v>1060</v>
      </c>
      <c r="K705" s="3">
        <v>933</v>
      </c>
      <c r="L705" s="3">
        <v>6.4</v>
      </c>
      <c r="M705" s="3">
        <v>10.1</v>
      </c>
      <c r="N705" s="3">
        <v>79.64430860799996</v>
      </c>
      <c r="O705" s="3">
        <v>79.64430860799996</v>
      </c>
      <c r="P705" s="3">
        <v>18.687546677300002</v>
      </c>
      <c r="Q705" s="3">
        <v>60.956761930699955</v>
      </c>
      <c r="R705" s="3">
        <f t="shared" si="93"/>
        <v>60.956761930699955</v>
      </c>
      <c r="S705" s="3">
        <v>16</v>
      </c>
      <c r="T705" s="3" t="str">
        <f t="shared" si="95"/>
        <v/>
      </c>
      <c r="U705" s="3">
        <v>21.9</v>
      </c>
      <c r="V705" s="7">
        <f t="shared" si="91"/>
        <v>0.27497256718981961</v>
      </c>
      <c r="W705" s="1">
        <f>VLOOKUP(B705,SiteMetadata!$B$3:$P$37,3,FALSE)</f>
        <v>0</v>
      </c>
      <c r="X705" s="1" t="str">
        <f>VLOOKUP(B705,SiteMetadata!$B$3:$P$37,10,FALSE)</f>
        <v>LowerEastForkLMR</v>
      </c>
      <c r="Y705" s="1">
        <f>VLOOKUP(B705,SiteMetadata!$B$3:$P$37,5,FALSE)</f>
        <v>0.36476999999999998</v>
      </c>
      <c r="Z705" s="1">
        <v>4</v>
      </c>
    </row>
    <row r="706" spans="1:26" x14ac:dyDescent="0.3">
      <c r="A706" s="2">
        <v>45047</v>
      </c>
      <c r="B706" s="1" t="s">
        <v>172</v>
      </c>
      <c r="C706" s="1">
        <v>0</v>
      </c>
      <c r="D706" s="3">
        <v>894</v>
      </c>
      <c r="E706" s="1" t="s">
        <v>172</v>
      </c>
      <c r="F706" s="3">
        <v>894</v>
      </c>
      <c r="G706" s="3">
        <v>810</v>
      </c>
      <c r="H706" s="3">
        <v>84</v>
      </c>
      <c r="I706" s="3">
        <f t="shared" si="96"/>
        <v>5.2999999999999545</v>
      </c>
      <c r="J706" s="3">
        <v>652</v>
      </c>
      <c r="K706" s="3">
        <v>838</v>
      </c>
      <c r="L706" s="3">
        <v>50.2</v>
      </c>
      <c r="M706" s="3">
        <v>50.7</v>
      </c>
      <c r="N706" s="3">
        <v>111.84291536799999</v>
      </c>
      <c r="O706" s="3">
        <v>111.84291536799999</v>
      </c>
      <c r="P706" s="3">
        <v>96.54529005800002</v>
      </c>
      <c r="Q706" s="3">
        <v>15.297625309999972</v>
      </c>
      <c r="R706" s="3">
        <f t="shared" si="93"/>
        <v>15.297625309999972</v>
      </c>
      <c r="S706" s="3">
        <v>19.8</v>
      </c>
      <c r="T706" s="3">
        <f t="shared" si="95"/>
        <v>77.945290058000012</v>
      </c>
      <c r="U706" s="3">
        <v>18.600000000000001</v>
      </c>
      <c r="V706" s="7">
        <f t="shared" si="91"/>
        <v>0.16630467775987312</v>
      </c>
      <c r="W706" s="1">
        <f>VLOOKUP(B706,SiteMetadata!$B$3:$P$37,3,FALSE)</f>
        <v>0</v>
      </c>
      <c r="X706" s="1" t="str">
        <f>VLOOKUP(B706,SiteMetadata!$B$3:$P$37,10,FALSE)</f>
        <v>LowerEastForkLMR</v>
      </c>
      <c r="Y706" s="1">
        <f>VLOOKUP(B706,SiteMetadata!$B$3:$P$37,5,FALSE)</f>
        <v>0.36476999999999998</v>
      </c>
      <c r="Z706" s="1">
        <v>4</v>
      </c>
    </row>
    <row r="707" spans="1:26" x14ac:dyDescent="0.3">
      <c r="A707" s="2">
        <v>45068</v>
      </c>
      <c r="B707" s="1" t="s">
        <v>172</v>
      </c>
      <c r="C707" s="1">
        <v>0</v>
      </c>
      <c r="D707" s="3">
        <v>1438.3325724799997</v>
      </c>
      <c r="E707" s="1" t="s">
        <v>172</v>
      </c>
      <c r="F707" s="3">
        <v>1438.3325724799997</v>
      </c>
      <c r="G707" s="3">
        <v>1357.4876799199997</v>
      </c>
      <c r="H707" s="3">
        <v>80.844892560000062</v>
      </c>
      <c r="I707" s="3">
        <f t="shared" si="96"/>
        <v>726.2325724799997</v>
      </c>
      <c r="J707" s="3">
        <v>1160</v>
      </c>
      <c r="K707" s="3">
        <v>698</v>
      </c>
      <c r="L707" s="3">
        <v>50.5</v>
      </c>
      <c r="M707" s="3">
        <v>14.1</v>
      </c>
      <c r="N707" s="3">
        <v>55.9</v>
      </c>
      <c r="O707" s="3">
        <v>55.9</v>
      </c>
      <c r="P707" s="3">
        <v>27.5</v>
      </c>
      <c r="Q707" s="3">
        <v>28.4</v>
      </c>
      <c r="R707" s="3">
        <f t="shared" si="93"/>
        <v>28.4</v>
      </c>
      <c r="S707" s="3">
        <v>33.6</v>
      </c>
      <c r="T707" s="3">
        <f t="shared" si="95"/>
        <v>5.1000000000000014</v>
      </c>
      <c r="U707" s="3">
        <v>22.4</v>
      </c>
      <c r="V707" s="7">
        <f t="shared" si="91"/>
        <v>0.40071556350626114</v>
      </c>
      <c r="W707" s="1">
        <f>VLOOKUP(B707,SiteMetadata!$B$3:$P$37,3,FALSE)</f>
        <v>0</v>
      </c>
      <c r="X707" s="1" t="str">
        <f>VLOOKUP(B707,SiteMetadata!$B$3:$P$37,10,FALSE)</f>
        <v>LowerEastForkLMR</v>
      </c>
      <c r="Y707" s="1">
        <f>VLOOKUP(B707,SiteMetadata!$B$3:$P$37,5,FALSE)</f>
        <v>0.36476999999999998</v>
      </c>
      <c r="Z707" s="1">
        <v>4</v>
      </c>
    </row>
    <row r="708" spans="1:26" x14ac:dyDescent="0.3">
      <c r="A708" s="2">
        <v>45076</v>
      </c>
      <c r="B708" s="1" t="s">
        <v>172</v>
      </c>
      <c r="C708" s="1">
        <v>0</v>
      </c>
      <c r="D708" s="3">
        <v>1890</v>
      </c>
      <c r="E708" s="1" t="s">
        <v>172</v>
      </c>
      <c r="F708" s="3">
        <v>1890</v>
      </c>
      <c r="G708" s="3">
        <v>1830</v>
      </c>
      <c r="H708" s="3">
        <v>60</v>
      </c>
      <c r="I708" s="3">
        <f t="shared" si="96"/>
        <v>156.59999999999991</v>
      </c>
      <c r="J708" s="3">
        <v>1643.3333333333333</v>
      </c>
      <c r="K708" s="3">
        <v>1676.6666666666667</v>
      </c>
      <c r="L708" s="3">
        <v>45.9</v>
      </c>
      <c r="M708" s="3">
        <v>56.733333333333327</v>
      </c>
      <c r="N708" s="3">
        <v>80.797740963333339</v>
      </c>
      <c r="O708" s="4">
        <v>96.056272249999992</v>
      </c>
      <c r="P708" s="3">
        <v>86.056272249999992</v>
      </c>
      <c r="Q708" s="3">
        <v>-5.2585312866666527</v>
      </c>
      <c r="R708" s="3">
        <f t="shared" si="93"/>
        <v>10</v>
      </c>
      <c r="S708" s="3">
        <v>53.933333333333337</v>
      </c>
      <c r="T708" s="3">
        <f t="shared" si="95"/>
        <v>32.522938916666661</v>
      </c>
      <c r="U708" s="3">
        <v>53.533333333333331</v>
      </c>
      <c r="V708" s="7">
        <f t="shared" si="91"/>
        <v>0.55731220959736272</v>
      </c>
      <c r="W708" s="1">
        <f>VLOOKUP(B708,SiteMetadata!$B$3:$P$37,3,FALSE)</f>
        <v>0</v>
      </c>
      <c r="X708" s="1" t="str">
        <f>VLOOKUP(B708,SiteMetadata!$B$3:$P$37,10,FALSE)</f>
        <v>LowerEastForkLMR</v>
      </c>
      <c r="Y708" s="1">
        <f>VLOOKUP(B708,SiteMetadata!$B$3:$P$37,5,FALSE)</f>
        <v>0.36476999999999998</v>
      </c>
      <c r="Z708" s="1">
        <v>4</v>
      </c>
    </row>
    <row r="709" spans="1:26" x14ac:dyDescent="0.3">
      <c r="A709" s="2">
        <v>45089</v>
      </c>
      <c r="B709" s="1" t="s">
        <v>172</v>
      </c>
      <c r="C709" s="1">
        <v>0</v>
      </c>
      <c r="D709" s="3">
        <v>1296.6666666666667</v>
      </c>
      <c r="E709" s="1" t="s">
        <v>172</v>
      </c>
      <c r="F709" s="3">
        <v>1296.6666666666667</v>
      </c>
      <c r="G709" s="3">
        <v>1216.6666666666667</v>
      </c>
      <c r="H709" s="3">
        <v>80</v>
      </c>
      <c r="I709" s="3"/>
      <c r="J709" s="3">
        <v>1265.6666666666667</v>
      </c>
      <c r="K709" s="3">
        <v>1441.6666666666667</v>
      </c>
      <c r="L709" s="3">
        <v>36.800000000000004</v>
      </c>
      <c r="M709" s="3">
        <v>37.800000000000004</v>
      </c>
      <c r="N709" s="3">
        <v>40.633333333333333</v>
      </c>
      <c r="O709" s="3">
        <v>40.633333333333333</v>
      </c>
      <c r="P709" s="3">
        <v>30.166666666666668</v>
      </c>
      <c r="Q709" s="3">
        <v>10.466666666666665</v>
      </c>
      <c r="R709" s="3">
        <f t="shared" si="93"/>
        <v>10.466666666666665</v>
      </c>
      <c r="S709" s="3">
        <v>32.666666666666664</v>
      </c>
      <c r="T709" s="3" t="str">
        <f t="shared" si="95"/>
        <v/>
      </c>
      <c r="U709" s="3">
        <v>37.866666666666667</v>
      </c>
      <c r="V709" s="7">
        <f t="shared" si="91"/>
        <v>0.93191140278917151</v>
      </c>
      <c r="W709" s="1">
        <f>VLOOKUP(B709,SiteMetadata!$B$3:$P$37,3,FALSE)</f>
        <v>0</v>
      </c>
      <c r="X709" s="1" t="str">
        <f>VLOOKUP(B709,SiteMetadata!$B$3:$P$37,10,FALSE)</f>
        <v>LowerEastForkLMR</v>
      </c>
      <c r="Y709" s="1">
        <f>VLOOKUP(B709,SiteMetadata!$B$3:$P$37,5,FALSE)</f>
        <v>0.36476999999999998</v>
      </c>
      <c r="Z709" s="1">
        <v>4</v>
      </c>
    </row>
    <row r="710" spans="1:26" x14ac:dyDescent="0.3">
      <c r="A710" s="2">
        <v>45097</v>
      </c>
      <c r="B710" s="1" t="s">
        <v>172</v>
      </c>
      <c r="C710" s="1">
        <v>0</v>
      </c>
      <c r="D710" s="3">
        <v>791</v>
      </c>
      <c r="E710" s="1" t="s">
        <v>172</v>
      </c>
      <c r="F710" s="3">
        <v>791</v>
      </c>
      <c r="G710" s="3">
        <v>747.33333333333337</v>
      </c>
      <c r="H710" s="3">
        <v>43.666666666666629</v>
      </c>
      <c r="I710" s="3">
        <f>F710-(K710+M710)</f>
        <v>169.03333333333342</v>
      </c>
      <c r="J710" s="3">
        <v>594</v>
      </c>
      <c r="K710" s="3">
        <v>596.66666666666663</v>
      </c>
      <c r="L710" s="3">
        <v>17.866666666666671</v>
      </c>
      <c r="M710" s="3">
        <v>25.3</v>
      </c>
      <c r="N710" s="3">
        <v>38.533333333333331</v>
      </c>
      <c r="O710" s="4">
        <v>58.666666666666664</v>
      </c>
      <c r="P710" s="3">
        <v>47.666666666666664</v>
      </c>
      <c r="Q710" s="3">
        <v>-9.1333333333333329</v>
      </c>
      <c r="R710" s="3">
        <f t="shared" si="93"/>
        <v>11</v>
      </c>
      <c r="S710" s="3">
        <v>40.133333333333333</v>
      </c>
      <c r="T710" s="3">
        <f t="shared" si="95"/>
        <v>9.1333333333333329</v>
      </c>
      <c r="U710" s="3">
        <v>38.533333333333331</v>
      </c>
      <c r="V710" s="7">
        <f t="shared" si="91"/>
        <v>0.65681818181818186</v>
      </c>
      <c r="W710" s="1">
        <f>VLOOKUP(B710,SiteMetadata!$B$3:$P$37,3,FALSE)</f>
        <v>0</v>
      </c>
      <c r="X710" s="1" t="str">
        <f>VLOOKUP(B710,SiteMetadata!$B$3:$P$37,10,FALSE)</f>
        <v>LowerEastForkLMR</v>
      </c>
      <c r="Y710" s="1">
        <f>VLOOKUP(B710,SiteMetadata!$B$3:$P$37,5,FALSE)</f>
        <v>0.36476999999999998</v>
      </c>
      <c r="Z710" s="1">
        <v>4</v>
      </c>
    </row>
    <row r="711" spans="1:26" x14ac:dyDescent="0.3">
      <c r="A711" s="2">
        <v>44767</v>
      </c>
      <c r="B711" s="1" t="s">
        <v>157</v>
      </c>
      <c r="C711" s="1">
        <v>0</v>
      </c>
      <c r="D711" s="3">
        <v>606</v>
      </c>
      <c r="E711" s="1" t="s">
        <v>157</v>
      </c>
      <c r="F711" s="3">
        <v>606</v>
      </c>
      <c r="G711" s="3">
        <v>384.57877400000001</v>
      </c>
      <c r="H711" s="3">
        <v>221.42122599999999</v>
      </c>
      <c r="I711" s="3">
        <f>F711-(K711+M711)</f>
        <v>368.6</v>
      </c>
      <c r="J711" s="3">
        <v>220</v>
      </c>
      <c r="K711" s="3">
        <v>219</v>
      </c>
      <c r="L711" s="3">
        <v>21.6</v>
      </c>
      <c r="M711" s="3">
        <v>18.399999999999999</v>
      </c>
      <c r="N711" s="3">
        <v>290.40927984000001</v>
      </c>
      <c r="O711" s="3">
        <v>290.40927984000001</v>
      </c>
      <c r="P711" s="3">
        <v>96.677483249999995</v>
      </c>
      <c r="Q711" s="3">
        <v>193.73179659000002</v>
      </c>
      <c r="R711" s="3">
        <f t="shared" si="93"/>
        <v>193.73179659000002</v>
      </c>
      <c r="S711" s="3">
        <v>31.4</v>
      </c>
      <c r="T711" s="3">
        <f t="shared" si="95"/>
        <v>65.177483249999995</v>
      </c>
      <c r="U711" s="3">
        <v>31.5</v>
      </c>
      <c r="V711" s="7">
        <f t="shared" ref="V711:V742" si="97">U711/O711</f>
        <v>0.10846760825740423</v>
      </c>
      <c r="W711" s="1">
        <f>VLOOKUP(B711,SiteMetadata!$B$3:$P$37,3,FALSE)</f>
        <v>0</v>
      </c>
      <c r="X711" s="1" t="str">
        <f>VLOOKUP(B711,SiteMetadata!$B$3:$P$37,10,FALSE)</f>
        <v>LowerEastForkLMR</v>
      </c>
      <c r="Y711" s="1">
        <f>VLOOKUP(B711,SiteMetadata!$B$3:$P$37,5,FALSE)</f>
        <v>0.40337000000000001</v>
      </c>
      <c r="Z711" s="1">
        <v>4</v>
      </c>
    </row>
    <row r="712" spans="1:26" x14ac:dyDescent="0.3">
      <c r="A712" s="2">
        <v>44788</v>
      </c>
      <c r="B712" s="1" t="s">
        <v>157</v>
      </c>
      <c r="C712" s="1">
        <v>0</v>
      </c>
      <c r="D712" s="3">
        <v>549</v>
      </c>
      <c r="E712" s="1" t="s">
        <v>157</v>
      </c>
      <c r="F712" s="3">
        <v>549</v>
      </c>
      <c r="G712" s="3">
        <v>523.38802855999995</v>
      </c>
      <c r="H712" s="3">
        <v>25.611971440000048</v>
      </c>
      <c r="I712" s="3"/>
      <c r="J712" s="3">
        <v>587</v>
      </c>
      <c r="K712" s="3">
        <v>663</v>
      </c>
      <c r="L712" s="3">
        <v>15.7</v>
      </c>
      <c r="M712" s="3">
        <v>15.6</v>
      </c>
      <c r="N712" s="3">
        <v>89.154089990000003</v>
      </c>
      <c r="O712" s="3">
        <v>89.154089990000003</v>
      </c>
      <c r="P712" s="3">
        <v>22.256211897500005</v>
      </c>
      <c r="Q712" s="3">
        <v>66.897878092499994</v>
      </c>
      <c r="R712" s="3">
        <f t="shared" si="93"/>
        <v>66.897878092499994</v>
      </c>
      <c r="S712" s="3">
        <v>65.099999999999994</v>
      </c>
      <c r="T712" s="3" t="str">
        <f t="shared" si="95"/>
        <v/>
      </c>
      <c r="U712" s="3">
        <v>54.9</v>
      </c>
      <c r="V712" s="7">
        <f t="shared" si="97"/>
        <v>0.61578778950194968</v>
      </c>
      <c r="W712" s="1">
        <f>VLOOKUP(B712,SiteMetadata!$B$3:$P$37,3,FALSE)</f>
        <v>0</v>
      </c>
      <c r="X712" s="1" t="str">
        <f>VLOOKUP(B712,SiteMetadata!$B$3:$P$37,10,FALSE)</f>
        <v>LowerEastForkLMR</v>
      </c>
      <c r="Y712" s="1">
        <f>VLOOKUP(B712,SiteMetadata!$B$3:$P$37,5,FALSE)</f>
        <v>0.40337000000000001</v>
      </c>
      <c r="Z712" s="1">
        <v>4</v>
      </c>
    </row>
    <row r="713" spans="1:26" x14ac:dyDescent="0.3">
      <c r="A713" s="2">
        <v>44830</v>
      </c>
      <c r="B713" s="1" t="s">
        <v>157</v>
      </c>
      <c r="C713" s="1">
        <v>0</v>
      </c>
      <c r="D713" s="3">
        <v>436.93392682000001</v>
      </c>
      <c r="E713" s="1" t="s">
        <v>157</v>
      </c>
      <c r="F713" s="3">
        <v>436.93392682000001</v>
      </c>
      <c r="G713" s="3">
        <v>378.35819898000005</v>
      </c>
      <c r="H713" s="3">
        <v>58.575727839999956</v>
      </c>
      <c r="I713" s="3">
        <f>F713-(K713+M713)</f>
        <v>164.73392682000002</v>
      </c>
      <c r="J713" s="3">
        <v>272</v>
      </c>
      <c r="K713" s="3">
        <v>249</v>
      </c>
      <c r="L713" s="3">
        <v>23.2</v>
      </c>
      <c r="M713" s="3">
        <v>23.2</v>
      </c>
      <c r="N713" s="3">
        <v>90.4</v>
      </c>
      <c r="O713" s="3">
        <v>90.4</v>
      </c>
      <c r="P713" s="3">
        <v>46.9</v>
      </c>
      <c r="Q713" s="3">
        <v>43.500000000000007</v>
      </c>
      <c r="R713" s="3">
        <f t="shared" si="93"/>
        <v>43.500000000000007</v>
      </c>
      <c r="S713" s="3">
        <v>35.6</v>
      </c>
      <c r="T713" s="3">
        <f t="shared" si="95"/>
        <v>14.899999999999999</v>
      </c>
      <c r="U713" s="3">
        <v>32</v>
      </c>
      <c r="V713" s="7">
        <f t="shared" si="97"/>
        <v>0.35398230088495575</v>
      </c>
      <c r="W713" s="1">
        <f>VLOOKUP(B713,SiteMetadata!$B$3:$P$37,3,FALSE)</f>
        <v>0</v>
      </c>
      <c r="X713" s="1" t="str">
        <f>VLOOKUP(B713,SiteMetadata!$B$3:$P$37,10,FALSE)</f>
        <v>LowerEastForkLMR</v>
      </c>
      <c r="Y713" s="1">
        <f>VLOOKUP(B713,SiteMetadata!$B$3:$P$37,5,FALSE)</f>
        <v>0.40337000000000001</v>
      </c>
      <c r="Z713" s="1">
        <v>4</v>
      </c>
    </row>
    <row r="714" spans="1:26" x14ac:dyDescent="0.3">
      <c r="A714" s="2">
        <v>44893</v>
      </c>
      <c r="B714" s="1" t="s">
        <v>157</v>
      </c>
      <c r="C714" s="1">
        <v>0</v>
      </c>
      <c r="D714" s="3">
        <v>629.20337120000011</v>
      </c>
      <c r="E714" s="1" t="s">
        <v>157</v>
      </c>
      <c r="F714" s="3">
        <v>629.20337120000011</v>
      </c>
      <c r="G714" s="3">
        <v>518.61375530000009</v>
      </c>
      <c r="H714" s="3">
        <v>110.58961590000001</v>
      </c>
      <c r="I714" s="3">
        <f>F714-(K714+M714)</f>
        <v>373.44337120000012</v>
      </c>
      <c r="J714" s="3">
        <v>293</v>
      </c>
      <c r="K714" s="3">
        <v>249</v>
      </c>
      <c r="L714" s="3">
        <v>4.68</v>
      </c>
      <c r="M714" s="3">
        <v>6.76</v>
      </c>
      <c r="N714" s="3">
        <v>56.708159999999985</v>
      </c>
      <c r="O714" s="3">
        <v>56.708159999999985</v>
      </c>
      <c r="P714" s="3">
        <v>35.700000000000003</v>
      </c>
      <c r="Q714" s="3">
        <v>21.008159999999982</v>
      </c>
      <c r="R714" s="3">
        <f t="shared" si="93"/>
        <v>21.008159999999982</v>
      </c>
      <c r="S714" s="3">
        <v>26.5</v>
      </c>
      <c r="T714" s="3">
        <f t="shared" si="95"/>
        <v>15.900000000000002</v>
      </c>
      <c r="U714" s="3">
        <v>19.8</v>
      </c>
      <c r="V714" s="7">
        <f t="shared" si="97"/>
        <v>0.3491561002860965</v>
      </c>
      <c r="W714" s="1">
        <f>VLOOKUP(B714,SiteMetadata!$B$3:$P$37,3,FALSE)</f>
        <v>0</v>
      </c>
      <c r="X714" s="1" t="str">
        <f>VLOOKUP(B714,SiteMetadata!$B$3:$P$37,10,FALSE)</f>
        <v>LowerEastForkLMR</v>
      </c>
      <c r="Y714" s="1">
        <f>VLOOKUP(B714,SiteMetadata!$B$3:$P$37,5,FALSE)</f>
        <v>0.40337000000000001</v>
      </c>
      <c r="Z714" s="1">
        <v>4</v>
      </c>
    </row>
    <row r="715" spans="1:26" x14ac:dyDescent="0.3">
      <c r="A715" s="2">
        <v>44943</v>
      </c>
      <c r="B715" s="1" t="s">
        <v>157</v>
      </c>
      <c r="C715" s="1">
        <v>0</v>
      </c>
      <c r="D715" s="3">
        <v>796.96066687999996</v>
      </c>
      <c r="E715" s="1" t="s">
        <v>157</v>
      </c>
      <c r="F715" s="3">
        <v>796.96066687999996</v>
      </c>
      <c r="G715" s="3">
        <v>769.49081200000001</v>
      </c>
      <c r="H715" s="3">
        <v>27.469854879999957</v>
      </c>
      <c r="I715" s="3">
        <f>F715-(K715+M715)</f>
        <v>163.16066688000001</v>
      </c>
      <c r="J715" s="3">
        <v>734</v>
      </c>
      <c r="K715" s="3">
        <v>607</v>
      </c>
      <c r="L715" s="3">
        <v>27.3</v>
      </c>
      <c r="M715" s="3">
        <v>26.8</v>
      </c>
      <c r="N715" s="3">
        <v>153.88715520000002</v>
      </c>
      <c r="O715" s="3">
        <v>153.88715520000002</v>
      </c>
      <c r="P715" s="3">
        <v>73.479022720000003</v>
      </c>
      <c r="Q715" s="3">
        <v>80.40813248000002</v>
      </c>
      <c r="R715" s="3">
        <f t="shared" si="93"/>
        <v>80.40813248000002</v>
      </c>
      <c r="S715" s="3">
        <v>16.5</v>
      </c>
      <c r="T715" s="3">
        <f t="shared" si="95"/>
        <v>59.679022720000006</v>
      </c>
      <c r="U715" s="3">
        <v>13.8</v>
      </c>
      <c r="V715" s="7">
        <f t="shared" si="97"/>
        <v>8.9676100530059047E-2</v>
      </c>
      <c r="W715" s="1">
        <f>VLOOKUP(B715,SiteMetadata!$B$3:$P$37,3,FALSE)</f>
        <v>0</v>
      </c>
      <c r="X715" s="1" t="str">
        <f>VLOOKUP(B715,SiteMetadata!$B$3:$P$37,10,FALSE)</f>
        <v>LowerEastForkLMR</v>
      </c>
      <c r="Y715" s="1">
        <f>VLOOKUP(B715,SiteMetadata!$B$3:$P$37,5,FALSE)</f>
        <v>0.40337000000000001</v>
      </c>
      <c r="Z715" s="1">
        <v>4</v>
      </c>
    </row>
    <row r="716" spans="1:26" x14ac:dyDescent="0.3">
      <c r="A716" s="2">
        <v>44963</v>
      </c>
      <c r="B716" s="1" t="s">
        <v>157</v>
      </c>
      <c r="C716" s="1">
        <v>0</v>
      </c>
      <c r="D716" s="3">
        <v>546.83766179999998</v>
      </c>
      <c r="E716" s="1" t="s">
        <v>157</v>
      </c>
      <c r="F716" s="3">
        <v>546.83766179999998</v>
      </c>
      <c r="G716" s="3">
        <v>521.11896319999994</v>
      </c>
      <c r="H716" s="3">
        <v>25.718698600000039</v>
      </c>
      <c r="I716" s="3"/>
      <c r="J716" s="3">
        <v>457</v>
      </c>
      <c r="K716" s="3">
        <v>550</v>
      </c>
      <c r="L716" s="3">
        <v>13.1</v>
      </c>
      <c r="M716" s="3">
        <v>12.6</v>
      </c>
      <c r="N716" s="3">
        <v>94.00339000000001</v>
      </c>
      <c r="O716" s="3">
        <v>94.00339000000001</v>
      </c>
      <c r="P716" s="3">
        <v>22.1</v>
      </c>
      <c r="Q716" s="3">
        <v>71.903390000000002</v>
      </c>
      <c r="R716" s="3">
        <f t="shared" si="93"/>
        <v>71.903390000000002</v>
      </c>
      <c r="S716" s="3">
        <v>14.2</v>
      </c>
      <c r="T716" s="3">
        <f t="shared" si="95"/>
        <v>7.4000000000000021</v>
      </c>
      <c r="U716" s="3">
        <v>14.7</v>
      </c>
      <c r="V716" s="7">
        <f t="shared" si="97"/>
        <v>0.15637733915766228</v>
      </c>
      <c r="W716" s="1">
        <f>VLOOKUP(B716,SiteMetadata!$B$3:$P$37,3,FALSE)</f>
        <v>0</v>
      </c>
      <c r="X716" s="1" t="str">
        <f>VLOOKUP(B716,SiteMetadata!$B$3:$P$37,10,FALSE)</f>
        <v>LowerEastForkLMR</v>
      </c>
      <c r="Y716" s="1">
        <f>VLOOKUP(B716,SiteMetadata!$B$3:$P$37,5,FALSE)</f>
        <v>0.40337000000000001</v>
      </c>
      <c r="Z716" s="1">
        <v>4</v>
      </c>
    </row>
    <row r="717" spans="1:26" x14ac:dyDescent="0.3">
      <c r="A717" s="2">
        <v>44984</v>
      </c>
      <c r="B717" s="1" t="s">
        <v>157</v>
      </c>
      <c r="C717" s="1">
        <v>0</v>
      </c>
      <c r="D717" s="3">
        <v>560.95005698000011</v>
      </c>
      <c r="E717" s="1" t="s">
        <v>157</v>
      </c>
      <c r="F717" s="3">
        <v>560.95005698000011</v>
      </c>
      <c r="G717" s="3">
        <v>499.88818049999992</v>
      </c>
      <c r="H717" s="3">
        <v>61.061876480000194</v>
      </c>
      <c r="I717" s="3">
        <f>F717-(K717+M717)</f>
        <v>209.45005698000011</v>
      </c>
      <c r="J717" s="3">
        <v>539</v>
      </c>
      <c r="K717" s="3">
        <v>341</v>
      </c>
      <c r="L717" s="3">
        <v>8.5500000000000007</v>
      </c>
      <c r="M717" s="3">
        <v>10.5</v>
      </c>
      <c r="N717" s="3">
        <v>83.671478080000014</v>
      </c>
      <c r="O717" s="4">
        <v>102.32084191999999</v>
      </c>
      <c r="P717" s="3">
        <v>92.320841919999992</v>
      </c>
      <c r="Q717" s="3">
        <v>-8.6493638399999782</v>
      </c>
      <c r="R717" s="3">
        <f t="shared" ref="R717:R748" si="98">O717-P717</f>
        <v>10</v>
      </c>
      <c r="S717" s="3">
        <v>13</v>
      </c>
      <c r="T717" s="3">
        <f t="shared" si="95"/>
        <v>82.460841919999993</v>
      </c>
      <c r="U717" s="3">
        <v>9.86</v>
      </c>
      <c r="V717" s="7">
        <f t="shared" si="97"/>
        <v>9.6363554237650667E-2</v>
      </c>
      <c r="W717" s="1">
        <f>VLOOKUP(B717,SiteMetadata!$B$3:$P$37,3,FALSE)</f>
        <v>0</v>
      </c>
      <c r="X717" s="1" t="str">
        <f>VLOOKUP(B717,SiteMetadata!$B$3:$P$37,10,FALSE)</f>
        <v>LowerEastForkLMR</v>
      </c>
      <c r="Y717" s="1">
        <f>VLOOKUP(B717,SiteMetadata!$B$3:$P$37,5,FALSE)</f>
        <v>0.40337000000000001</v>
      </c>
      <c r="Z717" s="1">
        <v>4</v>
      </c>
    </row>
    <row r="718" spans="1:26" x14ac:dyDescent="0.3">
      <c r="A718" s="2">
        <v>45005</v>
      </c>
      <c r="B718" s="1" t="s">
        <v>157</v>
      </c>
      <c r="C718" s="1">
        <v>0</v>
      </c>
      <c r="D718" s="3">
        <v>315.89085863000003</v>
      </c>
      <c r="E718" s="1" t="s">
        <v>157</v>
      </c>
      <c r="F718" s="4">
        <v>341.08877372000001</v>
      </c>
      <c r="G718" s="3">
        <v>326.08877372000001</v>
      </c>
      <c r="H718" s="3">
        <v>-10.197915089999981</v>
      </c>
      <c r="I718" s="3">
        <f>F718-(K718+M718)</f>
        <v>151.18877372</v>
      </c>
      <c r="J718" s="3">
        <v>164</v>
      </c>
      <c r="K718" s="3">
        <v>175</v>
      </c>
      <c r="L718" s="3"/>
      <c r="M718" s="3">
        <v>14.9</v>
      </c>
      <c r="N718" s="3">
        <v>25.592726243200005</v>
      </c>
      <c r="O718" s="3">
        <v>25.592726243200005</v>
      </c>
      <c r="P718" s="3">
        <v>17.670868479999996</v>
      </c>
      <c r="Q718" s="3">
        <v>7.9218577632000091</v>
      </c>
      <c r="R718" s="3">
        <f t="shared" si="98"/>
        <v>7.9218577632000091</v>
      </c>
      <c r="S718" s="3"/>
      <c r="T718" s="3">
        <f t="shared" si="95"/>
        <v>5.7708684799999954</v>
      </c>
      <c r="U718" s="3">
        <v>11.9</v>
      </c>
      <c r="V718" s="7">
        <f t="shared" si="97"/>
        <v>0.4649758641153689</v>
      </c>
      <c r="W718" s="1">
        <f>VLOOKUP(B718,SiteMetadata!$B$3:$P$37,3,FALSE)</f>
        <v>0</v>
      </c>
      <c r="X718" s="1" t="str">
        <f>VLOOKUP(B718,SiteMetadata!$B$3:$P$37,10,FALSE)</f>
        <v>LowerEastForkLMR</v>
      </c>
      <c r="Y718" s="1">
        <f>VLOOKUP(B718,SiteMetadata!$B$3:$P$37,5,FALSE)</f>
        <v>0.40337000000000001</v>
      </c>
      <c r="Z718" s="1">
        <v>4</v>
      </c>
    </row>
    <row r="719" spans="1:26" x14ac:dyDescent="0.3">
      <c r="A719" s="2">
        <v>45026</v>
      </c>
      <c r="B719" s="1" t="s">
        <v>157</v>
      </c>
      <c r="C719" s="1">
        <v>0</v>
      </c>
      <c r="D719" s="3">
        <v>498</v>
      </c>
      <c r="E719" s="1" t="s">
        <v>157</v>
      </c>
      <c r="F719" s="4">
        <v>589</v>
      </c>
      <c r="G719" s="3">
        <v>566</v>
      </c>
      <c r="H719" s="3">
        <v>-68</v>
      </c>
      <c r="I719" s="3">
        <f>F719-(K719+M719)</f>
        <v>200.5</v>
      </c>
      <c r="J719" s="3">
        <v>413</v>
      </c>
      <c r="K719" s="3">
        <v>378</v>
      </c>
      <c r="L719" s="3">
        <v>7.6</v>
      </c>
      <c r="M719" s="3">
        <v>10.5</v>
      </c>
      <c r="N719" s="3">
        <v>85.391493507999968</v>
      </c>
      <c r="O719" s="4">
        <v>101.21443270799998</v>
      </c>
      <c r="P719" s="3">
        <v>87.214432707999975</v>
      </c>
      <c r="Q719" s="3">
        <v>-1.8229392000000075</v>
      </c>
      <c r="R719" s="3">
        <f t="shared" si="98"/>
        <v>14</v>
      </c>
      <c r="S719" s="3">
        <v>15.2</v>
      </c>
      <c r="T719" s="3">
        <f t="shared" si="95"/>
        <v>74.714432707999975</v>
      </c>
      <c r="U719" s="3">
        <v>12.5</v>
      </c>
      <c r="V719" s="7">
        <f t="shared" si="97"/>
        <v>0.12350017349859632</v>
      </c>
      <c r="W719" s="1">
        <f>VLOOKUP(B719,SiteMetadata!$B$3:$P$37,3,FALSE)</f>
        <v>0</v>
      </c>
      <c r="X719" s="1" t="str">
        <f>VLOOKUP(B719,SiteMetadata!$B$3:$P$37,10,FALSE)</f>
        <v>LowerEastForkLMR</v>
      </c>
      <c r="Y719" s="1">
        <f>VLOOKUP(B719,SiteMetadata!$B$3:$P$37,5,FALSE)</f>
        <v>0.40337000000000001</v>
      </c>
      <c r="Z719" s="1">
        <v>4</v>
      </c>
    </row>
    <row r="720" spans="1:26" x14ac:dyDescent="0.3">
      <c r="A720" s="2">
        <v>45047</v>
      </c>
      <c r="B720" s="1" t="s">
        <v>157</v>
      </c>
      <c r="C720" s="1">
        <v>0</v>
      </c>
      <c r="D720" s="3">
        <v>562.26302112000008</v>
      </c>
      <c r="E720" s="1" t="s">
        <v>157</v>
      </c>
      <c r="F720" s="3">
        <v>562.26302112000008</v>
      </c>
      <c r="G720" s="3">
        <v>547.70828217999997</v>
      </c>
      <c r="H720" s="3">
        <v>14.554738940000107</v>
      </c>
      <c r="I720" s="3">
        <f>F720-(K720+M720)</f>
        <v>121.3630211200001</v>
      </c>
      <c r="J720" s="3">
        <v>372</v>
      </c>
      <c r="K720" s="3">
        <v>429</v>
      </c>
      <c r="L720" s="3">
        <v>10.4</v>
      </c>
      <c r="M720" s="3">
        <v>11.9</v>
      </c>
      <c r="N720" s="3">
        <v>32.560504399999999</v>
      </c>
      <c r="O720" s="4">
        <v>112.24285100199999</v>
      </c>
      <c r="P720" s="3">
        <v>98.242851001999995</v>
      </c>
      <c r="Q720" s="3">
        <v>-65.682346601999996</v>
      </c>
      <c r="R720" s="3">
        <f t="shared" si="98"/>
        <v>14</v>
      </c>
      <c r="S720" s="3">
        <v>14.3</v>
      </c>
      <c r="T720" s="3">
        <f t="shared" si="95"/>
        <v>84.342851001999989</v>
      </c>
      <c r="U720" s="3">
        <v>13.9</v>
      </c>
      <c r="V720" s="7">
        <f t="shared" si="97"/>
        <v>0.12383862202281662</v>
      </c>
      <c r="W720" s="1">
        <f>VLOOKUP(B720,SiteMetadata!$B$3:$P$37,3,FALSE)</f>
        <v>0</v>
      </c>
      <c r="X720" s="1" t="str">
        <f>VLOOKUP(B720,SiteMetadata!$B$3:$P$37,10,FALSE)</f>
        <v>LowerEastForkLMR</v>
      </c>
      <c r="Y720" s="1">
        <f>VLOOKUP(B720,SiteMetadata!$B$3:$P$37,5,FALSE)</f>
        <v>0.40337000000000001</v>
      </c>
      <c r="Z720" s="1">
        <v>4</v>
      </c>
    </row>
    <row r="721" spans="1:26" x14ac:dyDescent="0.3">
      <c r="A721" s="2">
        <v>45068</v>
      </c>
      <c r="B721" s="1" t="s">
        <v>157</v>
      </c>
      <c r="C721" s="1">
        <v>0</v>
      </c>
      <c r="D721" s="3">
        <v>736.51884727999993</v>
      </c>
      <c r="E721" s="1" t="s">
        <v>157</v>
      </c>
      <c r="F721" s="3">
        <v>736.51884727999993</v>
      </c>
      <c r="G721" s="3">
        <v>704.16395</v>
      </c>
      <c r="H721" s="3">
        <v>32.354897279999932</v>
      </c>
      <c r="I721" s="3"/>
      <c r="J721" s="3">
        <v>517</v>
      </c>
      <c r="K721" s="3">
        <v>1850</v>
      </c>
      <c r="L721" s="3">
        <v>44.6</v>
      </c>
      <c r="M721" s="3">
        <v>62.4</v>
      </c>
      <c r="N721" s="3">
        <v>65.900000000000006</v>
      </c>
      <c r="O721" s="3">
        <v>65.900000000000006</v>
      </c>
      <c r="P721" s="3">
        <v>45.2</v>
      </c>
      <c r="Q721" s="3">
        <v>20.700000000000003</v>
      </c>
      <c r="R721" s="3">
        <f t="shared" si="98"/>
        <v>20.700000000000003</v>
      </c>
      <c r="S721" s="3">
        <v>33.700000000000003</v>
      </c>
      <c r="T721" s="3">
        <f t="shared" si="95"/>
        <v>11.100000000000001</v>
      </c>
      <c r="U721" s="3">
        <v>34.1</v>
      </c>
      <c r="V721" s="7">
        <f t="shared" si="97"/>
        <v>0.51745068285280726</v>
      </c>
      <c r="W721" s="1">
        <f>VLOOKUP(B721,SiteMetadata!$B$3:$P$37,3,FALSE)</f>
        <v>0</v>
      </c>
      <c r="X721" s="1" t="str">
        <f>VLOOKUP(B721,SiteMetadata!$B$3:$P$37,10,FALSE)</f>
        <v>LowerEastForkLMR</v>
      </c>
      <c r="Y721" s="1">
        <f>VLOOKUP(B721,SiteMetadata!$B$3:$P$37,5,FALSE)</f>
        <v>0.40337000000000001</v>
      </c>
      <c r="Z721" s="1">
        <v>4</v>
      </c>
    </row>
    <row r="722" spans="1:26" x14ac:dyDescent="0.3">
      <c r="A722" s="2">
        <v>45076</v>
      </c>
      <c r="B722" s="1" t="s">
        <v>157</v>
      </c>
      <c r="C722" s="1">
        <v>0</v>
      </c>
      <c r="D722" s="3">
        <v>789</v>
      </c>
      <c r="E722" s="1" t="s">
        <v>157</v>
      </c>
      <c r="F722" s="3">
        <v>789</v>
      </c>
      <c r="G722" s="3">
        <v>779</v>
      </c>
      <c r="H722" s="3">
        <v>10</v>
      </c>
      <c r="I722" s="3">
        <f t="shared" ref="I722:I732" si="99">F722-(K722+M722)</f>
        <v>276.70000000000005</v>
      </c>
      <c r="J722" s="3">
        <v>439</v>
      </c>
      <c r="K722" s="3">
        <v>434</v>
      </c>
      <c r="L722" s="3">
        <v>74.8</v>
      </c>
      <c r="M722" s="3">
        <v>78.3</v>
      </c>
      <c r="N722" s="3">
        <v>74.990454760000006</v>
      </c>
      <c r="O722" s="3">
        <v>74.990454760000006</v>
      </c>
      <c r="P722" s="3">
        <v>52.827727330600005</v>
      </c>
      <c r="Q722" s="3">
        <v>22.1627274294</v>
      </c>
      <c r="R722" s="3">
        <f t="shared" si="98"/>
        <v>22.1627274294</v>
      </c>
      <c r="S722" s="3">
        <v>50.6</v>
      </c>
      <c r="T722" s="3">
        <f t="shared" si="95"/>
        <v>12.327727330600005</v>
      </c>
      <c r="U722" s="3">
        <v>40.5</v>
      </c>
      <c r="V722" s="7">
        <f t="shared" si="97"/>
        <v>0.54006873447582748</v>
      </c>
      <c r="W722" s="1">
        <f>VLOOKUP(B722,SiteMetadata!$B$3:$P$37,3,FALSE)</f>
        <v>0</v>
      </c>
      <c r="X722" s="1" t="str">
        <f>VLOOKUP(B722,SiteMetadata!$B$3:$P$37,10,FALSE)</f>
        <v>LowerEastForkLMR</v>
      </c>
      <c r="Y722" s="1">
        <f>VLOOKUP(B722,SiteMetadata!$B$3:$P$37,5,FALSE)</f>
        <v>0.40337000000000001</v>
      </c>
      <c r="Z722" s="1">
        <v>4</v>
      </c>
    </row>
    <row r="723" spans="1:26" x14ac:dyDescent="0.3">
      <c r="A723" s="2">
        <v>45089</v>
      </c>
      <c r="B723" s="1" t="s">
        <v>157</v>
      </c>
      <c r="C723" s="1">
        <v>0</v>
      </c>
      <c r="D723" s="3">
        <v>791</v>
      </c>
      <c r="E723" s="1" t="s">
        <v>157</v>
      </c>
      <c r="F723" s="3">
        <v>791</v>
      </c>
      <c r="G723" s="3">
        <v>675</v>
      </c>
      <c r="H723" s="3">
        <v>116</v>
      </c>
      <c r="I723" s="3">
        <f t="shared" si="99"/>
        <v>116.5</v>
      </c>
      <c r="J723" s="3">
        <v>531</v>
      </c>
      <c r="K723" s="3">
        <v>640</v>
      </c>
      <c r="L723" s="3">
        <v>28.8</v>
      </c>
      <c r="M723" s="3">
        <v>34.5</v>
      </c>
      <c r="N723" s="3">
        <v>45.7</v>
      </c>
      <c r="O723" s="3">
        <v>45.7</v>
      </c>
      <c r="P723" s="3">
        <v>30.8</v>
      </c>
      <c r="Q723" s="3">
        <v>14.900000000000002</v>
      </c>
      <c r="R723" s="3">
        <f t="shared" si="98"/>
        <v>14.900000000000002</v>
      </c>
      <c r="S723" s="3">
        <v>37.799999999999997</v>
      </c>
      <c r="T723" s="3" t="str">
        <f t="shared" ref="T723:T754" si="100">IF(P723-U723&lt;0,"", P723-U723)</f>
        <v/>
      </c>
      <c r="U723" s="3">
        <v>36.4</v>
      </c>
      <c r="V723" s="7">
        <f t="shared" si="97"/>
        <v>0.79649890590809624</v>
      </c>
      <c r="W723" s="1">
        <f>VLOOKUP(B723,SiteMetadata!$B$3:$P$37,3,FALSE)</f>
        <v>0</v>
      </c>
      <c r="X723" s="1" t="str">
        <f>VLOOKUP(B723,SiteMetadata!$B$3:$P$37,10,FALSE)</f>
        <v>LowerEastForkLMR</v>
      </c>
      <c r="Y723" s="1">
        <f>VLOOKUP(B723,SiteMetadata!$B$3:$P$37,5,FALSE)</f>
        <v>0.40337000000000001</v>
      </c>
      <c r="Z723" s="1">
        <v>4</v>
      </c>
    </row>
    <row r="724" spans="1:26" x14ac:dyDescent="0.3">
      <c r="A724" s="2">
        <v>45097</v>
      </c>
      <c r="B724" s="1" t="s">
        <v>157</v>
      </c>
      <c r="C724" s="1">
        <v>0</v>
      </c>
      <c r="D724" s="3">
        <v>653</v>
      </c>
      <c r="E724" s="1" t="s">
        <v>157</v>
      </c>
      <c r="F724" s="3">
        <v>653</v>
      </c>
      <c r="G724" s="3">
        <v>651</v>
      </c>
      <c r="H724" s="3">
        <v>2</v>
      </c>
      <c r="I724" s="3">
        <f t="shared" si="99"/>
        <v>174.7</v>
      </c>
      <c r="J724" s="3">
        <v>425</v>
      </c>
      <c r="K724" s="3">
        <v>454</v>
      </c>
      <c r="L724" s="3">
        <v>19.7</v>
      </c>
      <c r="M724" s="3">
        <v>24.3</v>
      </c>
      <c r="N724" s="3">
        <v>39.9</v>
      </c>
      <c r="O724" s="3">
        <v>39.9</v>
      </c>
      <c r="P724" s="3">
        <v>32</v>
      </c>
      <c r="Q724" s="3">
        <v>7.8999999999999986</v>
      </c>
      <c r="R724" s="3">
        <f t="shared" si="98"/>
        <v>7.8999999999999986</v>
      </c>
      <c r="S724" s="3">
        <v>46.1</v>
      </c>
      <c r="T724" s="3" t="str">
        <f t="shared" si="100"/>
        <v/>
      </c>
      <c r="U724" s="3">
        <v>40.799999999999997</v>
      </c>
      <c r="V724" s="7">
        <f t="shared" si="97"/>
        <v>1.0225563909774436</v>
      </c>
      <c r="W724" s="1">
        <f>VLOOKUP(B724,SiteMetadata!$B$3:$P$37,3,FALSE)</f>
        <v>0</v>
      </c>
      <c r="X724" s="1" t="str">
        <f>VLOOKUP(B724,SiteMetadata!$B$3:$P$37,10,FALSE)</f>
        <v>LowerEastForkLMR</v>
      </c>
      <c r="Y724" s="1">
        <f>VLOOKUP(B724,SiteMetadata!$B$3:$P$37,5,FALSE)</f>
        <v>0.40337000000000001</v>
      </c>
      <c r="Z724" s="1">
        <v>4</v>
      </c>
    </row>
    <row r="725" spans="1:26" x14ac:dyDescent="0.3">
      <c r="A725" s="2">
        <v>44781</v>
      </c>
      <c r="B725" s="1" t="s">
        <v>167</v>
      </c>
      <c r="C725" s="1">
        <v>0</v>
      </c>
      <c r="D725" s="3">
        <v>1950</v>
      </c>
      <c r="E725" s="1" t="s">
        <v>167</v>
      </c>
      <c r="F725" s="3">
        <v>1950</v>
      </c>
      <c r="G725" s="3">
        <v>1930</v>
      </c>
      <c r="H725" s="3">
        <v>20</v>
      </c>
      <c r="I725" s="3">
        <f t="shared" si="99"/>
        <v>683.7</v>
      </c>
      <c r="J725" s="3">
        <v>2010</v>
      </c>
      <c r="K725" s="3">
        <v>1210</v>
      </c>
      <c r="L725" s="3">
        <v>54.6</v>
      </c>
      <c r="M725" s="3">
        <v>56.3</v>
      </c>
      <c r="N725" s="3">
        <v>304.54421909999996</v>
      </c>
      <c r="O725" s="3">
        <v>304.54421909999996</v>
      </c>
      <c r="P725" s="3">
        <v>188.90209089999999</v>
      </c>
      <c r="Q725" s="3">
        <v>115.64212819999997</v>
      </c>
      <c r="R725" s="3">
        <f t="shared" si="98"/>
        <v>115.64212819999997</v>
      </c>
      <c r="S725" s="3">
        <v>246</v>
      </c>
      <c r="T725" s="3">
        <f t="shared" si="100"/>
        <v>32.90209089999999</v>
      </c>
      <c r="U725" s="3">
        <v>156</v>
      </c>
      <c r="V725" s="7">
        <f t="shared" si="97"/>
        <v>0.51224088397086243</v>
      </c>
      <c r="W725" s="1">
        <f>VLOOKUP(B725,SiteMetadata!$B$3:$P$37,3,FALSE)</f>
        <v>1</v>
      </c>
      <c r="X725" s="1" t="str">
        <f>VLOOKUP(B725,SiteMetadata!$B$3:$P$37,10,FALSE)</f>
        <v>LowerEastForkLMR</v>
      </c>
      <c r="Y725" s="1">
        <f>VLOOKUP(B725,SiteMetadata!$B$3:$P$37,5,FALSE)</f>
        <v>76.224578000000008</v>
      </c>
      <c r="Z725" s="1">
        <v>4</v>
      </c>
    </row>
    <row r="726" spans="1:26" x14ac:dyDescent="0.3">
      <c r="A726" s="2">
        <v>44802</v>
      </c>
      <c r="B726" s="1" t="s">
        <v>167</v>
      </c>
      <c r="C726" s="1">
        <v>0</v>
      </c>
      <c r="D726" s="3">
        <v>675.85146459999999</v>
      </c>
      <c r="E726" s="1" t="s">
        <v>167</v>
      </c>
      <c r="F726" s="3">
        <v>675.85146459999999</v>
      </c>
      <c r="G726" s="3">
        <v>385.59640960000002</v>
      </c>
      <c r="H726" s="3">
        <v>290.25505499999997</v>
      </c>
      <c r="I726" s="3">
        <f t="shared" si="99"/>
        <v>629.42146460000004</v>
      </c>
      <c r="J726" s="3">
        <v>39.6</v>
      </c>
      <c r="K726" s="3">
        <v>36.5</v>
      </c>
      <c r="L726" s="3">
        <v>6.89</v>
      </c>
      <c r="M726" s="3">
        <v>9.93</v>
      </c>
      <c r="N726" s="3">
        <v>177.84256367</v>
      </c>
      <c r="O726" s="3">
        <v>177.84256367</v>
      </c>
      <c r="P726" s="3">
        <v>84.956220000000002</v>
      </c>
      <c r="Q726" s="3">
        <v>92.886343670000002</v>
      </c>
      <c r="R726" s="3">
        <f t="shared" si="98"/>
        <v>92.886343670000002</v>
      </c>
      <c r="S726" s="3">
        <v>111</v>
      </c>
      <c r="T726" s="3" t="str">
        <f t="shared" si="100"/>
        <v/>
      </c>
      <c r="U726" s="3">
        <v>100</v>
      </c>
      <c r="V726" s="7">
        <f t="shared" si="97"/>
        <v>0.56229508806203099</v>
      </c>
      <c r="W726" s="1">
        <f>VLOOKUP(B726,SiteMetadata!$B$3:$P$37,3,FALSE)</f>
        <v>1</v>
      </c>
      <c r="X726" s="1" t="str">
        <f>VLOOKUP(B726,SiteMetadata!$B$3:$P$37,10,FALSE)</f>
        <v>LowerEastForkLMR</v>
      </c>
      <c r="Y726" s="1">
        <f>VLOOKUP(B726,SiteMetadata!$B$3:$P$37,5,FALSE)</f>
        <v>76.224578000000008</v>
      </c>
      <c r="Z726" s="1">
        <v>4</v>
      </c>
    </row>
    <row r="727" spans="1:26" x14ac:dyDescent="0.3">
      <c r="A727" s="2">
        <v>44823</v>
      </c>
      <c r="B727" s="1" t="s">
        <v>167</v>
      </c>
      <c r="C727" s="1">
        <v>0</v>
      </c>
      <c r="D727" s="3">
        <v>262.58988727999997</v>
      </c>
      <c r="E727" s="1" t="s">
        <v>167</v>
      </c>
      <c r="F727" s="3">
        <v>262.58988727999997</v>
      </c>
      <c r="G727" s="3">
        <v>243.02288949999996</v>
      </c>
      <c r="H727" s="3">
        <v>19.566997780000008</v>
      </c>
      <c r="I727" s="3">
        <f t="shared" si="99"/>
        <v>206.80988727999997</v>
      </c>
      <c r="J727" s="3">
        <v>32.299999999999997</v>
      </c>
      <c r="K727" s="3">
        <v>48.4</v>
      </c>
      <c r="L727" s="3">
        <v>6.15</v>
      </c>
      <c r="M727" s="3">
        <v>7.38</v>
      </c>
      <c r="N727" s="3">
        <v>75.400000000000006</v>
      </c>
      <c r="O727" s="3">
        <v>75.400000000000006</v>
      </c>
      <c r="P727" s="4">
        <v>55.400000000000006</v>
      </c>
      <c r="Q727" s="3">
        <v>20</v>
      </c>
      <c r="R727" s="3">
        <f t="shared" si="98"/>
        <v>20</v>
      </c>
      <c r="S727" s="3">
        <v>55.8</v>
      </c>
      <c r="T727" s="3" t="str">
        <f t="shared" si="100"/>
        <v/>
      </c>
      <c r="U727" s="3">
        <v>64.599999999999994</v>
      </c>
      <c r="V727" s="7">
        <f t="shared" si="97"/>
        <v>0.85676392572944282</v>
      </c>
      <c r="W727" s="1">
        <f>VLOOKUP(B727,SiteMetadata!$B$3:$P$37,3,FALSE)</f>
        <v>1</v>
      </c>
      <c r="X727" s="1" t="str">
        <f>VLOOKUP(B727,SiteMetadata!$B$3:$P$37,10,FALSE)</f>
        <v>LowerEastForkLMR</v>
      </c>
      <c r="Y727" s="1">
        <f>VLOOKUP(B727,SiteMetadata!$B$3:$P$37,5,FALSE)</f>
        <v>76.224578000000008</v>
      </c>
      <c r="Z727" s="1">
        <v>4</v>
      </c>
    </row>
    <row r="728" spans="1:26" x14ac:dyDescent="0.3">
      <c r="A728" s="2">
        <v>44845</v>
      </c>
      <c r="B728" s="1" t="s">
        <v>167</v>
      </c>
      <c r="C728" s="1">
        <v>0</v>
      </c>
      <c r="D728" s="3">
        <v>715.10695498000018</v>
      </c>
      <c r="E728" s="1" t="s">
        <v>167</v>
      </c>
      <c r="F728" s="3">
        <v>715.10695498000018</v>
      </c>
      <c r="G728" s="3">
        <v>231</v>
      </c>
      <c r="H728" s="3">
        <v>484.10695498000018</v>
      </c>
      <c r="I728" s="3">
        <f t="shared" si="99"/>
        <v>639.15695498000014</v>
      </c>
      <c r="J728" s="3">
        <v>46.2</v>
      </c>
      <c r="K728" s="3">
        <v>71.400000000000006</v>
      </c>
      <c r="L728" s="3">
        <v>-1.77</v>
      </c>
      <c r="M728" s="3">
        <v>4.55</v>
      </c>
      <c r="N728" s="3">
        <v>63.850053199999991</v>
      </c>
      <c r="O728" s="4">
        <v>116.64095919999998</v>
      </c>
      <c r="P728" s="3">
        <v>102.64095919999998</v>
      </c>
      <c r="Q728" s="3">
        <v>-38.790905999999993</v>
      </c>
      <c r="R728" s="3">
        <f t="shared" si="98"/>
        <v>14</v>
      </c>
      <c r="S728" s="3">
        <v>50.8</v>
      </c>
      <c r="T728" s="3">
        <f t="shared" si="100"/>
        <v>48.640959199999983</v>
      </c>
      <c r="U728" s="3">
        <v>54</v>
      </c>
      <c r="V728" s="7">
        <f t="shared" si="97"/>
        <v>0.46295915577484387</v>
      </c>
      <c r="W728" s="1">
        <f>VLOOKUP(B728,SiteMetadata!$B$3:$P$37,3,FALSE)</f>
        <v>1</v>
      </c>
      <c r="X728" s="1" t="str">
        <f>VLOOKUP(B728,SiteMetadata!$B$3:$P$37,10,FALSE)</f>
        <v>LowerEastForkLMR</v>
      </c>
      <c r="Y728" s="1">
        <f>VLOOKUP(B728,SiteMetadata!$B$3:$P$37,5,FALSE)</f>
        <v>76.224578000000008</v>
      </c>
      <c r="Z728" s="1">
        <v>4</v>
      </c>
    </row>
    <row r="729" spans="1:26" x14ac:dyDescent="0.3">
      <c r="A729" s="2">
        <v>44865</v>
      </c>
      <c r="B729" s="1" t="s">
        <v>167</v>
      </c>
      <c r="C729" s="1">
        <v>0</v>
      </c>
      <c r="D729" s="3">
        <v>242</v>
      </c>
      <c r="E729" s="1" t="s">
        <v>167</v>
      </c>
      <c r="F729" s="3">
        <v>242</v>
      </c>
      <c r="G729" s="3">
        <v>146</v>
      </c>
      <c r="H729" s="3">
        <v>96</v>
      </c>
      <c r="I729" s="3">
        <f t="shared" si="99"/>
        <v>216.03</v>
      </c>
      <c r="J729" s="3">
        <v>6.39</v>
      </c>
      <c r="K729" s="3">
        <v>24.3</v>
      </c>
      <c r="L729" s="3">
        <v>3.25</v>
      </c>
      <c r="M729" s="3">
        <v>1.67</v>
      </c>
      <c r="N729" s="3">
        <v>122.16405966799999</v>
      </c>
      <c r="O729" s="4">
        <v>148.18214675000002</v>
      </c>
      <c r="P729" s="3">
        <v>136.18214675000002</v>
      </c>
      <c r="Q729" s="3">
        <v>-14.018087082000022</v>
      </c>
      <c r="R729" s="3">
        <f t="shared" si="98"/>
        <v>12</v>
      </c>
      <c r="S729" s="3">
        <v>104</v>
      </c>
      <c r="T729" s="3">
        <f t="shared" si="100"/>
        <v>35.182146750000015</v>
      </c>
      <c r="U729" s="3">
        <v>101</v>
      </c>
      <c r="V729" s="7">
        <f t="shared" si="97"/>
        <v>0.68159358070576737</v>
      </c>
      <c r="W729" s="1">
        <f>VLOOKUP(B729,SiteMetadata!$B$3:$P$37,3,FALSE)</f>
        <v>1</v>
      </c>
      <c r="X729" s="1" t="str">
        <f>VLOOKUP(B729,SiteMetadata!$B$3:$P$37,10,FALSE)</f>
        <v>LowerEastForkLMR</v>
      </c>
      <c r="Y729" s="1">
        <f>VLOOKUP(B729,SiteMetadata!$B$3:$P$37,5,FALSE)</f>
        <v>76.224578000000008</v>
      </c>
      <c r="Z729" s="1">
        <v>4</v>
      </c>
    </row>
    <row r="730" spans="1:26" x14ac:dyDescent="0.3">
      <c r="A730" s="2">
        <v>44879</v>
      </c>
      <c r="B730" s="1" t="s">
        <v>167</v>
      </c>
      <c r="C730" s="1">
        <v>0</v>
      </c>
      <c r="D730" s="3">
        <v>810</v>
      </c>
      <c r="E730" s="1" t="s">
        <v>167</v>
      </c>
      <c r="F730" s="3">
        <v>810</v>
      </c>
      <c r="G730" s="3">
        <v>665.80059396000001</v>
      </c>
      <c r="H730" s="3">
        <v>144.19940603999999</v>
      </c>
      <c r="I730" s="3">
        <f t="shared" si="99"/>
        <v>581.9</v>
      </c>
      <c r="J730" s="3">
        <v>221</v>
      </c>
      <c r="K730" s="3">
        <v>214</v>
      </c>
      <c r="L730" s="3">
        <v>13.1</v>
      </c>
      <c r="M730" s="3">
        <v>14.1</v>
      </c>
      <c r="N730" s="3">
        <v>298.95502016</v>
      </c>
      <c r="O730" s="4">
        <v>312.64368124999999</v>
      </c>
      <c r="P730" s="3">
        <v>299.64368124999999</v>
      </c>
      <c r="Q730" s="3">
        <v>-0.68866108999998232</v>
      </c>
      <c r="R730" s="3">
        <f t="shared" si="98"/>
        <v>13</v>
      </c>
      <c r="S730" s="3">
        <v>199</v>
      </c>
      <c r="T730" s="3">
        <f t="shared" si="100"/>
        <v>128.64368124999999</v>
      </c>
      <c r="U730" s="3">
        <v>171</v>
      </c>
      <c r="V730" s="7">
        <f t="shared" si="97"/>
        <v>0.54694852400763183</v>
      </c>
      <c r="W730" s="1">
        <f>VLOOKUP(B730,SiteMetadata!$B$3:$P$37,3,FALSE)</f>
        <v>1</v>
      </c>
      <c r="X730" s="1" t="str">
        <f>VLOOKUP(B730,SiteMetadata!$B$3:$P$37,10,FALSE)</f>
        <v>LowerEastForkLMR</v>
      </c>
      <c r="Y730" s="1">
        <f>VLOOKUP(B730,SiteMetadata!$B$3:$P$37,5,FALSE)</f>
        <v>76.224578000000008</v>
      </c>
      <c r="Z730" s="1">
        <v>4</v>
      </c>
    </row>
    <row r="731" spans="1:26" x14ac:dyDescent="0.3">
      <c r="A731" s="2">
        <v>44956</v>
      </c>
      <c r="B731" s="1" t="s">
        <v>167</v>
      </c>
      <c r="C731" s="1">
        <v>0</v>
      </c>
      <c r="D731" s="3">
        <v>956.31560640999987</v>
      </c>
      <c r="E731" s="1" t="s">
        <v>167</v>
      </c>
      <c r="F731" s="3">
        <v>956.31560640999987</v>
      </c>
      <c r="G731" s="3">
        <v>861.48428303999992</v>
      </c>
      <c r="H731" s="3">
        <v>94.83132336999995</v>
      </c>
      <c r="I731" s="3">
        <f t="shared" si="99"/>
        <v>427.5356064099999</v>
      </c>
      <c r="J731" s="3">
        <v>450</v>
      </c>
      <c r="K731" s="3">
        <v>520</v>
      </c>
      <c r="L731" s="3">
        <v>6.27</v>
      </c>
      <c r="M731" s="3">
        <v>8.7799999999999994</v>
      </c>
      <c r="N731" s="3">
        <v>194.53155832999997</v>
      </c>
      <c r="O731" s="3">
        <v>194.53155832999997</v>
      </c>
      <c r="P731" s="3">
        <v>162.45873424999999</v>
      </c>
      <c r="Q731" s="3">
        <v>32.072824079999975</v>
      </c>
      <c r="R731" s="3">
        <f t="shared" si="98"/>
        <v>32.072824079999975</v>
      </c>
      <c r="S731" s="3">
        <v>70.599999999999994</v>
      </c>
      <c r="T731" s="3">
        <f t="shared" si="100"/>
        <v>86.458734249999992</v>
      </c>
      <c r="U731" s="3">
        <v>76</v>
      </c>
      <c r="V731" s="7">
        <f t="shared" si="97"/>
        <v>0.3906821116966272</v>
      </c>
      <c r="W731" s="1">
        <f>VLOOKUP(B731,SiteMetadata!$B$3:$P$37,3,FALSE)</f>
        <v>1</v>
      </c>
      <c r="X731" s="1" t="str">
        <f>VLOOKUP(B731,SiteMetadata!$B$3:$P$37,10,FALSE)</f>
        <v>LowerEastForkLMR</v>
      </c>
      <c r="Y731" s="1">
        <f>VLOOKUP(B731,SiteMetadata!$B$3:$P$37,5,FALSE)</f>
        <v>76.224578000000008</v>
      </c>
      <c r="Z731" s="1">
        <v>4</v>
      </c>
    </row>
    <row r="732" spans="1:26" x14ac:dyDescent="0.3">
      <c r="A732" s="2">
        <v>44979</v>
      </c>
      <c r="B732" s="1" t="s">
        <v>167</v>
      </c>
      <c r="C732" s="1">
        <v>0</v>
      </c>
      <c r="D732" s="3">
        <v>747.39119912000001</v>
      </c>
      <c r="E732" s="1" t="s">
        <v>167</v>
      </c>
      <c r="F732" s="3">
        <v>747.39119912000001</v>
      </c>
      <c r="G732" s="3">
        <v>680.02620200000001</v>
      </c>
      <c r="H732" s="3">
        <v>67.364997119999998</v>
      </c>
      <c r="I732" s="3">
        <f t="shared" si="99"/>
        <v>331.90119912</v>
      </c>
      <c r="J732" s="3">
        <v>531</v>
      </c>
      <c r="K732" s="3">
        <v>412</v>
      </c>
      <c r="L732" s="3">
        <v>1.98</v>
      </c>
      <c r="M732" s="3">
        <v>3.49</v>
      </c>
      <c r="N732" s="3">
        <v>210.38335486</v>
      </c>
      <c r="O732" s="3">
        <v>210.38335486</v>
      </c>
      <c r="P732" s="3">
        <v>129.27009821999999</v>
      </c>
      <c r="Q732" s="3">
        <v>81.113256640000003</v>
      </c>
      <c r="R732" s="3">
        <f t="shared" si="98"/>
        <v>81.113256640000003</v>
      </c>
      <c r="S732" s="3">
        <v>63.7</v>
      </c>
      <c r="T732" s="3">
        <f t="shared" si="100"/>
        <v>79.67009822</v>
      </c>
      <c r="U732" s="3">
        <v>49.6</v>
      </c>
      <c r="V732" s="7">
        <f t="shared" si="97"/>
        <v>0.23576009629186878</v>
      </c>
      <c r="W732" s="1">
        <f>VLOOKUP(B732,SiteMetadata!$B$3:$P$37,3,FALSE)</f>
        <v>1</v>
      </c>
      <c r="X732" s="1" t="str">
        <f>VLOOKUP(B732,SiteMetadata!$B$3:$P$37,10,FALSE)</f>
        <v>LowerEastForkLMR</v>
      </c>
      <c r="Y732" s="1">
        <f>VLOOKUP(B732,SiteMetadata!$B$3:$P$37,5,FALSE)</f>
        <v>76.224578000000008</v>
      </c>
      <c r="Z732" s="1">
        <v>4</v>
      </c>
    </row>
    <row r="733" spans="1:26" x14ac:dyDescent="0.3">
      <c r="A733" s="2">
        <v>44998</v>
      </c>
      <c r="B733" s="1" t="s">
        <v>167</v>
      </c>
      <c r="C733" s="1">
        <v>0</v>
      </c>
      <c r="D733" s="3">
        <v>391.49443853000002</v>
      </c>
      <c r="E733" s="1" t="s">
        <v>167</v>
      </c>
      <c r="F733" s="3">
        <v>391.49443853000002</v>
      </c>
      <c r="G733" s="3">
        <v>341.0560020800001</v>
      </c>
      <c r="H733" s="3">
        <v>50.438436449999926</v>
      </c>
      <c r="I733" s="3"/>
      <c r="J733" s="3">
        <v>533</v>
      </c>
      <c r="K733" s="3">
        <v>701</v>
      </c>
      <c r="L733" s="3">
        <v>42.9</v>
      </c>
      <c r="M733" s="3">
        <v>44.5</v>
      </c>
      <c r="N733" s="3">
        <v>144.62008129280002</v>
      </c>
      <c r="O733" s="3">
        <v>144.62008129280002</v>
      </c>
      <c r="P733" s="3">
        <v>41.473134986299996</v>
      </c>
      <c r="Q733" s="3">
        <v>103.14694630650003</v>
      </c>
      <c r="R733" s="3">
        <f t="shared" si="98"/>
        <v>103.14694630650003</v>
      </c>
      <c r="S733" s="3">
        <v>11.8</v>
      </c>
      <c r="T733" s="3">
        <f t="shared" si="100"/>
        <v>29.673134986299996</v>
      </c>
      <c r="U733" s="4">
        <v>11.8</v>
      </c>
      <c r="V733" s="7">
        <f t="shared" si="97"/>
        <v>8.1593094779898095E-2</v>
      </c>
      <c r="W733" s="1">
        <f>VLOOKUP(B733,SiteMetadata!$B$3:$P$37,3,FALSE)</f>
        <v>1</v>
      </c>
      <c r="X733" s="1" t="str">
        <f>VLOOKUP(B733,SiteMetadata!$B$3:$P$37,10,FALSE)</f>
        <v>LowerEastForkLMR</v>
      </c>
      <c r="Y733" s="1">
        <f>VLOOKUP(B733,SiteMetadata!$B$3:$P$37,5,FALSE)</f>
        <v>76.224578000000008</v>
      </c>
      <c r="Z733" s="1">
        <v>4</v>
      </c>
    </row>
    <row r="734" spans="1:26" x14ac:dyDescent="0.3">
      <c r="A734" s="2">
        <v>45019</v>
      </c>
      <c r="B734" s="1" t="s">
        <v>167</v>
      </c>
      <c r="C734" s="1">
        <v>0</v>
      </c>
      <c r="D734" s="3">
        <v>855</v>
      </c>
      <c r="E734" s="1" t="s">
        <v>167</v>
      </c>
      <c r="F734" s="3">
        <v>855</v>
      </c>
      <c r="G734" s="3">
        <v>767.37861887999986</v>
      </c>
      <c r="H734" s="3">
        <v>87.621381120000137</v>
      </c>
      <c r="I734" s="3">
        <f t="shared" ref="I734:I741" si="101">F734-(K734+M734)</f>
        <v>634</v>
      </c>
      <c r="J734" s="3">
        <v>443</v>
      </c>
      <c r="K734" s="3">
        <v>221</v>
      </c>
      <c r="L734" s="3">
        <v>24.6</v>
      </c>
      <c r="M734" s="3"/>
      <c r="N734" s="3">
        <v>211.62485583999998</v>
      </c>
      <c r="O734" s="3">
        <v>211.62485583999998</v>
      </c>
      <c r="P734" s="3">
        <v>125.9305036996</v>
      </c>
      <c r="Q734" s="3">
        <v>85.694352140399985</v>
      </c>
      <c r="R734" s="3">
        <f t="shared" si="98"/>
        <v>85.694352140399985</v>
      </c>
      <c r="S734" s="3">
        <v>90.4</v>
      </c>
      <c r="T734" s="3">
        <f t="shared" si="100"/>
        <v>39.330503699600001</v>
      </c>
      <c r="U734" s="3">
        <v>86.6</v>
      </c>
      <c r="V734" s="7">
        <f t="shared" si="97"/>
        <v>0.40921469104496094</v>
      </c>
      <c r="W734" s="1">
        <f>VLOOKUP(B734,SiteMetadata!$B$3:$P$37,3,FALSE)</f>
        <v>1</v>
      </c>
      <c r="X734" s="1" t="str">
        <f>VLOOKUP(B734,SiteMetadata!$B$3:$P$37,10,FALSE)</f>
        <v>LowerEastForkLMR</v>
      </c>
      <c r="Y734" s="1">
        <f>VLOOKUP(B734,SiteMetadata!$B$3:$P$37,5,FALSE)</f>
        <v>76.224578000000008</v>
      </c>
      <c r="Z734" s="1">
        <v>4</v>
      </c>
    </row>
    <row r="735" spans="1:26" x14ac:dyDescent="0.3">
      <c r="A735" s="2">
        <v>45040</v>
      </c>
      <c r="B735" s="1" t="s">
        <v>167</v>
      </c>
      <c r="C735" s="1">
        <v>0</v>
      </c>
      <c r="D735" s="3">
        <v>1090</v>
      </c>
      <c r="E735" s="1" t="s">
        <v>167</v>
      </c>
      <c r="F735" s="3">
        <v>1090</v>
      </c>
      <c r="G735" s="3">
        <v>934.58109375000026</v>
      </c>
      <c r="H735" s="3">
        <v>155.41890624999974</v>
      </c>
      <c r="I735" s="3">
        <f t="shared" si="101"/>
        <v>724.23</v>
      </c>
      <c r="J735" s="3">
        <v>423</v>
      </c>
      <c r="K735" s="3">
        <v>363</v>
      </c>
      <c r="L735" s="3">
        <v>17</v>
      </c>
      <c r="M735" s="3">
        <v>2.77</v>
      </c>
      <c r="N735" s="3">
        <v>277.35518479999996</v>
      </c>
      <c r="O735" s="3">
        <v>277.35518479999996</v>
      </c>
      <c r="P735" s="3">
        <v>263.94394499999999</v>
      </c>
      <c r="Q735" s="3">
        <v>13.411239799999976</v>
      </c>
      <c r="R735" s="3">
        <f t="shared" si="98"/>
        <v>13.411239799999976</v>
      </c>
      <c r="S735" s="3">
        <v>234</v>
      </c>
      <c r="T735" s="3">
        <f t="shared" si="100"/>
        <v>78.943944999999985</v>
      </c>
      <c r="U735" s="3">
        <v>185</v>
      </c>
      <c r="V735" s="7">
        <f t="shared" si="97"/>
        <v>0.66701475270203792</v>
      </c>
      <c r="W735" s="1">
        <f>VLOOKUP(B735,SiteMetadata!$B$3:$P$37,3,FALSE)</f>
        <v>1</v>
      </c>
      <c r="X735" s="1" t="str">
        <f>VLOOKUP(B735,SiteMetadata!$B$3:$P$37,10,FALSE)</f>
        <v>LowerEastForkLMR</v>
      </c>
      <c r="Y735" s="1">
        <f>VLOOKUP(B735,SiteMetadata!$B$3:$P$37,5,FALSE)</f>
        <v>76.224578000000008</v>
      </c>
      <c r="Z735" s="1">
        <v>4</v>
      </c>
    </row>
    <row r="736" spans="1:26" x14ac:dyDescent="0.3">
      <c r="A736" s="2">
        <v>45061</v>
      </c>
      <c r="B736" s="1" t="s">
        <v>167</v>
      </c>
      <c r="C736" s="1">
        <v>0</v>
      </c>
      <c r="D736" s="3">
        <v>732</v>
      </c>
      <c r="E736" s="1" t="s">
        <v>167</v>
      </c>
      <c r="F736" s="3">
        <v>732</v>
      </c>
      <c r="G736" s="3">
        <v>638</v>
      </c>
      <c r="H736" s="3">
        <v>94</v>
      </c>
      <c r="I736" s="3">
        <f t="shared" si="101"/>
        <v>521</v>
      </c>
      <c r="J736" s="3">
        <v>157</v>
      </c>
      <c r="K736" s="3">
        <v>173</v>
      </c>
      <c r="L736" s="3">
        <v>40</v>
      </c>
      <c r="M736" s="3">
        <v>38</v>
      </c>
      <c r="N736" s="3">
        <v>163.96085802000002</v>
      </c>
      <c r="O736" s="3">
        <v>163.96085802000002</v>
      </c>
      <c r="P736" s="3">
        <v>136.19139999999999</v>
      </c>
      <c r="Q736" s="3">
        <v>27.76945802000003</v>
      </c>
      <c r="R736" s="3">
        <f t="shared" si="98"/>
        <v>27.76945802000003</v>
      </c>
      <c r="S736" s="3">
        <v>74.5</v>
      </c>
      <c r="T736" s="3">
        <f t="shared" si="100"/>
        <v>79.89139999999999</v>
      </c>
      <c r="U736" s="3">
        <v>56.3</v>
      </c>
      <c r="V736" s="7">
        <f t="shared" si="97"/>
        <v>0.34337463636066418</v>
      </c>
      <c r="W736" s="1">
        <f>VLOOKUP(B736,SiteMetadata!$B$3:$P$37,3,FALSE)</f>
        <v>1</v>
      </c>
      <c r="X736" s="1" t="str">
        <f>VLOOKUP(B736,SiteMetadata!$B$3:$P$37,10,FALSE)</f>
        <v>LowerEastForkLMR</v>
      </c>
      <c r="Y736" s="1">
        <f>VLOOKUP(B736,SiteMetadata!$B$3:$P$37,5,FALSE)</f>
        <v>76.224578000000008</v>
      </c>
      <c r="Z736" s="1">
        <v>4</v>
      </c>
    </row>
    <row r="737" spans="1:26" x14ac:dyDescent="0.3">
      <c r="A737" s="2">
        <v>45089</v>
      </c>
      <c r="B737" s="1" t="s">
        <v>167</v>
      </c>
      <c r="C737" s="1">
        <v>0</v>
      </c>
      <c r="D737" s="3">
        <v>4810</v>
      </c>
      <c r="E737" s="1" t="s">
        <v>167</v>
      </c>
      <c r="F737" s="3">
        <v>4810</v>
      </c>
      <c r="G737" s="3">
        <v>4630</v>
      </c>
      <c r="H737" s="3">
        <v>180</v>
      </c>
      <c r="I737" s="3">
        <f t="shared" si="101"/>
        <v>1286</v>
      </c>
      <c r="J737" s="3">
        <v>3130</v>
      </c>
      <c r="K737" s="3">
        <v>2590</v>
      </c>
      <c r="L737" s="3">
        <v>964</v>
      </c>
      <c r="M737" s="3">
        <v>934</v>
      </c>
      <c r="N737" s="3">
        <v>505.35983999999991</v>
      </c>
      <c r="O737" s="3">
        <v>505.35983999999991</v>
      </c>
      <c r="P737" s="3">
        <v>172.90295875000001</v>
      </c>
      <c r="Q737" s="3">
        <v>332.45688124999992</v>
      </c>
      <c r="R737" s="3">
        <f t="shared" si="98"/>
        <v>332.45688124999992</v>
      </c>
      <c r="S737" s="3">
        <v>177</v>
      </c>
      <c r="T737" s="3" t="str">
        <f t="shared" si="100"/>
        <v/>
      </c>
      <c r="U737" s="3">
        <v>190</v>
      </c>
      <c r="V737" s="7">
        <f t="shared" si="97"/>
        <v>0.37596972485981484</v>
      </c>
      <c r="W737" s="1">
        <f>VLOOKUP(B737,SiteMetadata!$B$3:$P$37,3,FALSE)</f>
        <v>1</v>
      </c>
      <c r="X737" s="1" t="str">
        <f>VLOOKUP(B737,SiteMetadata!$B$3:$P$37,10,FALSE)</f>
        <v>LowerEastForkLMR</v>
      </c>
      <c r="Y737" s="1">
        <f>VLOOKUP(B737,SiteMetadata!$B$3:$P$37,5,FALSE)</f>
        <v>76.224578000000008</v>
      </c>
      <c r="Z737" s="1">
        <v>4</v>
      </c>
    </row>
    <row r="738" spans="1:26" x14ac:dyDescent="0.3">
      <c r="A738" s="2">
        <v>44781</v>
      </c>
      <c r="B738" s="1" t="s">
        <v>150</v>
      </c>
      <c r="C738" s="1">
        <v>0</v>
      </c>
      <c r="D738" s="3">
        <v>615</v>
      </c>
      <c r="E738" s="1" t="s">
        <v>150</v>
      </c>
      <c r="F738" s="3">
        <v>615</v>
      </c>
      <c r="G738" s="3">
        <v>526</v>
      </c>
      <c r="H738" s="3">
        <v>89</v>
      </c>
      <c r="I738" s="3">
        <f t="shared" si="101"/>
        <v>538.04999999999995</v>
      </c>
      <c r="J738" s="3">
        <v>86.6</v>
      </c>
      <c r="K738" s="3">
        <v>64.3</v>
      </c>
      <c r="L738" s="3">
        <v>14.8</v>
      </c>
      <c r="M738" s="3">
        <v>12.65</v>
      </c>
      <c r="N738" s="3">
        <v>166.31427249999999</v>
      </c>
      <c r="O738" s="3">
        <v>166.31427249999999</v>
      </c>
      <c r="P738" s="3">
        <v>115.162609625</v>
      </c>
      <c r="Q738" s="3">
        <v>51.151662874999985</v>
      </c>
      <c r="R738" s="3">
        <f t="shared" si="98"/>
        <v>51.151662874999985</v>
      </c>
      <c r="S738" s="3">
        <v>44.3</v>
      </c>
      <c r="T738" s="3">
        <f t="shared" si="100"/>
        <v>78.462609624999999</v>
      </c>
      <c r="U738" s="3">
        <v>36.700000000000003</v>
      </c>
      <c r="V738" s="7">
        <f t="shared" si="97"/>
        <v>0.22066656967158368</v>
      </c>
      <c r="W738" s="1">
        <f>VLOOKUP(B738,SiteMetadata!$B$3:$P$37,3,FALSE)</f>
        <v>0</v>
      </c>
      <c r="X738" s="1" t="str">
        <f>VLOOKUP(B738,SiteMetadata!$B$3:$P$37,10,FALSE)</f>
        <v>UpperEastForkLMR</v>
      </c>
      <c r="Y738" s="1">
        <f>VLOOKUP(B738,SiteMetadata!$B$3:$P$37,5,FALSE)</f>
        <v>0.370946</v>
      </c>
      <c r="Z738" s="1">
        <v>4</v>
      </c>
    </row>
    <row r="739" spans="1:26" x14ac:dyDescent="0.3">
      <c r="A739" s="2">
        <v>44802</v>
      </c>
      <c r="B739" s="1" t="s">
        <v>150</v>
      </c>
      <c r="C739" s="1">
        <v>0</v>
      </c>
      <c r="D739" s="3">
        <v>572.78704540000001</v>
      </c>
      <c r="E739" s="1" t="s">
        <v>150</v>
      </c>
      <c r="F739" s="3">
        <v>572.78704540000001</v>
      </c>
      <c r="G739" s="3">
        <v>533.87670639999988</v>
      </c>
      <c r="H739" s="3">
        <v>38.910339000000135</v>
      </c>
      <c r="I739" s="3">
        <f t="shared" si="101"/>
        <v>190.28704540000001</v>
      </c>
      <c r="J739" s="3">
        <v>447</v>
      </c>
      <c r="K739" s="3">
        <v>331</v>
      </c>
      <c r="L739" s="3">
        <v>55.9</v>
      </c>
      <c r="M739" s="3">
        <v>51.5</v>
      </c>
      <c r="N739" s="3">
        <v>34.465283388000003</v>
      </c>
      <c r="O739" s="4">
        <v>147.857169</v>
      </c>
      <c r="P739" s="3">
        <v>135.857169</v>
      </c>
      <c r="Q739" s="3">
        <v>-101.391885612</v>
      </c>
      <c r="R739" s="3">
        <f t="shared" si="98"/>
        <v>12</v>
      </c>
      <c r="S739" s="3">
        <v>57.2</v>
      </c>
      <c r="T739" s="3">
        <f t="shared" si="100"/>
        <v>76.057169000000002</v>
      </c>
      <c r="U739" s="3">
        <v>59.8</v>
      </c>
      <c r="V739" s="7">
        <f t="shared" si="97"/>
        <v>0.4044443729339901</v>
      </c>
      <c r="W739" s="1">
        <f>VLOOKUP(B739,SiteMetadata!$B$3:$P$37,3,FALSE)</f>
        <v>0</v>
      </c>
      <c r="X739" s="1" t="str">
        <f>VLOOKUP(B739,SiteMetadata!$B$3:$P$37,10,FALSE)</f>
        <v>UpperEastForkLMR</v>
      </c>
      <c r="Y739" s="1">
        <f>VLOOKUP(B739,SiteMetadata!$B$3:$P$37,5,FALSE)</f>
        <v>0.370946</v>
      </c>
      <c r="Z739" s="1">
        <v>3</v>
      </c>
    </row>
    <row r="740" spans="1:26" x14ac:dyDescent="0.3">
      <c r="A740" s="2">
        <v>44956</v>
      </c>
      <c r="B740" s="1" t="s">
        <v>150</v>
      </c>
      <c r="C740" s="1">
        <v>0</v>
      </c>
      <c r="D740" s="3">
        <v>367</v>
      </c>
      <c r="E740" s="1" t="s">
        <v>150</v>
      </c>
      <c r="F740" s="4">
        <v>421.5</v>
      </c>
      <c r="G740" s="1">
        <v>398.5</v>
      </c>
      <c r="H740" s="3">
        <f>D740-G740</f>
        <v>-31.5</v>
      </c>
      <c r="I740" s="3">
        <f t="shared" si="101"/>
        <v>400.16</v>
      </c>
      <c r="J740" s="3">
        <v>18.100000000000001</v>
      </c>
      <c r="K740" s="3">
        <v>13</v>
      </c>
      <c r="L740" s="3">
        <v>4.8</v>
      </c>
      <c r="M740" s="3">
        <v>8.34</v>
      </c>
      <c r="N740" s="3">
        <v>110.10596000000001</v>
      </c>
      <c r="O740" s="4">
        <v>122.81039500000001</v>
      </c>
      <c r="P740" s="3">
        <v>111.81039500000001</v>
      </c>
      <c r="Q740" s="3">
        <f t="shared" ref="Q740:Q746" si="102">N740-P740</f>
        <v>-1.7044350000000037</v>
      </c>
      <c r="R740" s="3">
        <f t="shared" si="98"/>
        <v>11</v>
      </c>
      <c r="S740" s="3">
        <v>30.8</v>
      </c>
      <c r="T740" s="3">
        <f t="shared" si="100"/>
        <v>93.560395000000014</v>
      </c>
      <c r="U740" s="3">
        <v>18.25</v>
      </c>
      <c r="V740" s="7">
        <f t="shared" si="97"/>
        <v>0.14860305595466897</v>
      </c>
      <c r="W740" s="1">
        <f>VLOOKUP(B740,SiteMetadata!$B$3:$P$37,3,FALSE)</f>
        <v>0</v>
      </c>
      <c r="X740" s="1" t="str">
        <f>VLOOKUP(B740,SiteMetadata!$B$3:$P$37,10,FALSE)</f>
        <v>UpperEastForkLMR</v>
      </c>
      <c r="Y740" s="1">
        <f>VLOOKUP(B740,SiteMetadata!$B$3:$P$37,5,FALSE)</f>
        <v>0.370946</v>
      </c>
      <c r="Z740" s="1">
        <v>4</v>
      </c>
    </row>
    <row r="741" spans="1:26" x14ac:dyDescent="0.3">
      <c r="A741" s="2">
        <v>44979</v>
      </c>
      <c r="B741" s="1" t="s">
        <v>150</v>
      </c>
      <c r="C741" s="1">
        <v>0</v>
      </c>
      <c r="D741" s="3">
        <v>511.36698161999988</v>
      </c>
      <c r="E741" s="1" t="s">
        <v>150</v>
      </c>
      <c r="F741" s="3">
        <v>511.36698161999988</v>
      </c>
      <c r="G741" s="3">
        <v>451.91229800000002</v>
      </c>
      <c r="H741" s="3">
        <f>D741-G741</f>
        <v>59.454683619999855</v>
      </c>
      <c r="I741" s="3">
        <f t="shared" si="101"/>
        <v>481.68698161999987</v>
      </c>
      <c r="J741" s="3">
        <v>24.2</v>
      </c>
      <c r="K741" s="3">
        <v>24.9</v>
      </c>
      <c r="L741" s="3">
        <v>3.61</v>
      </c>
      <c r="M741" s="3">
        <v>4.78</v>
      </c>
      <c r="N741" s="3">
        <v>111.68399328000001</v>
      </c>
      <c r="O741" s="3">
        <v>111.68399328000001</v>
      </c>
      <c r="P741" s="3">
        <v>111.68399328000001</v>
      </c>
      <c r="Q741" s="3">
        <f t="shared" si="102"/>
        <v>0</v>
      </c>
      <c r="R741" s="3">
        <f t="shared" si="98"/>
        <v>0</v>
      </c>
      <c r="S741" s="3">
        <v>20.5</v>
      </c>
      <c r="T741" s="3">
        <f t="shared" si="100"/>
        <v>91.583993280000016</v>
      </c>
      <c r="U741" s="3">
        <v>20.100000000000001</v>
      </c>
      <c r="V741" s="7">
        <f t="shared" si="97"/>
        <v>0.17997207486669839</v>
      </c>
      <c r="W741" s="1">
        <f>VLOOKUP(B741,SiteMetadata!$B$3:$P$37,3,FALSE)</f>
        <v>0</v>
      </c>
      <c r="X741" s="1" t="str">
        <f>VLOOKUP(B741,SiteMetadata!$B$3:$P$37,10,FALSE)</f>
        <v>UpperEastForkLMR</v>
      </c>
      <c r="Y741" s="1">
        <f>VLOOKUP(B741,SiteMetadata!$B$3:$P$37,5,FALSE)</f>
        <v>0.370946</v>
      </c>
      <c r="Z741" s="1">
        <v>4</v>
      </c>
    </row>
    <row r="742" spans="1:26" x14ac:dyDescent="0.3">
      <c r="A742" s="2">
        <v>44998</v>
      </c>
      <c r="B742" s="1" t="s">
        <v>150</v>
      </c>
      <c r="C742" s="1">
        <v>0</v>
      </c>
      <c r="D742" s="3">
        <v>197.13090905759998</v>
      </c>
      <c r="E742" s="1" t="s">
        <v>150</v>
      </c>
      <c r="F742" s="3"/>
      <c r="G742" s="3"/>
      <c r="H742" s="3"/>
      <c r="I742" s="3"/>
      <c r="J742" s="3">
        <v>574</v>
      </c>
      <c r="K742" s="3">
        <v>531.5</v>
      </c>
      <c r="L742" s="3">
        <v>262</v>
      </c>
      <c r="M742" s="3">
        <v>28.15</v>
      </c>
      <c r="N742" s="3">
        <v>43.188690291200004</v>
      </c>
      <c r="O742" s="3">
        <v>62.200573962699998</v>
      </c>
      <c r="P742" s="3">
        <v>51.200573962699998</v>
      </c>
      <c r="Q742" s="3">
        <f t="shared" si="102"/>
        <v>-8.0118836714999944</v>
      </c>
      <c r="R742" s="3">
        <f t="shared" si="98"/>
        <v>11</v>
      </c>
      <c r="S742" s="3">
        <v>6.29</v>
      </c>
      <c r="T742" s="3">
        <f t="shared" si="100"/>
        <v>36.600573962699997</v>
      </c>
      <c r="U742" s="3">
        <v>14.600000000000001</v>
      </c>
      <c r="V742" s="7">
        <f t="shared" si="97"/>
        <v>0.23472452213632669</v>
      </c>
      <c r="W742" s="1">
        <f>VLOOKUP(B742,SiteMetadata!$B$3:$P$37,3,FALSE)</f>
        <v>0</v>
      </c>
      <c r="X742" s="1" t="str">
        <f>VLOOKUP(B742,SiteMetadata!$B$3:$P$37,10,FALSE)</f>
        <v>UpperEastForkLMR</v>
      </c>
      <c r="Y742" s="1">
        <f>VLOOKUP(B742,SiteMetadata!$B$3:$P$37,5,FALSE)</f>
        <v>0.370946</v>
      </c>
      <c r="Z742" s="1">
        <v>4</v>
      </c>
    </row>
    <row r="743" spans="1:26" x14ac:dyDescent="0.3">
      <c r="A743" s="2">
        <v>45019</v>
      </c>
      <c r="B743" s="1" t="s">
        <v>150</v>
      </c>
      <c r="C743" s="1">
        <v>0</v>
      </c>
      <c r="D743" s="3">
        <v>432.80082391999997</v>
      </c>
      <c r="E743" s="1" t="s">
        <v>150</v>
      </c>
      <c r="F743" s="4">
        <v>455.94526431999998</v>
      </c>
      <c r="G743" s="3">
        <v>435.94526431999998</v>
      </c>
      <c r="H743" s="3">
        <f>D743-G743</f>
        <v>-3.1444404000000077</v>
      </c>
      <c r="I743" s="3">
        <f>F743-(K743+M743)</f>
        <v>438.24526431999999</v>
      </c>
      <c r="J743" s="3">
        <v>28.2</v>
      </c>
      <c r="K743" s="3">
        <v>17.7</v>
      </c>
      <c r="L743" s="3">
        <v>4.34</v>
      </c>
      <c r="M743" s="3"/>
      <c r="N743" s="3">
        <v>90.304587736900004</v>
      </c>
      <c r="O743" s="3">
        <v>90.304587736900004</v>
      </c>
      <c r="P743" s="3"/>
      <c r="Q743" s="3">
        <f t="shared" si="102"/>
        <v>90.304587736900004</v>
      </c>
      <c r="R743" s="3">
        <f t="shared" si="98"/>
        <v>90.304587736900004</v>
      </c>
      <c r="S743" s="3">
        <v>30.7</v>
      </c>
      <c r="T743" s="3" t="str">
        <f t="shared" si="100"/>
        <v/>
      </c>
      <c r="U743" s="3">
        <v>34.6</v>
      </c>
      <c r="V743" s="7">
        <f t="shared" ref="V743:V760" si="103">U743/O743</f>
        <v>0.3831477543622277</v>
      </c>
      <c r="W743" s="1">
        <f>VLOOKUP(B743,SiteMetadata!$B$3:$P$37,3,FALSE)</f>
        <v>0</v>
      </c>
      <c r="X743" s="1" t="str">
        <f>VLOOKUP(B743,SiteMetadata!$B$3:$P$37,10,FALSE)</f>
        <v>UpperEastForkLMR</v>
      </c>
      <c r="Y743" s="1">
        <f>VLOOKUP(B743,SiteMetadata!$B$3:$P$37,5,FALSE)</f>
        <v>0.370946</v>
      </c>
      <c r="Z743" s="1">
        <v>4</v>
      </c>
    </row>
    <row r="744" spans="1:26" x14ac:dyDescent="0.3">
      <c r="A744" s="2">
        <v>45040</v>
      </c>
      <c r="B744" s="1" t="s">
        <v>150</v>
      </c>
      <c r="C744" s="1">
        <v>0</v>
      </c>
      <c r="D744" s="3">
        <v>563.37360000000012</v>
      </c>
      <c r="E744" s="1" t="s">
        <v>150</v>
      </c>
      <c r="F744" s="4">
        <v>611.76669375000006</v>
      </c>
      <c r="G744" s="3">
        <v>587.76669375000006</v>
      </c>
      <c r="H744" s="3">
        <f>D744-G744</f>
        <v>-24.393093749999935</v>
      </c>
      <c r="I744" s="3">
        <f>F744-(K744+M744)</f>
        <v>573.86669375000008</v>
      </c>
      <c r="J744" s="3">
        <v>22.8</v>
      </c>
      <c r="K744" s="3">
        <v>20.5</v>
      </c>
      <c r="L744" s="3">
        <v>4.93</v>
      </c>
      <c r="M744" s="3">
        <v>17.399999999999999</v>
      </c>
      <c r="N744" s="3"/>
      <c r="O744" s="4">
        <v>111.52634994099996</v>
      </c>
      <c r="P744" s="3">
        <v>99.526349940999964</v>
      </c>
      <c r="Q744" s="3">
        <f t="shared" si="102"/>
        <v>-99.526349940999964</v>
      </c>
      <c r="R744" s="3">
        <f t="shared" si="98"/>
        <v>12</v>
      </c>
      <c r="S744" s="3">
        <v>23.4</v>
      </c>
      <c r="T744" s="3">
        <f t="shared" si="100"/>
        <v>82.326349940999961</v>
      </c>
      <c r="U744" s="3">
        <v>17.2</v>
      </c>
      <c r="V744" s="7">
        <f t="shared" si="103"/>
        <v>0.15422364319373136</v>
      </c>
      <c r="W744" s="1">
        <f>VLOOKUP(B744,SiteMetadata!$B$3:$P$37,3,FALSE)</f>
        <v>0</v>
      </c>
      <c r="X744" s="1" t="str">
        <f>VLOOKUP(B744,SiteMetadata!$B$3:$P$37,10,FALSE)</f>
        <v>UpperEastForkLMR</v>
      </c>
      <c r="Y744" s="1">
        <f>VLOOKUP(B744,SiteMetadata!$B$3:$P$37,5,FALSE)</f>
        <v>0.370946</v>
      </c>
      <c r="Z744" s="1">
        <v>4</v>
      </c>
    </row>
    <row r="745" spans="1:26" x14ac:dyDescent="0.3">
      <c r="A745" s="2">
        <v>45061</v>
      </c>
      <c r="B745" s="1" t="s">
        <v>150</v>
      </c>
      <c r="C745" s="1">
        <v>0</v>
      </c>
      <c r="D745" s="3">
        <v>503</v>
      </c>
      <c r="E745" s="1" t="s">
        <v>150</v>
      </c>
      <c r="F745" s="3">
        <v>503</v>
      </c>
      <c r="G745" s="3">
        <v>378.57256833999998</v>
      </c>
      <c r="H745" s="3">
        <f>D745-G745</f>
        <v>124.42743166000002</v>
      </c>
      <c r="I745" s="3">
        <f>F745-(K745+M745)</f>
        <v>429.96</v>
      </c>
      <c r="J745" s="3">
        <v>64.3</v>
      </c>
      <c r="K745" s="3">
        <v>66.2</v>
      </c>
      <c r="L745" s="3">
        <v>19.3</v>
      </c>
      <c r="M745" s="3">
        <v>6.84</v>
      </c>
      <c r="N745" s="3">
        <v>78.470644280000002</v>
      </c>
      <c r="O745" s="3">
        <v>78.470644280000002</v>
      </c>
      <c r="P745" s="3">
        <v>24.745713420800001</v>
      </c>
      <c r="Q745" s="3">
        <f t="shared" si="102"/>
        <v>53.724930859200001</v>
      </c>
      <c r="R745" s="3">
        <f t="shared" si="98"/>
        <v>53.724930859200001</v>
      </c>
      <c r="S745" s="3">
        <v>29.7</v>
      </c>
      <c r="T745" s="3">
        <f t="shared" si="100"/>
        <v>1.1457134207999999</v>
      </c>
      <c r="U745" s="3">
        <v>23.6</v>
      </c>
      <c r="V745" s="7">
        <f t="shared" si="103"/>
        <v>0.30074941038829966</v>
      </c>
      <c r="W745" s="1">
        <f>VLOOKUP(B745,SiteMetadata!$B$3:$P$37,3,FALSE)</f>
        <v>0</v>
      </c>
      <c r="X745" s="1" t="str">
        <f>VLOOKUP(B745,SiteMetadata!$B$3:$P$37,10,FALSE)</f>
        <v>UpperEastForkLMR</v>
      </c>
      <c r="Y745" s="1">
        <f>VLOOKUP(B745,SiteMetadata!$B$3:$P$37,5,FALSE)</f>
        <v>0.370946</v>
      </c>
      <c r="Z745" s="1">
        <v>4</v>
      </c>
    </row>
    <row r="746" spans="1:26" x14ac:dyDescent="0.3">
      <c r="A746" s="2">
        <v>45076</v>
      </c>
      <c r="B746" s="1" t="s">
        <v>150</v>
      </c>
      <c r="C746" s="1">
        <v>0</v>
      </c>
      <c r="D746" s="3">
        <v>1200</v>
      </c>
      <c r="E746" s="1" t="s">
        <v>150</v>
      </c>
      <c r="F746" s="3">
        <v>1200</v>
      </c>
      <c r="G746" s="1">
        <v>612</v>
      </c>
      <c r="H746" s="3">
        <f>D746-G746</f>
        <v>588</v>
      </c>
      <c r="I746" s="3">
        <f>F746-(K746+M746)</f>
        <v>844.8</v>
      </c>
      <c r="J746" s="3">
        <v>250</v>
      </c>
      <c r="K746" s="3">
        <v>257</v>
      </c>
      <c r="L746" s="3">
        <v>133</v>
      </c>
      <c r="M746" s="3">
        <v>98.2</v>
      </c>
      <c r="N746" s="3">
        <v>238.45556120000001</v>
      </c>
      <c r="O746" s="3">
        <v>238.45556120000001</v>
      </c>
      <c r="P746" s="3">
        <v>43.183085759999997</v>
      </c>
      <c r="Q746" s="3">
        <f t="shared" si="102"/>
        <v>195.27247543999999</v>
      </c>
      <c r="R746" s="3">
        <f t="shared" si="98"/>
        <v>195.27247543999999</v>
      </c>
      <c r="S746" s="3">
        <v>46.2</v>
      </c>
      <c r="T746" s="3" t="str">
        <f t="shared" si="100"/>
        <v/>
      </c>
      <c r="U746" s="3">
        <v>43.9</v>
      </c>
      <c r="V746" s="7">
        <f t="shared" si="103"/>
        <v>0.18410138886708421</v>
      </c>
      <c r="W746" s="1">
        <f>VLOOKUP(B746,SiteMetadata!$B$3:$P$37,3,FALSE)</f>
        <v>0</v>
      </c>
      <c r="X746" s="1" t="str">
        <f>VLOOKUP(B746,SiteMetadata!$B$3:$P$37,10,FALSE)</f>
        <v>UpperEastForkLMR</v>
      </c>
      <c r="Y746" s="1">
        <f>VLOOKUP(B746,SiteMetadata!$B$3:$P$37,5,FALSE)</f>
        <v>0.370946</v>
      </c>
      <c r="Z746" s="1">
        <v>3</v>
      </c>
    </row>
    <row r="747" spans="1:26" x14ac:dyDescent="0.3">
      <c r="A747" s="2">
        <v>44767</v>
      </c>
      <c r="B747" s="1" t="s">
        <v>174</v>
      </c>
      <c r="C747" s="1">
        <v>0</v>
      </c>
      <c r="D747" s="3">
        <v>442.37620735999997</v>
      </c>
      <c r="E747" s="1" t="s">
        <v>174</v>
      </c>
      <c r="F747" s="3">
        <v>442.37620735999997</v>
      </c>
      <c r="G747" s="3">
        <v>349</v>
      </c>
      <c r="H747" s="3">
        <v>93.376207359999967</v>
      </c>
      <c r="I747" s="3">
        <f>F747-(K747+M747)</f>
        <v>152.86620735999998</v>
      </c>
      <c r="J747" s="3">
        <v>285</v>
      </c>
      <c r="K747" s="3">
        <v>283</v>
      </c>
      <c r="L747" s="3">
        <v>6.46</v>
      </c>
      <c r="M747" s="3">
        <v>6.51</v>
      </c>
      <c r="N747" s="3">
        <v>71.431030075100011</v>
      </c>
      <c r="O747" s="3">
        <v>71.431030075100011</v>
      </c>
      <c r="P747" s="3">
        <v>70.946834123900004</v>
      </c>
      <c r="Q747" s="3">
        <v>0.48419595120000736</v>
      </c>
      <c r="R747" s="3">
        <f t="shared" si="98"/>
        <v>0.48419595120000736</v>
      </c>
      <c r="S747" s="3">
        <v>13.4</v>
      </c>
      <c r="T747" s="3">
        <f t="shared" si="100"/>
        <v>47.646834123900007</v>
      </c>
      <c r="U747" s="3">
        <v>23.3</v>
      </c>
      <c r="V747" s="7">
        <f t="shared" si="103"/>
        <v>0.3261887722395046</v>
      </c>
      <c r="W747" s="1">
        <f>VLOOKUP(B747,SiteMetadata!$B$3:$P$37,3,FALSE)</f>
        <v>0</v>
      </c>
      <c r="X747" s="1" t="str">
        <f>VLOOKUP(B747,SiteMetadata!$B$3:$P$37,10,FALSE)</f>
        <v>LowerEastForkLMR</v>
      </c>
      <c r="Y747" s="1">
        <f>VLOOKUP(B747,SiteMetadata!$B$3:$P$37,5,FALSE)</f>
        <v>3.0474700000000001</v>
      </c>
      <c r="Z747" s="1">
        <v>4</v>
      </c>
    </row>
    <row r="748" spans="1:26" x14ac:dyDescent="0.3">
      <c r="A748" s="2">
        <v>44788</v>
      </c>
      <c r="B748" s="1" t="s">
        <v>174</v>
      </c>
      <c r="C748" s="1">
        <v>0</v>
      </c>
      <c r="D748" s="3">
        <v>435.19585225999998</v>
      </c>
      <c r="E748" s="1" t="s">
        <v>174</v>
      </c>
      <c r="F748" s="4">
        <v>471</v>
      </c>
      <c r="G748" s="3">
        <v>453</v>
      </c>
      <c r="H748" s="3">
        <v>-17.804147740000019</v>
      </c>
      <c r="I748" s="3"/>
      <c r="J748" s="3">
        <v>510</v>
      </c>
      <c r="K748" s="3">
        <v>594</v>
      </c>
      <c r="L748" s="3">
        <v>6.84</v>
      </c>
      <c r="M748" s="3">
        <v>11.6</v>
      </c>
      <c r="N748" s="3">
        <v>87.178376000000014</v>
      </c>
      <c r="O748" s="4">
        <v>103.44673504000001</v>
      </c>
      <c r="P748" s="3">
        <v>92.446735040000007</v>
      </c>
      <c r="Q748" s="3">
        <v>-5.2683590399999929</v>
      </c>
      <c r="R748" s="3">
        <f t="shared" si="98"/>
        <v>11</v>
      </c>
      <c r="S748" s="3">
        <v>42</v>
      </c>
      <c r="T748" s="3">
        <f t="shared" si="100"/>
        <v>49.946735040000007</v>
      </c>
      <c r="U748" s="3">
        <v>42.5</v>
      </c>
      <c r="V748" s="7">
        <f t="shared" si="103"/>
        <v>0.41083945262812227</v>
      </c>
      <c r="W748" s="1">
        <f>VLOOKUP(B748,SiteMetadata!$B$3:$P$37,3,FALSE)</f>
        <v>0</v>
      </c>
      <c r="X748" s="1" t="str">
        <f>VLOOKUP(B748,SiteMetadata!$B$3:$P$37,10,FALSE)</f>
        <v>LowerEastForkLMR</v>
      </c>
      <c r="Y748" s="1">
        <f>VLOOKUP(B748,SiteMetadata!$B$3:$P$37,5,FALSE)</f>
        <v>3.0474700000000001</v>
      </c>
      <c r="Z748" s="1">
        <v>4</v>
      </c>
    </row>
    <row r="749" spans="1:26" x14ac:dyDescent="0.3">
      <c r="A749" s="2">
        <v>44830</v>
      </c>
      <c r="B749" s="1" t="s">
        <v>174</v>
      </c>
      <c r="C749" s="1">
        <v>0</v>
      </c>
      <c r="D749" s="3">
        <v>317.41505800000004</v>
      </c>
      <c r="E749" s="1" t="s">
        <v>174</v>
      </c>
      <c r="F749" s="4">
        <v>363.76905402</v>
      </c>
      <c r="G749" s="3">
        <v>344.76905402</v>
      </c>
      <c r="H749" s="3">
        <v>-27.353996019999954</v>
      </c>
      <c r="I749" s="3">
        <f t="shared" ref="I749:I760" si="104">F749-(K749+M749)</f>
        <v>20.969054019999987</v>
      </c>
      <c r="J749" s="3">
        <v>421</v>
      </c>
      <c r="K749" s="3">
        <v>340</v>
      </c>
      <c r="L749" s="3">
        <v>1.17</v>
      </c>
      <c r="M749" s="3">
        <v>2.8</v>
      </c>
      <c r="N749" s="3">
        <v>38.200000000000003</v>
      </c>
      <c r="O749" s="4">
        <v>73</v>
      </c>
      <c r="P749" s="3">
        <v>62</v>
      </c>
      <c r="Q749" s="3">
        <v>-23.799999999999997</v>
      </c>
      <c r="R749" s="3">
        <f t="shared" ref="R749:R760" si="105">O749-P749</f>
        <v>11</v>
      </c>
      <c r="S749" s="3">
        <v>30.4</v>
      </c>
      <c r="T749" s="3">
        <f t="shared" si="100"/>
        <v>36.299999999999997</v>
      </c>
      <c r="U749" s="3">
        <v>25.7</v>
      </c>
      <c r="V749" s="7">
        <f t="shared" si="103"/>
        <v>0.35205479452054794</v>
      </c>
      <c r="W749" s="1">
        <f>VLOOKUP(B749,SiteMetadata!$B$3:$P$37,3,FALSE)</f>
        <v>0</v>
      </c>
      <c r="X749" s="1" t="str">
        <f>VLOOKUP(B749,SiteMetadata!$B$3:$P$37,10,FALSE)</f>
        <v>LowerEastForkLMR</v>
      </c>
      <c r="Y749" s="1">
        <f>VLOOKUP(B749,SiteMetadata!$B$3:$P$37,5,FALSE)</f>
        <v>3.0474700000000001</v>
      </c>
      <c r="Z749" s="1">
        <v>4</v>
      </c>
    </row>
    <row r="750" spans="1:26" x14ac:dyDescent="0.3">
      <c r="A750" s="2">
        <v>44893</v>
      </c>
      <c r="B750" s="1" t="s">
        <v>174</v>
      </c>
      <c r="C750" s="1">
        <v>0</v>
      </c>
      <c r="D750" s="3">
        <v>693.13894730000004</v>
      </c>
      <c r="E750" s="1" t="s">
        <v>174</v>
      </c>
      <c r="F750" s="3">
        <v>693.13894730000004</v>
      </c>
      <c r="G750" s="3">
        <v>613.69389920000015</v>
      </c>
      <c r="H750" s="3">
        <v>79.445048099999894</v>
      </c>
      <c r="I750" s="3">
        <f t="shared" si="104"/>
        <v>349.73894730000006</v>
      </c>
      <c r="J750" s="3">
        <v>346</v>
      </c>
      <c r="K750" s="3">
        <v>306</v>
      </c>
      <c r="L750" s="3">
        <v>35.1</v>
      </c>
      <c r="M750" s="3">
        <v>37.4</v>
      </c>
      <c r="N750" s="3">
        <v>33.4</v>
      </c>
      <c r="O750" s="4">
        <v>44.5</v>
      </c>
      <c r="P750" s="3">
        <v>34.5</v>
      </c>
      <c r="Q750" s="3">
        <v>-1.1000000000000014</v>
      </c>
      <c r="R750" s="3">
        <f t="shared" si="105"/>
        <v>10</v>
      </c>
      <c r="S750" s="3">
        <v>23.3</v>
      </c>
      <c r="T750" s="3">
        <f t="shared" si="100"/>
        <v>19.399999999999999</v>
      </c>
      <c r="U750" s="3">
        <v>15.1</v>
      </c>
      <c r="V750" s="7">
        <f t="shared" si="103"/>
        <v>0.33932584269662919</v>
      </c>
      <c r="W750" s="1">
        <f>VLOOKUP(B750,SiteMetadata!$B$3:$P$37,3,FALSE)</f>
        <v>0</v>
      </c>
      <c r="X750" s="1" t="str">
        <f>VLOOKUP(B750,SiteMetadata!$B$3:$P$37,10,FALSE)</f>
        <v>LowerEastForkLMR</v>
      </c>
      <c r="Y750" s="1">
        <f>VLOOKUP(B750,SiteMetadata!$B$3:$P$37,5,FALSE)</f>
        <v>3.0474700000000001</v>
      </c>
      <c r="Z750" s="1">
        <v>4</v>
      </c>
    </row>
    <row r="751" spans="1:26" x14ac:dyDescent="0.3">
      <c r="A751" s="2">
        <v>44943</v>
      </c>
      <c r="B751" s="1" t="s">
        <v>174</v>
      </c>
      <c r="C751" s="1">
        <v>0</v>
      </c>
      <c r="D751" s="3">
        <v>697.44254351999996</v>
      </c>
      <c r="E751" s="1" t="s">
        <v>174</v>
      </c>
      <c r="F751" s="4">
        <v>726.05639071999985</v>
      </c>
      <c r="G751" s="3">
        <v>708.05639071999985</v>
      </c>
      <c r="H751" s="3">
        <v>-10.613847199999896</v>
      </c>
      <c r="I751" s="3">
        <f t="shared" si="104"/>
        <v>156.56639071999984</v>
      </c>
      <c r="J751" s="3">
        <v>579</v>
      </c>
      <c r="K751" s="3">
        <v>562</v>
      </c>
      <c r="L751" s="3">
        <v>2.02</v>
      </c>
      <c r="M751" s="3">
        <v>7.49</v>
      </c>
      <c r="N751" s="3">
        <v>90.328178679999994</v>
      </c>
      <c r="O751" s="4">
        <v>113.27641612000001</v>
      </c>
      <c r="P751" s="3">
        <v>101.27641612000001</v>
      </c>
      <c r="Q751" s="3">
        <v>-10.948237440000014</v>
      </c>
      <c r="R751" s="3">
        <f t="shared" si="105"/>
        <v>12</v>
      </c>
      <c r="S751" s="3">
        <v>16.5</v>
      </c>
      <c r="T751" s="3">
        <f t="shared" si="100"/>
        <v>86.076416120000005</v>
      </c>
      <c r="U751" s="3">
        <v>15.2</v>
      </c>
      <c r="V751" s="7">
        <f t="shared" si="103"/>
        <v>0.1341850362205827</v>
      </c>
      <c r="W751" s="1">
        <f>VLOOKUP(B751,SiteMetadata!$B$3:$P$37,3,FALSE)</f>
        <v>0</v>
      </c>
      <c r="X751" s="1" t="str">
        <f>VLOOKUP(B751,SiteMetadata!$B$3:$P$37,10,FALSE)</f>
        <v>LowerEastForkLMR</v>
      </c>
      <c r="Y751" s="1">
        <f>VLOOKUP(B751,SiteMetadata!$B$3:$P$37,5,FALSE)</f>
        <v>3.0474700000000001</v>
      </c>
      <c r="Z751" s="1">
        <v>4</v>
      </c>
    </row>
    <row r="752" spans="1:26" x14ac:dyDescent="0.3">
      <c r="A752" s="2">
        <v>44963</v>
      </c>
      <c r="B752" s="1" t="s">
        <v>174</v>
      </c>
      <c r="C752" s="1">
        <v>0</v>
      </c>
      <c r="D752" s="3">
        <v>360.13090504999991</v>
      </c>
      <c r="E752" s="1" t="s">
        <v>174</v>
      </c>
      <c r="F752" s="3">
        <v>360.13090504999991</v>
      </c>
      <c r="G752" s="3">
        <v>347.09062499999993</v>
      </c>
      <c r="H752" s="3">
        <v>13.040280049999978</v>
      </c>
      <c r="I752" s="3">
        <f t="shared" si="104"/>
        <v>31.900905049999892</v>
      </c>
      <c r="J752" s="3">
        <v>308</v>
      </c>
      <c r="K752" s="3">
        <v>326</v>
      </c>
      <c r="L752" s="3">
        <v>1.56</v>
      </c>
      <c r="M752" s="3">
        <v>2.23</v>
      </c>
      <c r="N752" s="3">
        <v>25.2</v>
      </c>
      <c r="O752" s="4">
        <v>101.82755959999999</v>
      </c>
      <c r="P752" s="3">
        <v>90.827559599999987</v>
      </c>
      <c r="Q752" s="3">
        <v>-65.627559599999984</v>
      </c>
      <c r="R752" s="3">
        <f t="shared" si="105"/>
        <v>11</v>
      </c>
      <c r="S752" s="3">
        <v>13.8</v>
      </c>
      <c r="T752" s="3">
        <f t="shared" si="100"/>
        <v>80.027559599999989</v>
      </c>
      <c r="U752" s="3">
        <v>10.8</v>
      </c>
      <c r="V752" s="7">
        <f t="shared" si="103"/>
        <v>0.10606165995163457</v>
      </c>
      <c r="W752" s="1">
        <f>VLOOKUP(B752,SiteMetadata!$B$3:$P$37,3,FALSE)</f>
        <v>0</v>
      </c>
      <c r="X752" s="1" t="str">
        <f>VLOOKUP(B752,SiteMetadata!$B$3:$P$37,10,FALSE)</f>
        <v>LowerEastForkLMR</v>
      </c>
      <c r="Y752" s="1">
        <f>VLOOKUP(B752,SiteMetadata!$B$3:$P$37,5,FALSE)</f>
        <v>3.0474700000000001</v>
      </c>
      <c r="Z752" s="1">
        <v>4</v>
      </c>
    </row>
    <row r="753" spans="1:26" x14ac:dyDescent="0.3">
      <c r="A753" s="2">
        <v>44984</v>
      </c>
      <c r="B753" s="1" t="s">
        <v>174</v>
      </c>
      <c r="C753" s="1">
        <v>0</v>
      </c>
      <c r="D753" s="3">
        <v>251.74169217999992</v>
      </c>
      <c r="E753" s="1" t="s">
        <v>174</v>
      </c>
      <c r="F753" s="4">
        <v>305.92580177999997</v>
      </c>
      <c r="G753" s="3">
        <v>290.92580177999997</v>
      </c>
      <c r="H753" s="3">
        <v>-39.184109600000056</v>
      </c>
      <c r="I753" s="3">
        <f t="shared" si="104"/>
        <v>212.79580177999998</v>
      </c>
      <c r="J753" s="3">
        <v>134</v>
      </c>
      <c r="K753" s="3">
        <v>90</v>
      </c>
      <c r="L753" s="3">
        <v>2.14</v>
      </c>
      <c r="M753" s="3">
        <v>3.13</v>
      </c>
      <c r="N753" s="3">
        <v>108.31035038000002</v>
      </c>
      <c r="O753" s="3">
        <v>108.31035038000002</v>
      </c>
      <c r="P753" s="3">
        <v>100.75968352000001</v>
      </c>
      <c r="Q753" s="3">
        <v>7.5506668600000069</v>
      </c>
      <c r="R753" s="3">
        <f t="shared" si="105"/>
        <v>7.5506668600000069</v>
      </c>
      <c r="S753" s="3">
        <v>9.2100000000000009</v>
      </c>
      <c r="T753" s="3">
        <f t="shared" si="100"/>
        <v>89.859683520000004</v>
      </c>
      <c r="U753" s="3">
        <v>10.9</v>
      </c>
      <c r="V753" s="7">
        <f t="shared" si="103"/>
        <v>0.10063673473271981</v>
      </c>
      <c r="W753" s="1">
        <f>VLOOKUP(B753,SiteMetadata!$B$3:$P$37,3,FALSE)</f>
        <v>0</v>
      </c>
      <c r="X753" s="1" t="str">
        <f>VLOOKUP(B753,SiteMetadata!$B$3:$P$37,10,FALSE)</f>
        <v>LowerEastForkLMR</v>
      </c>
      <c r="Y753" s="1">
        <f>VLOOKUP(B753,SiteMetadata!$B$3:$P$37,5,FALSE)</f>
        <v>3.0474700000000001</v>
      </c>
      <c r="Z753" s="1">
        <v>4</v>
      </c>
    </row>
    <row r="754" spans="1:26" x14ac:dyDescent="0.3">
      <c r="A754" s="2">
        <v>45005</v>
      </c>
      <c r="B754" s="1" t="s">
        <v>174</v>
      </c>
      <c r="C754" s="1">
        <v>0</v>
      </c>
      <c r="D754" s="3">
        <v>292.08259631999999</v>
      </c>
      <c r="E754" s="1" t="s">
        <v>174</v>
      </c>
      <c r="F754" s="4">
        <v>325.28838767000002</v>
      </c>
      <c r="G754" s="3">
        <v>302.28838767000002</v>
      </c>
      <c r="H754" s="3">
        <v>-10.205791350000027</v>
      </c>
      <c r="I754" s="3">
        <f t="shared" si="104"/>
        <v>99.03838767000002</v>
      </c>
      <c r="J754" s="3">
        <v>218</v>
      </c>
      <c r="K754" s="3">
        <v>217</v>
      </c>
      <c r="L754" s="3"/>
      <c r="M754" s="3">
        <v>9.25</v>
      </c>
      <c r="N754" s="3">
        <v>95.780651008000021</v>
      </c>
      <c r="O754" s="3">
        <v>95.780651008000021</v>
      </c>
      <c r="P754" s="3">
        <v>16.982572723200001</v>
      </c>
      <c r="Q754" s="3">
        <v>78.798078284800027</v>
      </c>
      <c r="R754" s="3">
        <f t="shared" si="105"/>
        <v>78.798078284800027</v>
      </c>
      <c r="S754" s="3"/>
      <c r="T754" s="3">
        <f t="shared" si="100"/>
        <v>8.4825727232000006</v>
      </c>
      <c r="U754" s="3">
        <v>8.5</v>
      </c>
      <c r="V754" s="7">
        <f t="shared" si="103"/>
        <v>8.8744437530394765E-2</v>
      </c>
      <c r="W754" s="1">
        <f>VLOOKUP(B754,SiteMetadata!$B$3:$P$37,3,FALSE)</f>
        <v>0</v>
      </c>
      <c r="X754" s="1" t="str">
        <f>VLOOKUP(B754,SiteMetadata!$B$3:$P$37,10,FALSE)</f>
        <v>LowerEastForkLMR</v>
      </c>
      <c r="Y754" s="1">
        <f>VLOOKUP(B754,SiteMetadata!$B$3:$P$37,5,FALSE)</f>
        <v>3.0474700000000001</v>
      </c>
      <c r="Z754" s="1">
        <v>4</v>
      </c>
    </row>
    <row r="755" spans="1:26" x14ac:dyDescent="0.3">
      <c r="A755" s="2">
        <v>45026</v>
      </c>
      <c r="B755" s="1" t="s">
        <v>174</v>
      </c>
      <c r="C755" s="1">
        <v>0</v>
      </c>
      <c r="D755" s="3">
        <v>284.33229592000009</v>
      </c>
      <c r="E755" s="1" t="s">
        <v>174</v>
      </c>
      <c r="F755" s="4">
        <v>342.51680928000007</v>
      </c>
      <c r="G755" s="3">
        <v>322.51680928000007</v>
      </c>
      <c r="H755" s="3">
        <v>-38.184513359999983</v>
      </c>
      <c r="I755" s="3">
        <f t="shared" si="104"/>
        <v>170.11680928000007</v>
      </c>
      <c r="J755" s="3">
        <v>193</v>
      </c>
      <c r="K755" s="3">
        <v>165</v>
      </c>
      <c r="L755" s="3">
        <v>3.49</v>
      </c>
      <c r="M755" s="3">
        <v>7.4</v>
      </c>
      <c r="N755" s="3">
        <v>100.63673174799996</v>
      </c>
      <c r="O755" s="3">
        <v>100.63673174799996</v>
      </c>
      <c r="P755" s="3">
        <v>82.642393827999996</v>
      </c>
      <c r="Q755" s="3">
        <v>17.994337919999964</v>
      </c>
      <c r="R755" s="3">
        <f t="shared" si="105"/>
        <v>17.994337919999964</v>
      </c>
      <c r="S755" s="3">
        <v>14.7</v>
      </c>
      <c r="T755" s="3">
        <f t="shared" ref="T755:T760" si="106">IF(P755-U755&lt;0,"", P755-U755)</f>
        <v>70.442393827999993</v>
      </c>
      <c r="U755" s="3">
        <v>12.2</v>
      </c>
      <c r="V755" s="7">
        <f t="shared" si="103"/>
        <v>0.12122810218588463</v>
      </c>
      <c r="W755" s="1">
        <f>VLOOKUP(B755,SiteMetadata!$B$3:$P$37,3,FALSE)</f>
        <v>0</v>
      </c>
      <c r="X755" s="1" t="str">
        <f>VLOOKUP(B755,SiteMetadata!$B$3:$P$37,10,FALSE)</f>
        <v>LowerEastForkLMR</v>
      </c>
      <c r="Y755" s="1">
        <f>VLOOKUP(B755,SiteMetadata!$B$3:$P$37,5,FALSE)</f>
        <v>3.0474700000000001</v>
      </c>
      <c r="Z755" s="1">
        <v>4</v>
      </c>
    </row>
    <row r="756" spans="1:26" x14ac:dyDescent="0.3">
      <c r="A756" s="2">
        <v>45047</v>
      </c>
      <c r="B756" s="1" t="s">
        <v>174</v>
      </c>
      <c r="C756" s="1">
        <v>0</v>
      </c>
      <c r="D756" s="3">
        <v>352.36925098000006</v>
      </c>
      <c r="E756" s="1" t="s">
        <v>174</v>
      </c>
      <c r="F756" s="4">
        <v>385.75445407999996</v>
      </c>
      <c r="G756" s="3">
        <v>362.75445407999996</v>
      </c>
      <c r="H756" s="3">
        <v>-10.385203099999899</v>
      </c>
      <c r="I756" s="3">
        <f t="shared" si="104"/>
        <v>108.76445407999995</v>
      </c>
      <c r="J756" s="3">
        <v>207</v>
      </c>
      <c r="K756" s="3">
        <v>275</v>
      </c>
      <c r="L756" s="3">
        <v>3.67</v>
      </c>
      <c r="M756" s="3">
        <v>1.99</v>
      </c>
      <c r="N756" s="3">
        <v>75.030214522000009</v>
      </c>
      <c r="O756" s="4">
        <v>97.173544799999988</v>
      </c>
      <c r="P756" s="3">
        <v>84.173544799999988</v>
      </c>
      <c r="Q756" s="3">
        <v>-9.1433302779999792</v>
      </c>
      <c r="R756" s="3">
        <f t="shared" si="105"/>
        <v>13</v>
      </c>
      <c r="S756" s="3">
        <v>10.9</v>
      </c>
      <c r="T756" s="3">
        <f t="shared" si="106"/>
        <v>74.23354479999999</v>
      </c>
      <c r="U756" s="3">
        <v>9.94</v>
      </c>
      <c r="V756" s="7">
        <f t="shared" si="103"/>
        <v>0.10229121537614218</v>
      </c>
      <c r="W756" s="1">
        <f>VLOOKUP(B756,SiteMetadata!$B$3:$P$37,3,FALSE)</f>
        <v>0</v>
      </c>
      <c r="X756" s="1" t="str">
        <f>VLOOKUP(B756,SiteMetadata!$B$3:$P$37,10,FALSE)</f>
        <v>LowerEastForkLMR</v>
      </c>
      <c r="Y756" s="1">
        <f>VLOOKUP(B756,SiteMetadata!$B$3:$P$37,5,FALSE)</f>
        <v>3.0474700000000001</v>
      </c>
      <c r="Z756" s="1">
        <v>4</v>
      </c>
    </row>
    <row r="757" spans="1:26" x14ac:dyDescent="0.3">
      <c r="A757" s="2">
        <v>45068</v>
      </c>
      <c r="B757" s="1" t="s">
        <v>174</v>
      </c>
      <c r="C757" s="1">
        <v>0</v>
      </c>
      <c r="D757" s="3">
        <v>628.47556407999991</v>
      </c>
      <c r="E757" s="1" t="s">
        <v>174</v>
      </c>
      <c r="F757" s="3">
        <v>628.47556407999991</v>
      </c>
      <c r="G757" s="3">
        <v>617.64080888000001</v>
      </c>
      <c r="H757" s="3">
        <v>10.834755199999904</v>
      </c>
      <c r="I757" s="3">
        <f t="shared" si="104"/>
        <v>456.47556407999991</v>
      </c>
      <c r="J757" s="3">
        <v>451</v>
      </c>
      <c r="K757" s="3">
        <v>155</v>
      </c>
      <c r="L757" s="3">
        <v>13.2</v>
      </c>
      <c r="M757" s="3">
        <v>17</v>
      </c>
      <c r="N757" s="3">
        <v>24.1</v>
      </c>
      <c r="O757" s="3">
        <v>24.1</v>
      </c>
      <c r="P757" s="3">
        <v>16</v>
      </c>
      <c r="Q757" s="3">
        <v>8.1000000000000014</v>
      </c>
      <c r="R757" s="3">
        <f t="shared" si="105"/>
        <v>8.1000000000000014</v>
      </c>
      <c r="S757" s="3">
        <v>20.3</v>
      </c>
      <c r="T757" s="3">
        <f t="shared" si="106"/>
        <v>0.80000000000000071</v>
      </c>
      <c r="U757" s="3">
        <v>15.2</v>
      </c>
      <c r="V757" s="7">
        <f t="shared" si="103"/>
        <v>0.63070539419087135</v>
      </c>
      <c r="W757" s="1">
        <f>VLOOKUP(B757,SiteMetadata!$B$3:$P$37,3,FALSE)</f>
        <v>0</v>
      </c>
      <c r="X757" s="1" t="str">
        <f>VLOOKUP(B757,SiteMetadata!$B$3:$P$37,10,FALSE)</f>
        <v>LowerEastForkLMR</v>
      </c>
      <c r="Y757" s="1">
        <f>VLOOKUP(B757,SiteMetadata!$B$3:$P$37,5,FALSE)</f>
        <v>3.0474700000000001</v>
      </c>
      <c r="Z757" s="1">
        <v>4</v>
      </c>
    </row>
    <row r="758" spans="1:26" x14ac:dyDescent="0.3">
      <c r="A758" s="2">
        <v>45076</v>
      </c>
      <c r="B758" s="1" t="s">
        <v>174</v>
      </c>
      <c r="C758" s="1">
        <v>0</v>
      </c>
      <c r="D758" s="3">
        <v>560.89793244000009</v>
      </c>
      <c r="E758" s="1" t="s">
        <v>174</v>
      </c>
      <c r="F758" s="4">
        <v>590.12235296000006</v>
      </c>
      <c r="G758" s="3">
        <v>567.12235296000006</v>
      </c>
      <c r="H758" s="3">
        <v>-6.2244205199999669</v>
      </c>
      <c r="I758" s="3">
        <f t="shared" si="104"/>
        <v>118.72235296000008</v>
      </c>
      <c r="J758" s="3">
        <v>442</v>
      </c>
      <c r="K758" s="3">
        <v>458</v>
      </c>
      <c r="L758" s="3">
        <v>6.64</v>
      </c>
      <c r="M758" s="3">
        <v>13.4</v>
      </c>
      <c r="N758" s="3">
        <v>65.96802224999999</v>
      </c>
      <c r="O758" s="3">
        <v>65.96802224999999</v>
      </c>
      <c r="P758" s="3">
        <v>65.084235839999991</v>
      </c>
      <c r="Q758" s="3">
        <v>0.88378640999999902</v>
      </c>
      <c r="R758" s="3">
        <f t="shared" si="105"/>
        <v>0.88378640999999902</v>
      </c>
      <c r="S758" s="3">
        <v>31</v>
      </c>
      <c r="T758" s="3">
        <f t="shared" si="106"/>
        <v>34.584235839999991</v>
      </c>
      <c r="U758" s="3">
        <v>30.5</v>
      </c>
      <c r="V758" s="7">
        <f t="shared" si="103"/>
        <v>0.46234522363598685</v>
      </c>
      <c r="W758" s="1">
        <f>VLOOKUP(B758,SiteMetadata!$B$3:$P$37,3,FALSE)</f>
        <v>0</v>
      </c>
      <c r="X758" s="1" t="str">
        <f>VLOOKUP(B758,SiteMetadata!$B$3:$P$37,10,FALSE)</f>
        <v>LowerEastForkLMR</v>
      </c>
      <c r="Y758" s="1">
        <f>VLOOKUP(B758,SiteMetadata!$B$3:$P$37,5,FALSE)</f>
        <v>3.0474700000000001</v>
      </c>
      <c r="Z758" s="1">
        <v>4</v>
      </c>
    </row>
    <row r="759" spans="1:26" x14ac:dyDescent="0.3">
      <c r="A759" s="2">
        <v>45089</v>
      </c>
      <c r="B759" s="1" t="s">
        <v>174</v>
      </c>
      <c r="C759" s="1">
        <v>0</v>
      </c>
      <c r="D759" s="3">
        <v>367.48826487000008</v>
      </c>
      <c r="E759" s="1" t="s">
        <v>174</v>
      </c>
      <c r="F759" s="3">
        <v>367.48826487000008</v>
      </c>
      <c r="G759" s="3">
        <v>343.8443595199999</v>
      </c>
      <c r="H759" s="3">
        <v>23.643905350000182</v>
      </c>
      <c r="I759" s="3">
        <f t="shared" si="104"/>
        <v>166.10826487000008</v>
      </c>
      <c r="J759" s="3">
        <v>156</v>
      </c>
      <c r="K759" s="3">
        <v>196</v>
      </c>
      <c r="L759" s="3">
        <v>6.81</v>
      </c>
      <c r="M759" s="3">
        <v>5.38</v>
      </c>
      <c r="N759" s="3">
        <v>28</v>
      </c>
      <c r="O759" s="4">
        <v>42.7</v>
      </c>
      <c r="P759" s="3">
        <v>29.7</v>
      </c>
      <c r="Q759" s="3">
        <v>-1.6999999999999993</v>
      </c>
      <c r="R759" s="3">
        <f t="shared" si="105"/>
        <v>13.000000000000004</v>
      </c>
      <c r="S759" s="3">
        <v>22.1</v>
      </c>
      <c r="T759" s="3">
        <f t="shared" si="106"/>
        <v>9.8999999999999986</v>
      </c>
      <c r="U759" s="3">
        <v>19.8</v>
      </c>
      <c r="V759" s="7">
        <f t="shared" si="103"/>
        <v>0.46370023419203743</v>
      </c>
      <c r="W759" s="1">
        <f>VLOOKUP(B759,SiteMetadata!$B$3:$P$37,3,FALSE)</f>
        <v>0</v>
      </c>
      <c r="X759" s="1" t="str">
        <f>VLOOKUP(B759,SiteMetadata!$B$3:$P$37,10,FALSE)</f>
        <v>LowerEastForkLMR</v>
      </c>
      <c r="Y759" s="1">
        <f>VLOOKUP(B759,SiteMetadata!$B$3:$P$37,5,FALSE)</f>
        <v>3.0474700000000001</v>
      </c>
      <c r="Z759" s="1">
        <v>4</v>
      </c>
    </row>
    <row r="760" spans="1:26" x14ac:dyDescent="0.3">
      <c r="A760" s="2">
        <v>45097</v>
      </c>
      <c r="B760" s="1" t="s">
        <v>174</v>
      </c>
      <c r="C760" s="1">
        <v>0</v>
      </c>
      <c r="D760" s="3">
        <v>276.59617687000002</v>
      </c>
      <c r="E760" s="1" t="s">
        <v>174</v>
      </c>
      <c r="F760" s="3">
        <v>276.59617687000002</v>
      </c>
      <c r="G760" s="3">
        <v>225.75092366999999</v>
      </c>
      <c r="H760" s="3">
        <v>50.84525320000003</v>
      </c>
      <c r="I760" s="3">
        <f t="shared" si="104"/>
        <v>144.29617687000001</v>
      </c>
      <c r="J760" s="3">
        <v>118</v>
      </c>
      <c r="K760" s="3">
        <v>121</v>
      </c>
      <c r="L760" s="3">
        <v>7.5</v>
      </c>
      <c r="M760" s="3">
        <v>11.3</v>
      </c>
      <c r="N760" s="3">
        <v>19.899999999999999</v>
      </c>
      <c r="O760" s="4">
        <v>47.8</v>
      </c>
      <c r="P760" s="3">
        <v>37.799999999999997</v>
      </c>
      <c r="Q760" s="3">
        <v>-17.899999999999999</v>
      </c>
      <c r="R760" s="3">
        <f t="shared" si="105"/>
        <v>10</v>
      </c>
      <c r="S760" s="3">
        <v>24.2</v>
      </c>
      <c r="T760" s="3">
        <f t="shared" si="106"/>
        <v>12.899999999999999</v>
      </c>
      <c r="U760" s="3">
        <v>24.9</v>
      </c>
      <c r="V760" s="7">
        <f t="shared" si="103"/>
        <v>0.52092050209205021</v>
      </c>
      <c r="W760" s="1">
        <f>VLOOKUP(B760,SiteMetadata!$B$3:$P$37,3,FALSE)</f>
        <v>0</v>
      </c>
      <c r="X760" s="1" t="str">
        <f>VLOOKUP(B760,SiteMetadata!$B$3:$P$37,10,FALSE)</f>
        <v>LowerEastForkLMR</v>
      </c>
      <c r="Y760" s="1">
        <f>VLOOKUP(B760,SiteMetadata!$B$3:$P$37,5,FALSE)</f>
        <v>3.0474700000000001</v>
      </c>
      <c r="Z760" s="1">
        <v>4</v>
      </c>
    </row>
    <row r="761" spans="1:26" x14ac:dyDescent="0.3">
      <c r="A761" s="79"/>
      <c r="B761" s="79"/>
      <c r="C761" s="79"/>
      <c r="D761" s="79"/>
      <c r="E761" s="79"/>
      <c r="F761" s="79"/>
      <c r="G761" s="79"/>
      <c r="H761" s="79"/>
      <c r="I761" s="3"/>
      <c r="J761" s="79"/>
      <c r="K761" s="79"/>
      <c r="L761" s="79"/>
      <c r="M761" s="79"/>
      <c r="N761" s="79"/>
      <c r="O761" s="79"/>
      <c r="P761" s="79"/>
      <c r="Q761" s="79"/>
      <c r="R761" s="3"/>
      <c r="S761" s="5"/>
      <c r="T761" s="3"/>
      <c r="U761" s="5"/>
      <c r="V761" s="7"/>
      <c r="W761" s="79"/>
      <c r="X761" s="79"/>
      <c r="Y761" s="79"/>
      <c r="Z761" s="79"/>
    </row>
  </sheetData>
  <autoFilter ref="A2:Z760" xr:uid="{E0AA43D3-5B4D-44A5-A5AD-82C0327EE32F}">
    <sortState xmlns:xlrd2="http://schemas.microsoft.com/office/spreadsheetml/2017/richdata2" ref="A3:Z760">
      <sortCondition ref="B2:B760"/>
    </sortState>
  </autoFilter>
  <pageMargins left="0.7" right="0.7" top="0.75" bottom="0.75" header="0.3" footer="0.3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B6398-D833-0541-8327-346804845498}">
  <dimension ref="A1:K22"/>
  <sheetViews>
    <sheetView workbookViewId="0">
      <selection activeCell="A3" sqref="A3:A7"/>
    </sheetView>
  </sheetViews>
  <sheetFormatPr defaultColWidth="10.88671875" defaultRowHeight="14.4" x14ac:dyDescent="0.3"/>
  <sheetData>
    <row r="1" spans="1:4" ht="15" thickBot="1" x14ac:dyDescent="0.35">
      <c r="A1" s="79"/>
      <c r="B1" s="79"/>
      <c r="C1" s="79"/>
      <c r="D1" s="79"/>
    </row>
    <row r="2" spans="1:4" x14ac:dyDescent="0.3">
      <c r="A2" s="62" t="s">
        <v>210</v>
      </c>
      <c r="B2" s="63"/>
      <c r="C2" s="63"/>
      <c r="D2" s="64"/>
    </row>
    <row r="3" spans="1:4" x14ac:dyDescent="0.3">
      <c r="A3" s="65" t="s">
        <v>211</v>
      </c>
      <c r="B3" s="66"/>
      <c r="C3" s="66"/>
      <c r="D3" s="67"/>
    </row>
    <row r="4" spans="1:4" x14ac:dyDescent="0.3">
      <c r="A4" s="65" t="s">
        <v>212</v>
      </c>
      <c r="B4" s="66"/>
      <c r="C4" s="66"/>
      <c r="D4" s="67"/>
    </row>
    <row r="5" spans="1:4" x14ac:dyDescent="0.3">
      <c r="A5" s="65" t="s">
        <v>213</v>
      </c>
      <c r="B5" s="66"/>
      <c r="C5" s="66"/>
      <c r="D5" s="67"/>
    </row>
    <row r="6" spans="1:4" x14ac:dyDescent="0.3">
      <c r="A6" s="65" t="s">
        <v>214</v>
      </c>
      <c r="B6" s="66"/>
      <c r="C6" s="66"/>
      <c r="D6" s="67"/>
    </row>
    <row r="7" spans="1:4" ht="15" thickBot="1" x14ac:dyDescent="0.35">
      <c r="A7" s="68" t="s">
        <v>215</v>
      </c>
      <c r="B7" s="69"/>
      <c r="C7" s="69"/>
      <c r="D7" s="70"/>
    </row>
    <row r="9" spans="1:4" ht="15" thickBot="1" x14ac:dyDescent="0.35">
      <c r="A9" s="79"/>
      <c r="B9" s="79"/>
      <c r="C9" s="79"/>
      <c r="D9" s="79"/>
    </row>
    <row r="10" spans="1:4" x14ac:dyDescent="0.3">
      <c r="A10" s="62" t="s">
        <v>216</v>
      </c>
      <c r="B10" s="63"/>
      <c r="C10" s="63"/>
      <c r="D10" s="64"/>
    </row>
    <row r="11" spans="1:4" x14ac:dyDescent="0.3">
      <c r="A11" s="65" t="s">
        <v>217</v>
      </c>
      <c r="B11" s="66"/>
      <c r="C11" s="66"/>
      <c r="D11" s="67"/>
    </row>
    <row r="12" spans="1:4" x14ac:dyDescent="0.3">
      <c r="A12" s="65" t="s">
        <v>191</v>
      </c>
      <c r="B12" s="66"/>
      <c r="C12" s="66"/>
      <c r="D12" s="67"/>
    </row>
    <row r="13" spans="1:4" x14ac:dyDescent="0.3">
      <c r="A13" s="65" t="s">
        <v>195</v>
      </c>
      <c r="B13" s="66"/>
      <c r="C13" s="66"/>
      <c r="D13" s="67"/>
    </row>
    <row r="14" spans="1:4" x14ac:dyDescent="0.3">
      <c r="A14" s="65" t="s">
        <v>198</v>
      </c>
      <c r="B14" s="66"/>
      <c r="C14" s="66"/>
      <c r="D14" s="67"/>
    </row>
    <row r="15" spans="1:4" x14ac:dyDescent="0.3">
      <c r="A15" s="65"/>
      <c r="B15" s="66"/>
      <c r="C15" s="66"/>
      <c r="D15" s="67"/>
    </row>
    <row r="16" spans="1:4" ht="15" thickBot="1" x14ac:dyDescent="0.35">
      <c r="A16" s="68" t="s">
        <v>218</v>
      </c>
      <c r="B16" s="69"/>
      <c r="C16" s="69"/>
      <c r="D16" s="70"/>
    </row>
    <row r="18" spans="1:11" ht="15" thickBot="1" x14ac:dyDescent="0.35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9"/>
    </row>
    <row r="19" spans="1:11" x14ac:dyDescent="0.3">
      <c r="A19" s="62" t="s">
        <v>219</v>
      </c>
      <c r="B19" s="63"/>
      <c r="C19" s="63"/>
      <c r="D19" s="63"/>
      <c r="E19" s="63"/>
      <c r="F19" s="63"/>
      <c r="G19" s="63"/>
      <c r="H19" s="63"/>
      <c r="I19" s="63"/>
      <c r="J19" s="63"/>
      <c r="K19" s="64"/>
    </row>
    <row r="20" spans="1:11" x14ac:dyDescent="0.3">
      <c r="A20" s="65" t="s">
        <v>220</v>
      </c>
      <c r="B20" s="66"/>
      <c r="C20" s="66"/>
      <c r="D20" s="66"/>
      <c r="E20" s="66"/>
      <c r="F20" s="66"/>
      <c r="G20" s="66"/>
      <c r="H20" s="66"/>
      <c r="I20" s="66"/>
      <c r="J20" s="66"/>
      <c r="K20" s="67"/>
    </row>
    <row r="21" spans="1:11" x14ac:dyDescent="0.3">
      <c r="A21" s="65"/>
      <c r="B21" s="66"/>
      <c r="C21" s="66"/>
      <c r="D21" s="66"/>
      <c r="E21" s="66"/>
      <c r="F21" s="66"/>
      <c r="G21" s="66"/>
      <c r="H21" s="66"/>
      <c r="I21" s="66"/>
      <c r="J21" s="66"/>
      <c r="K21" s="67"/>
    </row>
    <row r="22" spans="1:11" ht="15" thickBot="1" x14ac:dyDescent="0.35">
      <c r="A22" s="68" t="s">
        <v>221</v>
      </c>
      <c r="B22" s="69"/>
      <c r="C22" s="69"/>
      <c r="D22" s="69"/>
      <c r="E22" s="69"/>
      <c r="F22" s="69"/>
      <c r="G22" s="69"/>
      <c r="H22" s="69"/>
      <c r="I22" s="69"/>
      <c r="J22" s="69"/>
      <c r="K22" s="70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22DCB-8595-4977-9CB7-12E596F2D158}">
  <dimension ref="A1:K39"/>
  <sheetViews>
    <sheetView zoomScale="110" zoomScaleNormal="110" workbookViewId="0">
      <selection activeCell="C42" sqref="C42"/>
    </sheetView>
  </sheetViews>
  <sheetFormatPr defaultColWidth="8.88671875" defaultRowHeight="14.4" x14ac:dyDescent="0.3"/>
  <cols>
    <col min="1" max="1" width="13.109375" bestFit="1" customWidth="1"/>
    <col min="2" max="2" width="27.44140625" bestFit="1" customWidth="1"/>
    <col min="3" max="3" width="8.5546875" bestFit="1" customWidth="1"/>
    <col min="4" max="4" width="19" bestFit="1" customWidth="1"/>
    <col min="5" max="5" width="20.88671875" bestFit="1" customWidth="1"/>
    <col min="6" max="6" width="16.44140625" customWidth="1"/>
    <col min="7" max="7" width="13.109375" bestFit="1" customWidth="1"/>
    <col min="8" max="8" width="8.5546875" bestFit="1" customWidth="1"/>
    <col min="9" max="9" width="18.88671875" bestFit="1" customWidth="1"/>
    <col min="10" max="10" width="14.6640625" bestFit="1" customWidth="1"/>
    <col min="11" max="11" width="17.5546875" bestFit="1" customWidth="1"/>
  </cols>
  <sheetData>
    <row r="1" spans="1:11" x14ac:dyDescent="0.3">
      <c r="A1" s="8" t="s">
        <v>14</v>
      </c>
      <c r="B1" s="80">
        <v>0</v>
      </c>
      <c r="C1" s="79"/>
      <c r="D1" s="79"/>
      <c r="E1" s="79"/>
      <c r="F1" s="79"/>
      <c r="G1" s="8" t="s">
        <v>14</v>
      </c>
      <c r="H1" s="80">
        <v>0</v>
      </c>
      <c r="I1" s="79"/>
      <c r="J1" s="79"/>
      <c r="K1" s="79"/>
    </row>
    <row r="3" spans="1:11" x14ac:dyDescent="0.3">
      <c r="A3" s="8" t="s">
        <v>222</v>
      </c>
      <c r="B3" s="8" t="s">
        <v>52</v>
      </c>
      <c r="C3" s="8" t="s">
        <v>12</v>
      </c>
      <c r="D3" s="79" t="s">
        <v>223</v>
      </c>
      <c r="E3" s="79" t="s">
        <v>224</v>
      </c>
      <c r="F3" s="79" t="s">
        <v>225</v>
      </c>
      <c r="G3" s="8" t="s">
        <v>222</v>
      </c>
      <c r="H3" s="8" t="s">
        <v>12</v>
      </c>
      <c r="I3" s="79" t="s">
        <v>226</v>
      </c>
      <c r="J3" s="79" t="s">
        <v>227</v>
      </c>
      <c r="K3" s="79" t="s">
        <v>228</v>
      </c>
    </row>
    <row r="4" spans="1:11" x14ac:dyDescent="0.3">
      <c r="A4" s="80">
        <v>0.9607</v>
      </c>
      <c r="B4" s="80" t="s">
        <v>151</v>
      </c>
      <c r="C4" s="80" t="s">
        <v>150</v>
      </c>
      <c r="D4" s="78">
        <v>28.482500000000002</v>
      </c>
      <c r="E4" s="78">
        <v>147.34444444444446</v>
      </c>
      <c r="F4" s="78">
        <v>487.13199813624999</v>
      </c>
      <c r="G4" s="80">
        <v>0.9607</v>
      </c>
      <c r="H4" s="80" t="s">
        <v>150</v>
      </c>
      <c r="I4" s="78">
        <v>29.861111111111104</v>
      </c>
      <c r="J4" s="78">
        <v>65.676686318500018</v>
      </c>
      <c r="K4" s="78">
        <v>48.494850767899997</v>
      </c>
    </row>
    <row r="5" spans="1:11" x14ac:dyDescent="0.3">
      <c r="A5" s="80">
        <v>2.6269</v>
      </c>
      <c r="B5" s="80" t="s">
        <v>148</v>
      </c>
      <c r="C5" s="80" t="s">
        <v>147</v>
      </c>
      <c r="D5" s="78">
        <v>20.193571428571428</v>
      </c>
      <c r="E5" s="78">
        <v>313.34285714285716</v>
      </c>
      <c r="F5" s="78">
        <v>275.02421383846155</v>
      </c>
      <c r="G5" s="80">
        <v>2.6269</v>
      </c>
      <c r="H5" s="80" t="s">
        <v>147</v>
      </c>
      <c r="I5" s="78">
        <v>77.571428571428569</v>
      </c>
      <c r="J5" s="78">
        <v>47.353683145033337</v>
      </c>
      <c r="K5" s="78">
        <v>44.024230420285711</v>
      </c>
    </row>
    <row r="6" spans="1:11" x14ac:dyDescent="0.3">
      <c r="A6" s="80">
        <v>0.78169999999999995</v>
      </c>
      <c r="B6" s="80" t="s">
        <v>93</v>
      </c>
      <c r="C6" s="80" t="s">
        <v>123</v>
      </c>
      <c r="D6" s="78">
        <v>190.75</v>
      </c>
      <c r="E6" s="78">
        <v>393.85714285714283</v>
      </c>
      <c r="F6" s="78">
        <v>1349.4356226333332</v>
      </c>
      <c r="G6" s="80">
        <v>0.78169999999999995</v>
      </c>
      <c r="H6" s="80" t="s">
        <v>123</v>
      </c>
      <c r="I6" s="78">
        <v>155.69166666666669</v>
      </c>
      <c r="J6" s="78">
        <v>165.68996209033335</v>
      </c>
      <c r="K6" s="78">
        <v>292.11253647971427</v>
      </c>
    </row>
    <row r="7" spans="1:11" x14ac:dyDescent="0.3">
      <c r="A7" s="80">
        <v>5.2229999999999999</v>
      </c>
      <c r="B7" s="80" t="s">
        <v>165</v>
      </c>
      <c r="C7" s="80" t="s">
        <v>164</v>
      </c>
      <c r="D7" s="78">
        <v>209.40312499999999</v>
      </c>
      <c r="E7" s="78">
        <v>983.60625000000005</v>
      </c>
      <c r="F7" s="78">
        <v>517.36414525285727</v>
      </c>
      <c r="G7" s="80">
        <v>5.2229999999999999</v>
      </c>
      <c r="H7" s="80" t="s">
        <v>164</v>
      </c>
      <c r="I7" s="78">
        <v>231.5</v>
      </c>
      <c r="J7" s="78">
        <v>78.172812841333339</v>
      </c>
      <c r="K7" s="78">
        <v>61.432492204800006</v>
      </c>
    </row>
    <row r="8" spans="1:11" x14ac:dyDescent="0.3">
      <c r="A8" s="80">
        <v>8.4619110000000006</v>
      </c>
      <c r="B8" s="80" t="s">
        <v>93</v>
      </c>
      <c r="C8" s="80" t="s">
        <v>130</v>
      </c>
      <c r="D8" s="78">
        <v>194.67090909090911</v>
      </c>
      <c r="E8" s="78">
        <v>260.18055555555549</v>
      </c>
      <c r="F8" s="78">
        <v>927.82004864847215</v>
      </c>
      <c r="G8" s="80">
        <v>8.4619110000000006</v>
      </c>
      <c r="H8" s="80" t="s">
        <v>130</v>
      </c>
      <c r="I8" s="78">
        <v>622.1583333333333</v>
      </c>
      <c r="J8" s="78">
        <v>77.058455674059985</v>
      </c>
      <c r="K8" s="78">
        <v>88.776167853283354</v>
      </c>
    </row>
    <row r="9" spans="1:11" x14ac:dyDescent="0.3">
      <c r="A9" s="80">
        <v>11.227499999999999</v>
      </c>
      <c r="B9" s="80" t="s">
        <v>105</v>
      </c>
      <c r="C9" s="80" t="s">
        <v>103</v>
      </c>
      <c r="D9" s="78">
        <v>52.477499999999999</v>
      </c>
      <c r="E9" s="78">
        <v>1930.75</v>
      </c>
      <c r="F9" s="78">
        <v>531.55894223749988</v>
      </c>
      <c r="G9" s="80">
        <v>11.227499999999999</v>
      </c>
      <c r="H9" s="80" t="s">
        <v>103</v>
      </c>
      <c r="I9" s="78">
        <v>60.858333333333341</v>
      </c>
      <c r="J9" s="78">
        <v>41.630418413688908</v>
      </c>
      <c r="K9" s="78">
        <v>32.685189213090901</v>
      </c>
    </row>
    <row r="10" spans="1:11" x14ac:dyDescent="0.3">
      <c r="A10" s="80">
        <v>12.5932</v>
      </c>
      <c r="B10" s="80" t="s">
        <v>93</v>
      </c>
      <c r="C10" s="80">
        <v>890</v>
      </c>
      <c r="D10" s="78">
        <v>147.26846153846154</v>
      </c>
      <c r="E10" s="78">
        <v>583.24857142857149</v>
      </c>
      <c r="F10" s="78">
        <v>487.45969152307691</v>
      </c>
      <c r="G10" s="80">
        <v>12.5932</v>
      </c>
      <c r="H10" s="80">
        <v>890</v>
      </c>
      <c r="I10" s="78">
        <v>139.91428571428568</v>
      </c>
      <c r="J10" s="78">
        <v>73.427588347753826</v>
      </c>
      <c r="K10" s="78">
        <v>226.49495272297142</v>
      </c>
    </row>
    <row r="11" spans="1:11" x14ac:dyDescent="0.3">
      <c r="A11" s="80">
        <v>14.250400000000001</v>
      </c>
      <c r="B11" s="80" t="s">
        <v>93</v>
      </c>
      <c r="C11" s="80" t="s">
        <v>128</v>
      </c>
      <c r="D11" s="78">
        <v>53.465277777777779</v>
      </c>
      <c r="E11" s="78">
        <v>414.62820512820508</v>
      </c>
      <c r="F11" s="78">
        <v>471.78720765358969</v>
      </c>
      <c r="G11" s="80">
        <v>14.250400000000001</v>
      </c>
      <c r="H11" s="80" t="s">
        <v>128</v>
      </c>
      <c r="I11" s="78">
        <v>145.04871794871795</v>
      </c>
      <c r="J11" s="78">
        <v>69.597632478424245</v>
      </c>
      <c r="K11" s="78">
        <v>43.446108364717972</v>
      </c>
    </row>
    <row r="12" spans="1:11" x14ac:dyDescent="0.3">
      <c r="A12" s="80">
        <v>16.192599999999999</v>
      </c>
      <c r="B12" s="80" t="s">
        <v>93</v>
      </c>
      <c r="C12" s="80" t="s">
        <v>125</v>
      </c>
      <c r="D12" s="78">
        <v>27.438571428571432</v>
      </c>
      <c r="E12" s="78">
        <v>488.47571428571428</v>
      </c>
      <c r="F12" s="78">
        <v>427.80238987166672</v>
      </c>
      <c r="G12" s="80">
        <v>16.192599999999999</v>
      </c>
      <c r="H12" s="80" t="s">
        <v>125</v>
      </c>
      <c r="I12" s="78">
        <v>105.25</v>
      </c>
      <c r="J12" s="78">
        <v>76.371102977066656</v>
      </c>
      <c r="K12" s="78">
        <v>42.215954902092307</v>
      </c>
    </row>
    <row r="13" spans="1:11" x14ac:dyDescent="0.3">
      <c r="A13" s="80">
        <v>27.588999999999999</v>
      </c>
      <c r="B13" s="80" t="s">
        <v>93</v>
      </c>
      <c r="C13" s="80" t="s">
        <v>132</v>
      </c>
      <c r="D13" s="78">
        <v>25.346410256410255</v>
      </c>
      <c r="E13" s="78">
        <v>160.08285714285714</v>
      </c>
      <c r="F13" s="78">
        <v>596.50614023285721</v>
      </c>
      <c r="G13" s="80">
        <v>27.588999999999999</v>
      </c>
      <c r="H13" s="80" t="s">
        <v>132</v>
      </c>
      <c r="I13" s="78">
        <v>201.01794871794874</v>
      </c>
      <c r="J13" s="78">
        <v>59.96948164629525</v>
      </c>
      <c r="K13" s="78">
        <v>62.433272253042858</v>
      </c>
    </row>
    <row r="14" spans="1:11" x14ac:dyDescent="0.3">
      <c r="A14" s="80">
        <v>75.680000000000007</v>
      </c>
      <c r="B14" s="80" t="s">
        <v>93</v>
      </c>
      <c r="C14" s="80" t="s">
        <v>116</v>
      </c>
      <c r="D14" s="78">
        <v>23.22384615384615</v>
      </c>
      <c r="E14" s="78">
        <v>1159.1428571428571</v>
      </c>
      <c r="F14" s="78">
        <v>722.21078945250008</v>
      </c>
      <c r="G14" s="80">
        <v>75.680000000000007</v>
      </c>
      <c r="H14" s="80" t="s">
        <v>116</v>
      </c>
      <c r="I14" s="78">
        <v>207.06923076923078</v>
      </c>
      <c r="J14" s="78">
        <v>82.514945942741662</v>
      </c>
      <c r="K14" s="78">
        <v>60.344203663930777</v>
      </c>
    </row>
    <row r="15" spans="1:11" x14ac:dyDescent="0.3">
      <c r="A15" s="80">
        <v>76.015000000000001</v>
      </c>
      <c r="B15" s="80" t="s">
        <v>93</v>
      </c>
      <c r="C15" s="80" t="s">
        <v>112</v>
      </c>
      <c r="D15" s="78">
        <v>65.304615384615389</v>
      </c>
      <c r="E15" s="78">
        <v>558.71214285714279</v>
      </c>
      <c r="F15" s="78">
        <v>390.15408778999995</v>
      </c>
      <c r="G15" s="80">
        <v>76.015000000000001</v>
      </c>
      <c r="H15" s="80" t="s">
        <v>112</v>
      </c>
      <c r="I15" s="78">
        <v>87.69285714285715</v>
      </c>
      <c r="J15" s="78">
        <v>54.090571379750003</v>
      </c>
      <c r="K15" s="78">
        <v>85.056020750357135</v>
      </c>
    </row>
    <row r="16" spans="1:11" x14ac:dyDescent="0.3">
      <c r="A16" s="80">
        <v>109.208</v>
      </c>
      <c r="B16" s="80" t="s">
        <v>93</v>
      </c>
      <c r="C16" s="80" t="s">
        <v>144</v>
      </c>
      <c r="D16" s="78">
        <v>68.083157894736843</v>
      </c>
      <c r="E16" s="78">
        <v>406.03899999999999</v>
      </c>
      <c r="F16" s="78">
        <v>494.25454981315795</v>
      </c>
      <c r="G16" s="80">
        <v>109.208</v>
      </c>
      <c r="H16" s="80" t="s">
        <v>144</v>
      </c>
      <c r="I16" s="78">
        <v>155.82105263157894</v>
      </c>
      <c r="J16" s="78">
        <v>64.879550640123512</v>
      </c>
      <c r="K16" s="78">
        <v>45.917303672834997</v>
      </c>
    </row>
    <row r="17" spans="1:11" x14ac:dyDescent="0.3">
      <c r="A17" s="80">
        <v>125.047</v>
      </c>
      <c r="B17" s="80" t="s">
        <v>93</v>
      </c>
      <c r="C17" s="80">
        <v>506</v>
      </c>
      <c r="D17" s="78">
        <v>33.955952380952375</v>
      </c>
      <c r="E17" s="78">
        <v>1264.0976190476192</v>
      </c>
      <c r="F17" s="78">
        <v>509.8165557302778</v>
      </c>
      <c r="G17" s="80">
        <v>125.047</v>
      </c>
      <c r="H17" s="80">
        <v>506</v>
      </c>
      <c r="I17" s="78">
        <v>86.048095238095243</v>
      </c>
      <c r="J17" s="78">
        <v>62.071823151230767</v>
      </c>
      <c r="K17" s="78">
        <v>59.437556410904769</v>
      </c>
    </row>
    <row r="18" spans="1:11" x14ac:dyDescent="0.3">
      <c r="A18" s="80">
        <v>130.517</v>
      </c>
      <c r="B18" s="80" t="s">
        <v>98</v>
      </c>
      <c r="C18" s="80" t="s">
        <v>97</v>
      </c>
      <c r="D18" s="78">
        <v>64.882307692307691</v>
      </c>
      <c r="E18" s="78">
        <v>2563.9230769230771</v>
      </c>
      <c r="F18" s="78">
        <v>580.42224135900005</v>
      </c>
      <c r="G18" s="80">
        <v>130.517</v>
      </c>
      <c r="H18" s="80" t="s">
        <v>97</v>
      </c>
      <c r="I18" s="78">
        <v>221.45384615384611</v>
      </c>
      <c r="J18" s="78">
        <v>57.468894327500017</v>
      </c>
      <c r="K18" s="78">
        <v>54.796418664938464</v>
      </c>
    </row>
    <row r="19" spans="1:11" x14ac:dyDescent="0.3">
      <c r="A19" s="80">
        <v>340.69200000000001</v>
      </c>
      <c r="B19" s="80" t="s">
        <v>93</v>
      </c>
      <c r="C19" s="80" t="s">
        <v>119</v>
      </c>
      <c r="D19" s="78">
        <v>189.32913333333332</v>
      </c>
      <c r="E19" s="78">
        <v>1267.4166666666667</v>
      </c>
      <c r="F19" s="78">
        <v>481.99715335923077</v>
      </c>
      <c r="G19" s="80">
        <v>340.69200000000001</v>
      </c>
      <c r="H19" s="80" t="s">
        <v>119</v>
      </c>
      <c r="I19" s="78">
        <v>135.94</v>
      </c>
      <c r="J19" s="78">
        <v>86.993235522133332</v>
      </c>
      <c r="K19" s="78">
        <v>43.48363486944001</v>
      </c>
    </row>
    <row r="20" spans="1:11" x14ac:dyDescent="0.3">
      <c r="A20" s="80">
        <v>462.40899999999999</v>
      </c>
      <c r="B20" s="80" t="s">
        <v>93</v>
      </c>
      <c r="C20" s="80" t="s">
        <v>121</v>
      </c>
      <c r="D20" s="78">
        <v>50.804166666666667</v>
      </c>
      <c r="E20" s="78">
        <v>587.59307692307698</v>
      </c>
      <c r="F20" s="78">
        <v>479.89623523499995</v>
      </c>
      <c r="G20" s="80">
        <v>462.40899999999999</v>
      </c>
      <c r="H20" s="80" t="s">
        <v>121</v>
      </c>
      <c r="I20" s="78">
        <v>107.33076923076925</v>
      </c>
      <c r="J20" s="78">
        <v>69.159877599384629</v>
      </c>
      <c r="K20" s="78">
        <v>63.274153405030773</v>
      </c>
    </row>
    <row r="21" spans="1:11" x14ac:dyDescent="0.3">
      <c r="A21" s="80">
        <v>519.08399999999995</v>
      </c>
      <c r="B21" s="80" t="s">
        <v>93</v>
      </c>
      <c r="C21" s="80" t="s">
        <v>135</v>
      </c>
      <c r="D21" s="78">
        <v>17.072083333333335</v>
      </c>
      <c r="E21" s="78">
        <v>627.66833333333329</v>
      </c>
      <c r="F21" s="78">
        <v>437.77179184545457</v>
      </c>
      <c r="G21" s="80">
        <v>519.08399999999995</v>
      </c>
      <c r="H21" s="80" t="s">
        <v>135</v>
      </c>
      <c r="I21" s="78">
        <v>71.291666666666671</v>
      </c>
      <c r="J21" s="78">
        <v>62.610966175600019</v>
      </c>
      <c r="K21" s="78">
        <v>40.891701598716658</v>
      </c>
    </row>
    <row r="22" spans="1:11" x14ac:dyDescent="0.3">
      <c r="A22" s="80">
        <v>603.46</v>
      </c>
      <c r="B22" s="80" t="s">
        <v>93</v>
      </c>
      <c r="C22" s="80" t="s">
        <v>91</v>
      </c>
      <c r="D22" s="78">
        <v>17.801046296296292</v>
      </c>
      <c r="E22" s="78">
        <v>636.57027777777773</v>
      </c>
      <c r="F22" s="78">
        <v>425.46282627754903</v>
      </c>
      <c r="G22" s="80">
        <v>603.46</v>
      </c>
      <c r="H22" s="80" t="s">
        <v>91</v>
      </c>
      <c r="I22" s="78">
        <v>114.81092592592593</v>
      </c>
      <c r="J22" s="78">
        <v>63.723254032704915</v>
      </c>
      <c r="K22" s="78">
        <v>55.519409949571305</v>
      </c>
    </row>
    <row r="23" spans="1:11" x14ac:dyDescent="0.3">
      <c r="A23" s="80">
        <v>611.375</v>
      </c>
      <c r="B23" s="80" t="s">
        <v>98</v>
      </c>
      <c r="C23" s="80" t="s">
        <v>139</v>
      </c>
      <c r="D23" s="78">
        <v>17.364787499999998</v>
      </c>
      <c r="E23" s="78">
        <v>919.09756097560978</v>
      </c>
      <c r="F23" s="78">
        <v>461.680180769625</v>
      </c>
      <c r="G23" s="80">
        <v>611.375</v>
      </c>
      <c r="H23" s="80" t="s">
        <v>139</v>
      </c>
      <c r="I23" s="78">
        <v>167.51199999999997</v>
      </c>
      <c r="J23" s="78">
        <v>71.439637334215774</v>
      </c>
      <c r="K23" s="78">
        <v>49.348175993694987</v>
      </c>
    </row>
    <row r="24" spans="1:11" x14ac:dyDescent="0.3">
      <c r="A24" s="80">
        <v>893.72379999999998</v>
      </c>
      <c r="B24" s="80" t="s">
        <v>93</v>
      </c>
      <c r="C24" s="80" t="s">
        <v>153</v>
      </c>
      <c r="D24" s="78">
        <v>137.29645833333336</v>
      </c>
      <c r="E24" s="78">
        <v>502.65740740740733</v>
      </c>
      <c r="F24" s="78">
        <v>570.63875599666653</v>
      </c>
      <c r="G24" s="80">
        <v>893.72379999999998</v>
      </c>
      <c r="H24" s="80" t="s">
        <v>153</v>
      </c>
      <c r="I24" s="78">
        <v>91.854901960784304</v>
      </c>
      <c r="J24" s="78">
        <v>82.372262389666659</v>
      </c>
      <c r="K24" s="78">
        <v>41.101224540322221</v>
      </c>
    </row>
    <row r="25" spans="1:11" x14ac:dyDescent="0.3">
      <c r="A25" s="80">
        <v>893.72379999999998</v>
      </c>
      <c r="B25" s="80" t="s">
        <v>93</v>
      </c>
      <c r="C25" s="80" t="s">
        <v>202</v>
      </c>
      <c r="D25" s="78">
        <v>91.343076923076922</v>
      </c>
      <c r="E25" s="78">
        <v>569.88307692307694</v>
      </c>
      <c r="F25" s="78">
        <v>450.13463377615386</v>
      </c>
      <c r="G25" s="80">
        <v>893.72379999999998</v>
      </c>
      <c r="H25" s="80" t="s">
        <v>202</v>
      </c>
      <c r="I25" s="78">
        <v>85.961538461538467</v>
      </c>
      <c r="J25" s="78">
        <v>42.125158278469982</v>
      </c>
      <c r="K25" s="78">
        <v>54.175921787084619</v>
      </c>
    </row>
    <row r="26" spans="1:11" x14ac:dyDescent="0.3">
      <c r="A26" s="80">
        <v>893.72379999999998</v>
      </c>
      <c r="B26" s="80" t="s">
        <v>93</v>
      </c>
      <c r="C26" s="80" t="s">
        <v>198</v>
      </c>
      <c r="D26" s="78">
        <v>32.989090909090912</v>
      </c>
      <c r="E26" s="78">
        <v>315.12454545454545</v>
      </c>
      <c r="F26" s="78">
        <v>732.00595245636362</v>
      </c>
      <c r="G26" s="80">
        <v>893.72379999999998</v>
      </c>
      <c r="H26" s="80" t="s">
        <v>198</v>
      </c>
      <c r="I26" s="78">
        <v>51.980909090909087</v>
      </c>
      <c r="J26" s="78">
        <v>45.701356992664735</v>
      </c>
      <c r="K26" s="78">
        <v>47.017737386407994</v>
      </c>
    </row>
    <row r="27" spans="1:11" x14ac:dyDescent="0.3">
      <c r="A27" s="80">
        <v>893.72379999999998</v>
      </c>
      <c r="B27" s="80" t="s">
        <v>93</v>
      </c>
      <c r="C27" s="80" t="s">
        <v>195</v>
      </c>
      <c r="D27" s="78">
        <v>29.523402777777772</v>
      </c>
      <c r="E27" s="78">
        <v>332.68413333333331</v>
      </c>
      <c r="F27" s="78">
        <v>725.74071515859987</v>
      </c>
      <c r="G27" s="80">
        <v>893.72379999999998</v>
      </c>
      <c r="H27" s="80" t="s">
        <v>195</v>
      </c>
      <c r="I27" s="78">
        <v>54.377999999999993</v>
      </c>
      <c r="J27" s="78">
        <v>43.983498985588191</v>
      </c>
      <c r="K27" s="78">
        <v>62.983743286775344</v>
      </c>
    </row>
    <row r="28" spans="1:11" x14ac:dyDescent="0.3">
      <c r="A28" s="80">
        <v>893.72379999999998</v>
      </c>
      <c r="B28" s="80" t="s">
        <v>93</v>
      </c>
      <c r="C28" s="80" t="s">
        <v>191</v>
      </c>
      <c r="D28" s="78">
        <v>47.773636363636363</v>
      </c>
      <c r="E28" s="78">
        <v>262.80545454545455</v>
      </c>
      <c r="F28" s="78">
        <v>817.39209333272731</v>
      </c>
      <c r="G28" s="80">
        <v>893.72379999999998</v>
      </c>
      <c r="H28" s="80" t="s">
        <v>191</v>
      </c>
      <c r="I28" s="78">
        <v>50.112727272727277</v>
      </c>
      <c r="J28" s="78">
        <v>55.495286693282992</v>
      </c>
      <c r="K28" s="78">
        <v>70.139678313716999</v>
      </c>
    </row>
    <row r="29" spans="1:11" x14ac:dyDescent="0.3">
      <c r="A29" s="80">
        <v>0.94469999999999998</v>
      </c>
      <c r="B29" s="80" t="s">
        <v>158</v>
      </c>
      <c r="C29" s="80" t="s">
        <v>172</v>
      </c>
      <c r="D29" s="78">
        <v>25.661666666666669</v>
      </c>
      <c r="E29" s="78">
        <v>1122.9999999999998</v>
      </c>
      <c r="F29" s="78">
        <v>230.92833251833332</v>
      </c>
      <c r="G29" s="80">
        <v>0.94469999999999998</v>
      </c>
      <c r="H29" s="80" t="s">
        <v>172</v>
      </c>
      <c r="I29" s="78">
        <v>31.123095238095239</v>
      </c>
      <c r="J29" s="78">
        <v>38.870213403133342</v>
      </c>
      <c r="K29" s="78">
        <v>23.18387373392618</v>
      </c>
    </row>
    <row r="30" spans="1:11" x14ac:dyDescent="0.3">
      <c r="A30" s="80">
        <v>1.0447</v>
      </c>
      <c r="B30" s="80" t="s">
        <v>158</v>
      </c>
      <c r="C30" s="80" t="s">
        <v>157</v>
      </c>
      <c r="D30" s="78">
        <v>25.047142857142859</v>
      </c>
      <c r="E30" s="78">
        <v>517</v>
      </c>
      <c r="F30" s="78">
        <v>210.93998333818183</v>
      </c>
      <c r="G30" s="80">
        <v>1.0447</v>
      </c>
      <c r="H30" s="80" t="s">
        <v>157</v>
      </c>
      <c r="I30" s="78">
        <v>26.19</v>
      </c>
      <c r="J30" s="78">
        <v>39.433929764600002</v>
      </c>
      <c r="K30" s="78">
        <v>42.073853025364294</v>
      </c>
    </row>
    <row r="31" spans="1:11" x14ac:dyDescent="0.3">
      <c r="A31" s="80">
        <v>1.407</v>
      </c>
      <c r="B31" s="80" t="s">
        <v>186</v>
      </c>
      <c r="C31" s="80" t="s">
        <v>185</v>
      </c>
      <c r="D31" s="78">
        <v>17.463241379310347</v>
      </c>
      <c r="E31" s="78">
        <v>536.49802259887008</v>
      </c>
      <c r="F31" s="78">
        <v>168.14041925632168</v>
      </c>
      <c r="G31" s="80">
        <v>1.407</v>
      </c>
      <c r="H31" s="80" t="s">
        <v>185</v>
      </c>
      <c r="I31" s="78">
        <v>57.71864406779661</v>
      </c>
      <c r="J31" s="78">
        <v>56.879979313963993</v>
      </c>
      <c r="K31" s="78">
        <v>25.160335694470838</v>
      </c>
    </row>
    <row r="32" spans="1:11" x14ac:dyDescent="0.3">
      <c r="A32" s="80">
        <v>7.8944999999999999</v>
      </c>
      <c r="B32" s="80" t="s">
        <v>175</v>
      </c>
      <c r="C32" s="80" t="s">
        <v>174</v>
      </c>
      <c r="D32" s="78">
        <v>9.7771428571428576</v>
      </c>
      <c r="E32" s="78">
        <v>292</v>
      </c>
      <c r="F32" s="78">
        <v>168.33533200307693</v>
      </c>
      <c r="G32" s="80">
        <v>7.8944999999999999</v>
      </c>
      <c r="H32" s="80" t="s">
        <v>174</v>
      </c>
      <c r="I32" s="78">
        <v>18.895714285714284</v>
      </c>
      <c r="J32" s="78">
        <v>44.328569685364279</v>
      </c>
      <c r="K32" s="78">
        <v>14.629361816142858</v>
      </c>
    </row>
    <row r="33" spans="1:11" x14ac:dyDescent="0.3">
      <c r="A33" s="80">
        <v>17.261099999999999</v>
      </c>
      <c r="B33" s="80" t="s">
        <v>178</v>
      </c>
      <c r="C33" s="80" t="s">
        <v>177</v>
      </c>
      <c r="D33" s="78">
        <v>6.9636363636363647</v>
      </c>
      <c r="E33" s="78">
        <v>496.69166666666666</v>
      </c>
      <c r="F33" s="78">
        <v>119.23349906181816</v>
      </c>
      <c r="G33" s="80">
        <v>17.261099999999999</v>
      </c>
      <c r="H33" s="80" t="s">
        <v>177</v>
      </c>
      <c r="I33" s="78">
        <v>16.96</v>
      </c>
      <c r="J33" s="78">
        <v>66.025589970444443</v>
      </c>
      <c r="K33" s="78">
        <v>20.307720036008334</v>
      </c>
    </row>
    <row r="34" spans="1:11" x14ac:dyDescent="0.3">
      <c r="A34" s="80">
        <v>18.539400000000001</v>
      </c>
      <c r="B34" s="80" t="s">
        <v>161</v>
      </c>
      <c r="C34" s="80" t="s">
        <v>160</v>
      </c>
      <c r="D34" s="78">
        <v>96.445599999999999</v>
      </c>
      <c r="E34" s="78">
        <v>226.87333333333336</v>
      </c>
      <c r="F34" s="78">
        <v>189.5552971476923</v>
      </c>
      <c r="G34" s="80">
        <v>18.539400000000001</v>
      </c>
      <c r="H34" s="80" t="s">
        <v>160</v>
      </c>
      <c r="I34" s="78">
        <v>48.457333333333345</v>
      </c>
      <c r="J34" s="78">
        <v>34.584637262827279</v>
      </c>
      <c r="K34" s="78">
        <v>38.726865248199992</v>
      </c>
    </row>
    <row r="35" spans="1:11" x14ac:dyDescent="0.3">
      <c r="A35" s="80" t="s">
        <v>229</v>
      </c>
      <c r="B35" s="80" t="s">
        <v>169</v>
      </c>
      <c r="C35" s="80" t="s">
        <v>167</v>
      </c>
      <c r="D35" s="78">
        <v>93.789166666666674</v>
      </c>
      <c r="E35" s="78">
        <v>506.50769230769225</v>
      </c>
      <c r="F35" s="78">
        <v>573.4737593658333</v>
      </c>
      <c r="G35" s="80" t="s">
        <v>229</v>
      </c>
      <c r="H35" s="80" t="s">
        <v>167</v>
      </c>
      <c r="I35" s="78">
        <v>100.14615384615384</v>
      </c>
      <c r="J35" s="78">
        <v>63.933669425589997</v>
      </c>
      <c r="K35" s="78">
        <v>72.55334077745384</v>
      </c>
    </row>
    <row r="36" spans="1:11" x14ac:dyDescent="0.3">
      <c r="A36" s="80">
        <v>1249.2619999999999</v>
      </c>
      <c r="B36" s="80" t="s">
        <v>169</v>
      </c>
      <c r="C36" s="80" t="s">
        <v>181</v>
      </c>
      <c r="D36" s="78">
        <v>81.501147540983624</v>
      </c>
      <c r="E36" s="78">
        <v>1436.655737704918</v>
      </c>
      <c r="F36" s="78">
        <v>461.44368507086966</v>
      </c>
      <c r="G36" s="80">
        <v>1249.2619999999999</v>
      </c>
      <c r="H36" s="80" t="s">
        <v>181</v>
      </c>
      <c r="I36" s="78">
        <v>188.44590163934427</v>
      </c>
      <c r="J36" s="78">
        <v>61.80841925855573</v>
      </c>
      <c r="K36" s="78">
        <v>51.650037818613328</v>
      </c>
    </row>
    <row r="37" spans="1:11" x14ac:dyDescent="0.3">
      <c r="A37" s="80">
        <v>1266.1546000000001</v>
      </c>
      <c r="B37" s="80" t="s">
        <v>87</v>
      </c>
      <c r="C37" s="80" t="s">
        <v>84</v>
      </c>
      <c r="D37" s="78">
        <v>85.886621621621629</v>
      </c>
      <c r="E37" s="78">
        <v>1667.0540540540539</v>
      </c>
      <c r="F37" s="78">
        <v>689.90137310115381</v>
      </c>
      <c r="G37" s="80">
        <v>1266.1546000000001</v>
      </c>
      <c r="H37" s="80" t="s">
        <v>84</v>
      </c>
      <c r="I37" s="78">
        <v>287.67972972972973</v>
      </c>
      <c r="J37" s="78">
        <v>90.588289294676699</v>
      </c>
      <c r="K37" s="78">
        <v>45.625654974013514</v>
      </c>
    </row>
    <row r="38" spans="1:11" x14ac:dyDescent="0.3">
      <c r="A38" s="80">
        <v>1285.7940000000001</v>
      </c>
      <c r="B38" s="80" t="s">
        <v>169</v>
      </c>
      <c r="C38" s="80" t="s">
        <v>188</v>
      </c>
      <c r="D38" s="78">
        <v>24.447916666666668</v>
      </c>
      <c r="E38" s="78">
        <v>1939.6375</v>
      </c>
      <c r="F38" s="78">
        <v>422.13232593142857</v>
      </c>
      <c r="G38" s="80">
        <v>1285.7940000000001</v>
      </c>
      <c r="H38" s="80" t="s">
        <v>188</v>
      </c>
      <c r="I38" s="78">
        <v>291.59166666666664</v>
      </c>
      <c r="J38" s="78">
        <v>72.285970014222244</v>
      </c>
      <c r="K38" s="78">
        <v>46.019254026866669</v>
      </c>
    </row>
    <row r="39" spans="1:11" x14ac:dyDescent="0.3">
      <c r="A39" s="80" t="s">
        <v>230</v>
      </c>
      <c r="B39" s="79"/>
      <c r="C39" s="79"/>
      <c r="D39" s="78">
        <v>58.275540996784592</v>
      </c>
      <c r="E39" s="78">
        <v>817.5841536050159</v>
      </c>
      <c r="F39" s="78">
        <v>479.02786590718495</v>
      </c>
      <c r="G39" s="80" t="s">
        <v>230</v>
      </c>
      <c r="H39" s="79"/>
      <c r="I39" s="78">
        <v>132.87356576862129</v>
      </c>
      <c r="J39" s="78">
        <v>63.934488381423456</v>
      </c>
      <c r="K39" s="78">
        <v>54.549660808861177</v>
      </c>
    </row>
  </sheetData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ource xmlns="http://schemas.microsoft.com/sharepoint/v3/fields" xsi:nil="true"/>
    <Language xmlns="http://schemas.microsoft.com/sharepoint/v3">English</Language>
    <j747ac98061d40f0aa7bd47e1db5675d xmlns="4ffa91fb-a0ff-4ac5-b2db-65c790d184a4">
      <Terms xmlns="http://schemas.microsoft.com/office/infopath/2007/PartnerControls"/>
    </j747ac98061d40f0aa7bd47e1db5675d>
    <External_x0020_Contributor xmlns="4ffa91fb-a0ff-4ac5-b2db-65c790d184a4" xsi:nil="true"/>
    <TaxKeywordTaxHTField xmlns="4ffa91fb-a0ff-4ac5-b2db-65c790d184a4">
      <Terms xmlns="http://schemas.microsoft.com/office/infopath/2007/PartnerControls"/>
    </TaxKeywordTaxHTField>
    <Record xmlns="4ffa91fb-a0ff-4ac5-b2db-65c790d184a4">Shared</Record>
    <Rights xmlns="4ffa91fb-a0ff-4ac5-b2db-65c790d184a4" xsi:nil="true"/>
    <Document_x0020_Creation_x0020_Date xmlns="4ffa91fb-a0ff-4ac5-b2db-65c790d184a4">2024-10-23T20:49:30+00:00</Document_x0020_Creation_x0020_Date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  <TaxCatchAll xmlns="4ffa91fb-a0ff-4ac5-b2db-65c790d184a4" xsi:nil="true"/>
    <lcf76f155ced4ddcb4097134ff3c332f xmlns="50fd2245-274c-419b-82df-7e7e63be222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731D08F3A0B14D990BF8A22235278E" ma:contentTypeVersion="15" ma:contentTypeDescription="Create a new document." ma:contentTypeScope="" ma:versionID="0d868cc1dd55821ce356b1a7a6d55c7d">
  <xsd:schema xmlns:xsd="http://www.w3.org/2001/XMLSchema" xmlns:xs="http://www.w3.org/2001/XMLSchema" xmlns:p="http://schemas.microsoft.com/office/2006/metadata/properties" xmlns:ns1="http://schemas.microsoft.com/sharepoint/v3" xmlns:ns2="4ffa91fb-a0ff-4ac5-b2db-65c790d184a4" xmlns:ns3="http://schemas.microsoft.com/sharepoint.v3" xmlns:ns4="http://schemas.microsoft.com/sharepoint/v3/fields" xmlns:ns5="50fd2245-274c-419b-82df-7e7e63be2227" xmlns:ns6="67752427-12fb-4ec6-8e8a-7a8645d3aae6" targetNamespace="http://schemas.microsoft.com/office/2006/metadata/properties" ma:root="true" ma:fieldsID="f1c6f8e6d6abfbff3eb188712404f39f" ns1:_="" ns2:_="" ns3:_="" ns4:_="" ns5:_="" ns6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50fd2245-274c-419b-82df-7e7e63be2227"/>
    <xsd:import namespace="67752427-12fb-4ec6-8e8a-7a8645d3aae6"/>
    <xsd:element name="properties">
      <xsd:complexType>
        <xsd:sequence>
          <xsd:element name="documentManagement">
            <xsd:complexType>
              <xsd:all>
                <xsd:element ref="ns2:Document_x0020_Creation_x0020_Date" minOccurs="0"/>
                <xsd:element ref="ns2:Creator" minOccurs="0"/>
                <xsd:element ref="ns2:EPA_x0020_Office" minOccurs="0"/>
                <xsd:element ref="ns2:Record" minOccurs="0"/>
                <xsd:element ref="ns3:CategoryDescription" minOccurs="0"/>
                <xsd:element ref="ns2:Identifier" minOccurs="0"/>
                <xsd:element ref="ns2:EPA_x0020_Contributor" minOccurs="0"/>
                <xsd:element ref="ns2:External_x0020_Contributor" minOccurs="0"/>
                <xsd:element ref="ns4:_Coverage" minOccurs="0"/>
                <xsd:element ref="ns2:EPA_x0020_Related_x0020_Documents" minOccurs="0"/>
                <xsd:element ref="ns4:_Source" minOccurs="0"/>
                <xsd:element ref="ns2:Rights" minOccurs="0"/>
                <xsd:element ref="ns1:Language" minOccurs="0"/>
                <xsd:element ref="ns2:j747ac98061d40f0aa7bd47e1db5675d" minOccurs="0"/>
                <xsd:element ref="ns2:TaxKeywordTaxHTField" minOccurs="0"/>
                <xsd:element ref="ns2:TaxCatchAllLabel" minOccurs="0"/>
                <xsd:element ref="ns2:TaxCatchAll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6:SharedWithUsers" minOccurs="0"/>
                <xsd:element ref="ns6:SharedWithDetails" minOccurs="0"/>
                <xsd:element ref="ns5:MediaServiceObjectDetectorVersions" minOccurs="0"/>
                <xsd:element ref="ns5:MediaServiceSearchProperties" minOccurs="0"/>
                <xsd:element ref="ns5:lcf76f155ced4ddcb4097134ff3c332f" minOccurs="0"/>
                <xsd:element ref="ns5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 ma:readOnly="fals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 ma:readOnly="false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6b3adea8-b183-4fc6-bb14-5aeb175a4d2d}" ma:internalName="TaxCatchAllLabel" ma:readOnly="true" ma:showField="CatchAllDataLabel" ma:web="67752427-12fb-4ec6-8e8a-7a8645d3aa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6b3adea8-b183-4fc6-bb14-5aeb175a4d2d}" ma:internalName="TaxCatchAll" ma:showField="CatchAllData" ma:web="67752427-12fb-4ec6-8e8a-7a8645d3aa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fd2245-274c-419b-82df-7e7e63be22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30" nillable="true" ma:displayName="Tags" ma:internalName="MediaServiceAutoTags" ma:readOnly="true">
      <xsd:simpleType>
        <xsd:restriction base="dms:Text"/>
      </xsd:simple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3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39" nillable="true" ma:taxonomy="true" ma:internalName="lcf76f155ced4ddcb4097134ff3c332f" ma:taxonomyFieldName="MediaServiceImageTags" ma:displayName="Image Tags" ma:readOnly="false" ma:fieldId="{5cf76f15-5ced-4ddc-b409-7134ff3c332f}" ma:taxonomyMulti="true" ma:sspId="29f62856-1543-49d4-a736-4569d363f5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4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752427-12fb-4ec6-8e8a-7a8645d3aae6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haredContentType xmlns="Microsoft.SharePoint.Taxonomy.ContentTypeSync" SourceId="29f62856-1543-49d4-a736-4569d363f533" ContentTypeId="0x0101" PreviousValue="false"/>
</file>

<file path=customXml/itemProps1.xml><?xml version="1.0" encoding="utf-8"?>
<ds:datastoreItem xmlns:ds="http://schemas.openxmlformats.org/officeDocument/2006/customXml" ds:itemID="{88DE8A8F-555B-4477-9A85-39602BA768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0997D9-CCC2-4DF1-A5F6-6F58D9220191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http://schemas.microsoft.com/sharepoint/v3"/>
    <ds:schemaRef ds:uri="4ffa91fb-a0ff-4ac5-b2db-65c790d184a4"/>
    <ds:schemaRef ds:uri="http://schemas.microsoft.com/sharepoint.v3"/>
    <ds:schemaRef ds:uri="50fd2245-274c-419b-82df-7e7e63be2227"/>
  </ds:schemaRefs>
</ds:datastoreItem>
</file>

<file path=customXml/itemProps3.xml><?xml version="1.0" encoding="utf-8"?>
<ds:datastoreItem xmlns:ds="http://schemas.openxmlformats.org/officeDocument/2006/customXml" ds:itemID="{95B2A579-B914-4544-A5DF-9A61B2FA7A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ffa91fb-a0ff-4ac5-b2db-65c790d184a4"/>
    <ds:schemaRef ds:uri="http://schemas.microsoft.com/sharepoint.v3"/>
    <ds:schemaRef ds:uri="http://schemas.microsoft.com/sharepoint/v3/fields"/>
    <ds:schemaRef ds:uri="50fd2245-274c-419b-82df-7e7e63be2227"/>
    <ds:schemaRef ds:uri="67752427-12fb-4ec6-8e8a-7a8645d3aa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A38CD03-1FE5-4D1F-AF8F-391D95B4EF13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 Dictionary</vt:lpstr>
      <vt:lpstr>SiteMetadata</vt:lpstr>
      <vt:lpstr>NARMS_EFLMR_Nutrients_Site</vt:lpstr>
      <vt:lpstr>NARMS_Nutrients_Site_HydrcCorre</vt:lpstr>
      <vt:lpstr>HydroCond notes</vt:lpstr>
      <vt:lpstr>Pivot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Nietch, Christopher</dc:creator>
  <cp:keywords/>
  <dc:description/>
  <cp:lastModifiedBy>Franklin, Alison</cp:lastModifiedBy>
  <cp:revision/>
  <dcterms:created xsi:type="dcterms:W3CDTF">2024-03-20T13:47:29Z</dcterms:created>
  <dcterms:modified xsi:type="dcterms:W3CDTF">2025-10-06T19:35:51Z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0x01010038731D08F3A0B14D990BF8A22235278E</vt:lpwstr>
  </property>
  <property fmtid="{D5CDD505-2E9C-101B-9397-08002B2CF9AE}" pid="3" name="TaxKeyword">
    <vt:lpwstr/>
  </property>
  <property fmtid="{D5CDD505-2E9C-101B-9397-08002B2CF9AE}" pid="4" name="e3f09c3df709400db2417a7161762d62">
    <vt:lpwstr/>
  </property>
  <property fmtid="{D5CDD505-2E9C-101B-9397-08002B2CF9AE}" pid="5" name="EPA_x0020_Subject">
    <vt:lpwstr/>
  </property>
  <property fmtid="{D5CDD505-2E9C-101B-9397-08002B2CF9AE}" pid="6" name="Document Type">
    <vt:lpwstr/>
  </property>
  <property fmtid="{D5CDD505-2E9C-101B-9397-08002B2CF9AE}" pid="7" name="EPA Subject">
    <vt:lpwstr/>
  </property>
  <property fmtid="{D5CDD505-2E9C-101B-9397-08002B2CF9AE}" pid="8" name="Document_x0020_Type">
    <vt:lpwstr/>
  </property>
  <property fmtid="{D5CDD505-2E9C-101B-9397-08002B2CF9AE}" pid="9" name="MediaServiceImageTags">
    <vt:lpwstr/>
  </property>
  <property fmtid="{D5CDD505-2E9C-101B-9397-08002B2CF9AE}" pid="10" name="Order">
    <vt:r8>1400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ComplianceAssetId">
    <vt:lpwstr/>
  </property>
  <property fmtid="{D5CDD505-2E9C-101B-9397-08002B2CF9AE}" pid="14" name="TemplateUrl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