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NARMSEnvironmentalSub-GroupFieldSamplingNearTermEffort/Shared Documents/Measurements/Watershed Dataset/"/>
    </mc:Choice>
  </mc:AlternateContent>
  <xr:revisionPtr revIDLastSave="214" documentId="8_{DA59B9B0-9921-43B8-B236-0481D680A6B9}" xr6:coauthVersionLast="47" xr6:coauthVersionMax="47" xr10:uidLastSave="{9820FF78-986D-4EC8-BF48-E42E442FC181}"/>
  <bookViews>
    <workbookView xWindow="384" yWindow="384" windowWidth="19872" windowHeight="9840" xr2:uid="{8AD5712B-E711-4D76-9026-FB7D9C812DBE}"/>
  </bookViews>
  <sheets>
    <sheet name="Data Dictionary" sheetId="14" r:id="rId1"/>
    <sheet name="AMR Sites" sheetId="5" r:id="rId2"/>
    <sheet name="Site Details" sheetId="1" r:id="rId3"/>
    <sheet name="Long Loop" sheetId="6" r:id="rId4"/>
    <sheet name="Lake Loop" sheetId="8" r:id="rId5"/>
    <sheet name="Short Loop" sheetId="7" r:id="rId6"/>
    <sheet name="Lake Day" sheetId="9" r:id="rId7"/>
    <sheet name="WWTPs" sheetId="13" r:id="rId8"/>
    <sheet name="Sampling Dates" sheetId="10" r:id="rId9"/>
    <sheet name="Duplicates" sheetId="12" r:id="rId10"/>
    <sheet name="Weekly Number of Samples" sheetId="11" r:id="rId11"/>
  </sheets>
  <definedNames>
    <definedName name="_xlnm._FilterDatabase" localSheetId="1" hidden="1">'AMR Sites'!$A$1:$J$1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5" l="1"/>
  <c r="E38" i="5"/>
  <c r="E36" i="5"/>
  <c r="E35" i="5"/>
  <c r="E34" i="5"/>
  <c r="E33" i="5"/>
  <c r="E32" i="5"/>
  <c r="E29" i="5"/>
  <c r="E30" i="5"/>
  <c r="E31" i="5"/>
  <c r="E28" i="5"/>
  <c r="E27" i="5"/>
  <c r="E25" i="5"/>
  <c r="E24" i="5"/>
  <c r="E23" i="5"/>
  <c r="E22" i="5"/>
  <c r="E26" i="5"/>
  <c r="E21" i="5"/>
  <c r="D39" i="5"/>
  <c r="D38" i="5"/>
  <c r="D36" i="5"/>
  <c r="D35" i="5"/>
  <c r="D29" i="5"/>
  <c r="D30" i="5"/>
  <c r="D31" i="5"/>
  <c r="D32" i="5"/>
  <c r="D33" i="5"/>
  <c r="D34" i="5"/>
  <c r="D28" i="5"/>
  <c r="D27" i="5"/>
  <c r="D26" i="5"/>
  <c r="D15" i="5"/>
  <c r="D24" i="5"/>
  <c r="D25" i="5"/>
  <c r="D23" i="5"/>
  <c r="D21" i="5"/>
  <c r="D22" i="5"/>
  <c r="E20" i="5"/>
  <c r="D20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4" i="5"/>
  <c r="D5" i="5"/>
  <c r="D6" i="5"/>
  <c r="D7" i="5"/>
  <c r="D8" i="5"/>
  <c r="D9" i="5"/>
  <c r="D10" i="5"/>
  <c r="D11" i="5"/>
  <c r="D12" i="5"/>
  <c r="D13" i="5"/>
  <c r="D14" i="5"/>
  <c r="D16" i="5"/>
  <c r="D17" i="5"/>
  <c r="D18" i="5"/>
  <c r="D19" i="5"/>
  <c r="D4" i="5"/>
  <c r="F24" i="11" l="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tc={E225BF6F-133D-45DE-B50B-07CE497ED8C2}</author>
    <author>cnietch</author>
    <author>tc={95952BAA-85BF-446A-AB46-79C685FBE284}</author>
  </authors>
  <commentList>
    <comment ref="F4" authorId="0" shapeId="0" xr:uid="{E225BF6F-133D-45DE-B50B-07CE497ED8C2}">
      <text>
        <t>[Threaded comment]
Your version of Excel allows you to read this threaded comment; however, any edits to it will get removed if the file is opened in a newer version of Excel. Learn more: https://go.microsoft.com/fwlink/?linkid=870924
Comment:
    Or should we drop this to once per week?</t>
      </text>
    </comment>
    <comment ref="U24" authorId="1" shapeId="0" xr:uid="{235ED10B-0D1C-47BC-AE2F-899F07A9DB07}">
      <text>
        <r>
          <rPr>
            <b/>
            <sz val="9"/>
            <color indexed="81"/>
            <rFont val="Tahoma"/>
            <family val="2"/>
          </rPr>
          <t>cnietch:</t>
        </r>
        <r>
          <rPr>
            <sz val="9"/>
            <color indexed="81"/>
            <rFont val="Tahoma"/>
            <family val="2"/>
          </rPr>
          <t xml:space="preserve">
Only when sampled on Short events</t>
        </r>
      </text>
    </comment>
    <comment ref="AD24" authorId="1" shapeId="0" xr:uid="{68635F10-CB1F-4BB4-BFFA-A3415414054A}">
      <text>
        <r>
          <rPr>
            <b/>
            <sz val="9"/>
            <color indexed="81"/>
            <rFont val="Tahoma"/>
            <family val="2"/>
          </rPr>
          <t>cnietch:</t>
        </r>
        <r>
          <rPr>
            <sz val="9"/>
            <color indexed="81"/>
            <rFont val="Tahoma"/>
            <family val="2"/>
          </rPr>
          <t xml:space="preserve">
Sampled on both Short | Long events</t>
        </r>
      </text>
    </comment>
    <comment ref="F35" authorId="2" shapeId="0" xr:uid="{95952BAA-85BF-446A-AB46-79C685FBE284}">
      <text>
        <t>[Threaded comment]
Your version of Excel allows you to read this threaded comment; however, any edits to it will get removed if the file is opened in a newer version of Excel. Learn more: https://go.microsoft.com/fwlink/?linkid=870924
Comment:
    Or should we drop this to once per week?</t>
      </text>
    </comment>
    <comment ref="O35" authorId="1" shapeId="0" xr:uid="{ABF87369-F268-423F-977D-ED486A1C9422}">
      <text>
        <r>
          <rPr>
            <b/>
            <sz val="9"/>
            <color indexed="81"/>
            <rFont val="Tahoma"/>
            <family val="2"/>
          </rPr>
          <t>cnietch:</t>
        </r>
        <r>
          <rPr>
            <sz val="9"/>
            <color indexed="81"/>
            <rFont val="Tahoma"/>
            <family val="2"/>
          </rPr>
          <t xml:space="preserve">
Flow Provided by the Perintown USGS gage</t>
        </r>
      </text>
    </comment>
    <comment ref="U39" authorId="1" shapeId="0" xr:uid="{E993BF41-420A-47F5-A6FA-29F77990B4D2}">
      <text>
        <r>
          <rPr>
            <b/>
            <sz val="9"/>
            <color indexed="81"/>
            <rFont val="Tahoma"/>
            <family val="2"/>
          </rPr>
          <t>cnietch:</t>
        </r>
        <r>
          <rPr>
            <sz val="9"/>
            <color indexed="81"/>
            <rFont val="Tahoma"/>
            <family val="2"/>
          </rPr>
          <t xml:space="preserve">
0,10,20,Deep</t>
        </r>
      </text>
    </comment>
    <comment ref="U40" authorId="1" shapeId="0" xr:uid="{B27B4DB7-7A67-49A6-8B28-9C3A7C2D2E05}">
      <text>
        <r>
          <rPr>
            <b/>
            <sz val="9"/>
            <color indexed="81"/>
            <rFont val="Tahoma"/>
            <family val="2"/>
          </rPr>
          <t>cnietch:</t>
        </r>
        <r>
          <rPr>
            <sz val="9"/>
            <color indexed="81"/>
            <rFont val="Tahoma"/>
            <family val="2"/>
          </rPr>
          <t xml:space="preserve">
0,10,20,Deep</t>
        </r>
      </text>
    </comment>
  </commentList>
</comments>
</file>

<file path=xl/sharedStrings.xml><?xml version="1.0" encoding="utf-8"?>
<sst xmlns="http://schemas.openxmlformats.org/spreadsheetml/2006/main" count="1330" uniqueCount="405">
  <si>
    <t>Data Package</t>
  </si>
  <si>
    <t xml:space="preserve">Title: </t>
  </si>
  <si>
    <t>NARMS yearlong watershed study in East Fork Watershed in southwest Ohio - Sampling Site Information</t>
  </si>
  <si>
    <t xml:space="preserve">Author: </t>
  </si>
  <si>
    <t>Alison Franklin</t>
  </si>
  <si>
    <t xml:space="preserve">Date: </t>
  </si>
  <si>
    <t xml:space="preserve">Description: </t>
  </si>
  <si>
    <t>This Excel file contains information about the sampling locations within the East Fork Watershed that were sampled from July 2022 - May 2023</t>
  </si>
  <si>
    <t xml:space="preserve">QAPP: </t>
  </si>
  <si>
    <t>J-WECD-0033251</t>
  </si>
  <si>
    <t>Column Heading</t>
  </si>
  <si>
    <t>Description</t>
  </si>
  <si>
    <t>sampleID</t>
  </si>
  <si>
    <t>The unique #digit code to identify the water sample</t>
  </si>
  <si>
    <t>siteID</t>
  </si>
  <si>
    <t>The unique three letter acronym to identify the site at which the water sample is collected</t>
  </si>
  <si>
    <t>Coordinates</t>
  </si>
  <si>
    <t>Latitude and longitude for sampling location</t>
  </si>
  <si>
    <t>lat</t>
  </si>
  <si>
    <t>Latitude for sampling location</t>
  </si>
  <si>
    <t>long</t>
  </si>
  <si>
    <t>Longitude for sampling location</t>
  </si>
  <si>
    <t>SamplingFreq</t>
  </si>
  <si>
    <t>How frequently the site will be sampled:  3 x 21 days (weekly), 1 x 21 days (every three weeks)</t>
  </si>
  <si>
    <t>Loop</t>
  </si>
  <si>
    <t xml:space="preserve">Name of the loop that the sample belongs to. Had three loops (Long, Lake, and Short) and a Lake Day where certain samples were collected. See respective tabs for list of samples included in each loop/day. </t>
  </si>
  <si>
    <t>Bridge Site</t>
  </si>
  <si>
    <t>Whether samples were collected from a bridge (Yes or No)</t>
  </si>
  <si>
    <t>Notes</t>
  </si>
  <si>
    <t xml:space="preserve">Any pertinent information, special directions/instructions for sampling site. </t>
  </si>
  <si>
    <t>OEPA 2012 Survey</t>
  </si>
  <si>
    <t>If the site location has been historically included in Ohio EPA's assessment of the watershed for 303d reporting under the Clean Water Act</t>
  </si>
  <si>
    <t>USACE Site ID</t>
  </si>
  <si>
    <t>If the site location has been historically included in the U.S. Army Corp of Engineering sampling associated with monitoring the water quality of William H. Harsha Lake</t>
  </si>
  <si>
    <t>Site_Comment</t>
  </si>
  <si>
    <t>Special comments about the site (e.g. proximity to WWTPs, point sources, etc.)</t>
  </si>
  <si>
    <t>SITE_DESCRIPTION</t>
  </si>
  <si>
    <t xml:space="preserve">Description of sampling location: type of waterway, bridge, road names, etc. </t>
  </si>
  <si>
    <t>RM</t>
  </si>
  <si>
    <t>river mile for mainstem river sites with zero located at the mouth of the EFLMR with LMR, the higher the number the further upstream from the mouth.</t>
  </si>
  <si>
    <r>
      <t>Drainage Area 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</si>
  <si>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The land area draining to the sample site</t>
  </si>
  <si>
    <t>Reach Type</t>
  </si>
  <si>
    <t>Categorization of sites by relative drainage size and degree of nestedness within the drainage network; i.e., headwater, confluence, mainstem</t>
  </si>
  <si>
    <t>Watershed</t>
  </si>
  <si>
    <t>If the site is the upper or lower watershed defined upstream or downstream of Lake Harsha</t>
  </si>
  <si>
    <t>Dominant Land Use</t>
  </si>
  <si>
    <t xml:space="preserve">The broad land use clase that dominates the distribution (i.e., &gt;50% of land cover). </t>
  </si>
  <si>
    <t>Continuous Monitor</t>
  </si>
  <si>
    <t>If the site was a water quality sensor deployed on a continous basis (i.e., more often that the discrete sample taken at each site visit)</t>
  </si>
  <si>
    <t>Continuous Flow</t>
  </si>
  <si>
    <t xml:space="preserve">If the site has continous flow monitoring </t>
  </si>
  <si>
    <t>Stage, discrete, from bridge</t>
  </si>
  <si>
    <t>If the stage (i.e., water level) is recorded during the site visit</t>
  </si>
  <si>
    <t>Thalwag Velocity (discrete)</t>
  </si>
  <si>
    <t>If the intantaneous measure of velocity is obtained during a site visit</t>
  </si>
  <si>
    <t>Measured Discharge</t>
  </si>
  <si>
    <t>If there are discharge measurements for the site</t>
  </si>
  <si>
    <t>Suspended Solids</t>
  </si>
  <si>
    <t>If the site is included in suspeneded solid monitoring</t>
  </si>
  <si>
    <t>Nutrients (TN, NO2-3, TNH4, TUREA, TP, TRP)</t>
  </si>
  <si>
    <t>If the site has the the suite of nutrients assessed on grab samples from the site.</t>
  </si>
  <si>
    <t>Total Organic Carbon</t>
  </si>
  <si>
    <t>If the site has a measure of total organic carbon (TOC) measured on grab samples taken at the site</t>
  </si>
  <si>
    <t>Wtemp</t>
  </si>
  <si>
    <t>If water temperature (Wtemp) is measured during each sample event</t>
  </si>
  <si>
    <t>pH</t>
  </si>
  <si>
    <t>If pH is measured during each sample event</t>
  </si>
  <si>
    <t>DO</t>
  </si>
  <si>
    <t>If dissolved oxygen (DO) is measured during each sample event</t>
  </si>
  <si>
    <t>Turb</t>
  </si>
  <si>
    <t>If turbidity (Turb) is measured during each sample event</t>
  </si>
  <si>
    <t>SpCond</t>
  </si>
  <si>
    <t>if Specific Conductivity (SpCond) is measured during each sample event</t>
  </si>
  <si>
    <t>Alkalinity</t>
  </si>
  <si>
    <t>If alkalinity is measured when the site is sampled</t>
  </si>
  <si>
    <t>Hardness</t>
  </si>
  <si>
    <t>If hardness is measured when the site is sampled</t>
  </si>
  <si>
    <t>Secchi</t>
  </si>
  <si>
    <t>If Secchi depth (an indicator of water clarity) is measured when the site is visited</t>
  </si>
  <si>
    <t>Metals</t>
  </si>
  <si>
    <t>If metals are measured using the 19 element EPA method when the site is sampled</t>
  </si>
  <si>
    <t>Chlorophyll Lab</t>
  </si>
  <si>
    <t>If a sample is collected for determining cholorphyll a content using an extraction method in the the laboratory</t>
  </si>
  <si>
    <t>Chlorophyll Probe</t>
  </si>
  <si>
    <t>If in-situ total chlorophyll is measured with a probe during each sample event</t>
  </si>
  <si>
    <t>Phycocyanin Probe</t>
  </si>
  <si>
    <t>if in-situ phycocyanin (an indicator of cyanobacteria cell densities in the water column) is measured with a probe during each sample event</t>
  </si>
  <si>
    <t>POC</t>
  </si>
  <si>
    <t>Point of contact for site or sample information</t>
  </si>
  <si>
    <t>Cooler</t>
  </si>
  <si>
    <t>Number of the cooler that the sample will be placed on ice after sample collection and transport to processing laboratory</t>
  </si>
  <si>
    <t>Volumes (L)</t>
  </si>
  <si>
    <t>Volume of water collected at each site</t>
  </si>
  <si>
    <t>Field Mesaurements</t>
  </si>
  <si>
    <t>In situ field measurements taken at each site via sonde</t>
  </si>
  <si>
    <t>Parking_Coordinates</t>
  </si>
  <si>
    <t>Latitude and longitude for parking location when parking location is not near the sampling location</t>
  </si>
  <si>
    <t>SampleID</t>
  </si>
  <si>
    <t>SiteID</t>
  </si>
  <si>
    <t>Lat</t>
  </si>
  <si>
    <t>Long</t>
  </si>
  <si>
    <t>SampleFreq</t>
  </si>
  <si>
    <t>Bridge site?</t>
  </si>
  <si>
    <t xml:space="preserve">EFK </t>
  </si>
  <si>
    <t>39.14576 N, -84.25237 W</t>
  </si>
  <si>
    <t>3x 21 days (Weekly)</t>
  </si>
  <si>
    <t>Long | Short | Lake</t>
  </si>
  <si>
    <t>No</t>
  </si>
  <si>
    <t>ELW</t>
  </si>
  <si>
    <t>39.1585778 N, -84.2604395 W</t>
  </si>
  <si>
    <t>Yes</t>
  </si>
  <si>
    <t>Heavy traffic</t>
  </si>
  <si>
    <t>EFC</t>
  </si>
  <si>
    <t>39.1557435 N, -84.2892163 W</t>
  </si>
  <si>
    <t>1x 21 days</t>
  </si>
  <si>
    <t>Near elementary school</t>
  </si>
  <si>
    <t>SAR</t>
  </si>
  <si>
    <t>39.1356145 N, -84.2523027 W</t>
  </si>
  <si>
    <t>USR</t>
  </si>
  <si>
    <t>39.1142093 N, -84.2579102 W</t>
  </si>
  <si>
    <t>Locked gates / Need Key</t>
  </si>
  <si>
    <t>SHC</t>
  </si>
  <si>
    <t>39.0816599 N, -84.2351322 W</t>
  </si>
  <si>
    <t>SLT</t>
  </si>
  <si>
    <t>39.0402730 N, -84.2116106 W</t>
  </si>
  <si>
    <t>Locked gate / Need Key</t>
  </si>
  <si>
    <t>ELI</t>
  </si>
  <si>
    <t>39.0520921 N, -84.0497885 W</t>
  </si>
  <si>
    <t>Williamsburg Community Park</t>
  </si>
  <si>
    <t>EAW</t>
  </si>
  <si>
    <t>39.0585290 N, -84.0521730 W</t>
  </si>
  <si>
    <t>Replacement for original location</t>
  </si>
  <si>
    <t>FVC</t>
  </si>
  <si>
    <t>39.1139040 N, -84.0204500 W</t>
  </si>
  <si>
    <t>EFB</t>
  </si>
  <si>
    <t>39.1155024 N, -84.0235354 W</t>
  </si>
  <si>
    <t>Keep 2 tires on the road</t>
  </si>
  <si>
    <t>NWT</t>
  </si>
  <si>
    <t>39.1848560 N, -84.0949371 W</t>
  </si>
  <si>
    <t>Turn around at Locust View Lane</t>
  </si>
  <si>
    <t>CWL</t>
  </si>
  <si>
    <t>39.1838220 N, -84.0144239 W</t>
  </si>
  <si>
    <t>Gravel road</t>
  </si>
  <si>
    <t>GRR</t>
  </si>
  <si>
    <t>39.1324131 N, -84.0155555 W</t>
  </si>
  <si>
    <t xml:space="preserve">left bridge near grey shed </t>
  </si>
  <si>
    <t>EFG</t>
  </si>
  <si>
    <t>39.2167579 N, -83.9149217 W</t>
  </si>
  <si>
    <t>Short</t>
  </si>
  <si>
    <t>S50</t>
  </si>
  <si>
    <t>39.2305280 N, -83.914490 W</t>
  </si>
  <si>
    <t>P04</t>
  </si>
  <si>
    <t>39.3134240 N, -83.7613890 W</t>
  </si>
  <si>
    <t>39.2431730 N, -83.795200 W</t>
  </si>
  <si>
    <t>There is a small parking lot to the side of this site</t>
  </si>
  <si>
    <t>LBW</t>
  </si>
  <si>
    <t>39.238725 N, -83.7998816 W</t>
  </si>
  <si>
    <t>Behind the sewer plant, trees marked with orange tape</t>
  </si>
  <si>
    <t>S51</t>
  </si>
  <si>
    <t>39.207334 N, -83.810972 W</t>
  </si>
  <si>
    <t>39.204438 N, -83.764076 W</t>
  </si>
  <si>
    <t>Poison Ivy surrounding sample site</t>
  </si>
  <si>
    <t>FVM</t>
  </si>
  <si>
    <t>39.1078814 N, -83.9325649 W</t>
  </si>
  <si>
    <t>US-68 and Five Mile Rd junction</t>
  </si>
  <si>
    <t>HWR</t>
  </si>
  <si>
    <t>39.1241020 N, -84.0075090 W</t>
  </si>
  <si>
    <t>EFM</t>
  </si>
  <si>
    <t>39.1380312 N, -84.0024425 W</t>
  </si>
  <si>
    <t>HST</t>
  </si>
  <si>
    <t>39.147614 N, -84.255656 W</t>
  </si>
  <si>
    <t>1 x 21 days</t>
  </si>
  <si>
    <t>Lake</t>
  </si>
  <si>
    <t>At Experimental Stream Facility</t>
  </si>
  <si>
    <t xml:space="preserve">STC </t>
  </si>
  <si>
    <t>39.12192 N, -84.19925 W</t>
  </si>
  <si>
    <t>Across from eagle wall</t>
  </si>
  <si>
    <t>CLC</t>
  </si>
  <si>
    <t>38.9907812 N, -84.0594173 W</t>
  </si>
  <si>
    <t>SHA</t>
  </si>
  <si>
    <t>39.0073460 N, -84.1368400 W</t>
  </si>
  <si>
    <t>Sampling Location</t>
  </si>
  <si>
    <t>EMB</t>
  </si>
  <si>
    <t>39.0184759 N, -84.1330017 W</t>
  </si>
  <si>
    <t>East Fork Beach</t>
  </si>
  <si>
    <t>DAM</t>
  </si>
  <si>
    <t>39.0264405 N, -84.1483450 W</t>
  </si>
  <si>
    <t>Tailwater Shelter Harsha Lake</t>
  </si>
  <si>
    <t>LRC</t>
  </si>
  <si>
    <t>39.0573273 N, -84.1785530 W</t>
  </si>
  <si>
    <t>DWT</t>
  </si>
  <si>
    <t>39.0514513 N, -84.1351005 W</t>
  </si>
  <si>
    <t>Bob McEwen WTP</t>
  </si>
  <si>
    <t>TBS</t>
  </si>
  <si>
    <t>39.0379520 N, -84.1202770 W</t>
  </si>
  <si>
    <t>ENN</t>
  </si>
  <si>
    <t>39.0210 N, -84.0980 W</t>
  </si>
  <si>
    <t>Lake (Tuesday)</t>
  </si>
  <si>
    <t>EFL</t>
  </si>
  <si>
    <t>39.0367 N, -84.1381 W</t>
  </si>
  <si>
    <t>WIN</t>
  </si>
  <si>
    <t>Williamsburg WWTP Influent</t>
  </si>
  <si>
    <t>WEF</t>
  </si>
  <si>
    <t>39.0574495 N, -84.0476075 W</t>
  </si>
  <si>
    <t>Williamsburg WWTP Effluent</t>
  </si>
  <si>
    <t>FEF</t>
  </si>
  <si>
    <t>39.145818 N, -84.253618 W</t>
  </si>
  <si>
    <t>Lower EastFork WWTP effluent</t>
  </si>
  <si>
    <t>FIN</t>
  </si>
  <si>
    <t>Lower EastFork WWTP Influent</t>
  </si>
  <si>
    <t>LIN</t>
  </si>
  <si>
    <t>Lynchburg WWTP Influent</t>
  </si>
  <si>
    <t>LEF</t>
  </si>
  <si>
    <t>Lynchburg WWTP Effluent</t>
  </si>
  <si>
    <t>SHA (parking)</t>
  </si>
  <si>
    <t>39.0077500 N, -84.1371186 W</t>
  </si>
  <si>
    <t>Parking Location</t>
  </si>
  <si>
    <t>TBS(trailhead)</t>
  </si>
  <si>
    <t>39.0393642 N, -84.1217569 W</t>
  </si>
  <si>
    <t>Parking Location: Eastfork Bridle Trails trailhead</t>
  </si>
  <si>
    <t>S50 Parking</t>
  </si>
  <si>
    <t>39.2312150 N, -83.9154380 W</t>
  </si>
  <si>
    <t>LBW Parking</t>
  </si>
  <si>
    <t>39.2388540 N, -83.8002370 W</t>
  </si>
  <si>
    <t>LONG (Week 1)</t>
  </si>
  <si>
    <t>SHORT (Week 2)</t>
  </si>
  <si>
    <t>LAKE (Week 3)</t>
  </si>
  <si>
    <t>EFK</t>
  </si>
  <si>
    <t>STC</t>
  </si>
  <si>
    <t>PO4</t>
  </si>
  <si>
    <t>Tuesdays (Lake Day)</t>
  </si>
  <si>
    <t>Key:</t>
  </si>
  <si>
    <t>mainstem above lake</t>
  </si>
  <si>
    <t>mainstem below lake</t>
  </si>
  <si>
    <t>nested tributary sites</t>
  </si>
  <si>
    <r>
      <t>Drainage Area (mi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</si>
  <si>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New AMR sites (WWTP point sources)</t>
  </si>
  <si>
    <t>below LEF WWTP</t>
  </si>
  <si>
    <t>1x Each Working Week Day</t>
  </si>
  <si>
    <t>EFLM mainstem. Downstream of Lower Eastfork WWTP near Milford, EFK site is the paired reference site</t>
  </si>
  <si>
    <t>Mainstem</t>
  </si>
  <si>
    <t>LowerEastForkLMR</t>
  </si>
  <si>
    <t>above Williamsburg WWTP</t>
  </si>
  <si>
    <t>1x7d</t>
  </si>
  <si>
    <t xml:space="preserve">EFLM mainstem. Paired eference site for Williamsburg WWTP. ELI site is the paired downstream site </t>
  </si>
  <si>
    <t>UpperEastForkLMR</t>
  </si>
  <si>
    <t>below Lynchburg WWTP</t>
  </si>
  <si>
    <t>1x21d</t>
  </si>
  <si>
    <t>EFLM mainstem. Downstream of Lynchburg WWTP. May be site access issues so iffy right now.  Site 506 is the paired reference</t>
  </si>
  <si>
    <t>Active Stream - River Sites</t>
  </si>
  <si>
    <t>M04P04</t>
  </si>
  <si>
    <t>Downstream of hog farm</t>
  </si>
  <si>
    <t>Tributary to East Fork Littli Miami River (78.45) @ Rapid Forge Road - Bridge Crossing</t>
  </si>
  <si>
    <t>Headwater</t>
  </si>
  <si>
    <t>Agriculutre</t>
  </si>
  <si>
    <t>Y</t>
  </si>
  <si>
    <t>EPA-Nietch</t>
  </si>
  <si>
    <t>Lynchburg WWTP reference</t>
  </si>
  <si>
    <t>East Fork Little Miami River Upstream of Lynchburg WWTP - Bridge Crossing</t>
  </si>
  <si>
    <t>HUC12-Mainstem</t>
  </si>
  <si>
    <t>Tributary to Dodson Creek (RM 4.2) @ U.S. 50.</t>
  </si>
  <si>
    <t xml:space="preserve">M04S51  </t>
  </si>
  <si>
    <t>Dodson Creek @ 134 Bridge Crossing</t>
  </si>
  <si>
    <t>HUC12-Confluence</t>
  </si>
  <si>
    <t>M04S50</t>
  </si>
  <si>
    <t xml:space="preserve">West Fork of the East Fork Little Miami Rivere @ St. Rt. 123 - Bridge Crossing </t>
  </si>
  <si>
    <t>NA</t>
  </si>
  <si>
    <t>East Fork Little Miami River Fork @ Morgan Rd. and Hwy 68 - Bridge Crossing</t>
  </si>
  <si>
    <t>East Fork Little Miami River near Marathon @ St. Rt. 286 - Bridge Crossing</t>
  </si>
  <si>
    <t>Cornwell Farm Site @ Ingle Rd. and Marathon-Edenton Rd.</t>
  </si>
  <si>
    <t>Grassy Fork, South of Marathon @ Glancy Corner-Marathon Rd. - Bridge Crossing</t>
  </si>
  <si>
    <t>Confluence</t>
  </si>
  <si>
    <t xml:space="preserve">Howard Run @ Burdsall Rd. - Bridge Crossing </t>
  </si>
  <si>
    <t>Five Mile Creek, Headwater Region at stream crossing just North of Rt. 68 and Rt. 286 Junction</t>
  </si>
  <si>
    <t>M04S49</t>
  </si>
  <si>
    <t>Five Mile Creek @ Blue Sky Park Rd (Lower Crossing) - Bridge Crossing</t>
  </si>
  <si>
    <t>M04S11</t>
  </si>
  <si>
    <t>East Fork Little Miami River (RM 44.2) at Blue Sky Park Rd. - Bridge Crossing</t>
  </si>
  <si>
    <t xml:space="preserve">M04S08         </t>
  </si>
  <si>
    <t>2EFR10002</t>
  </si>
  <si>
    <t>Williamsburg WWTP point source</t>
  </si>
  <si>
    <t>East Form Little Miami River @ Main St., Williamsburg, Oh. - Bridge Crossing</t>
  </si>
  <si>
    <t>HUC12-Mainstem-Primary Inflow to Lake</t>
  </si>
  <si>
    <t xml:space="preserve">Cloverlick Creek Northeast of Bethel, Oh. @ St. Rt. 133 </t>
  </si>
  <si>
    <t>2ndary Inflow to Lake</t>
  </si>
  <si>
    <t>South Harsha Tributary @ Elk Lick Rd. crossing in East Fork Lake State Park</t>
  </si>
  <si>
    <t>Mostly Forested (2ndary Reference)</t>
  </si>
  <si>
    <t>EMB (Beach)</t>
  </si>
  <si>
    <t>Harsha Lake (or East Fork Lake) Main Public Beach, sampled by wading from the beach</t>
  </si>
  <si>
    <t>Lake - Main Beach</t>
  </si>
  <si>
    <t>Twin Bridges Stream crossing in East Fork Lake State Park</t>
  </si>
  <si>
    <t>Forested (Primary Reference)</t>
  </si>
  <si>
    <t>Inside Bob McEwen Drinking Water Treatment Plant - Raw water prior to any treatment</t>
  </si>
  <si>
    <t>Raw Water Inflow</t>
  </si>
  <si>
    <t>M04S07</t>
  </si>
  <si>
    <t>2EFR10000</t>
  </si>
  <si>
    <t>East Fork Little Miami River at spillway of Harsha Lake Dam, main outflow from Harsha Lake (or East Fork Lake)</t>
  </si>
  <si>
    <t>Lake Overflow - Mainstem</t>
  </si>
  <si>
    <t>South Lucy Tributary Headwater off of Apple Rd.</t>
  </si>
  <si>
    <t>Suburban</t>
  </si>
  <si>
    <t>M04S43</t>
  </si>
  <si>
    <t xml:space="preserve">Lucy Run, South of Batavia, Oh., near mouth </t>
  </si>
  <si>
    <t>Suburban -&gt; Forested</t>
  </si>
  <si>
    <t>Tributary to Stonelick Creek (RM 10.61) @ Cedarville Rd. - Bridge Crossing</t>
  </si>
  <si>
    <t>Rural-Failing Septics</t>
  </si>
  <si>
    <t>M04P09</t>
  </si>
  <si>
    <t xml:space="preserve">Stonelick Creek @ U.S. 50 - Bridge Crossing </t>
  </si>
  <si>
    <t>Major Confluence</t>
  </si>
  <si>
    <t>Mostly Forested</t>
  </si>
  <si>
    <t>Shayler Crossing Headwater, in Shaylor Crossing Subdivision of off private drive @ County lift station</t>
  </si>
  <si>
    <t>Upper Salt Run on private drive off of Shepard Rd. @ County lift station</t>
  </si>
  <si>
    <t>Urban (Commercial-Residential)</t>
  </si>
  <si>
    <t>M99Q10</t>
  </si>
  <si>
    <t>Salt Run @ Barg Salt Run Rd. near Roundbottom Rd. - Bridge Crossing</t>
  </si>
  <si>
    <t>Urban -&gt; Forested</t>
  </si>
  <si>
    <t>M04W38</t>
  </si>
  <si>
    <t>LEF WWTP reference site</t>
  </si>
  <si>
    <t xml:space="preserve">East Fork Little Miami River @ Experimental Stream Facility intake </t>
  </si>
  <si>
    <t>Evenly Mixed Uses</t>
  </si>
  <si>
    <t>Heiserman Stream at old intake to the Experimental Stream Facility</t>
  </si>
  <si>
    <t>Suburban - Septics</t>
  </si>
  <si>
    <t xml:space="preserve">East Fork Little Miami River near Terrace Park Country Club @ South Milford Rd. - Bridge Crossing </t>
  </si>
  <si>
    <t>Active Harsha Lake Sites</t>
  </si>
  <si>
    <t>2EFR20005</t>
  </si>
  <si>
    <t>Near beach HH endpoint</t>
  </si>
  <si>
    <t xml:space="preserve"> 1x21d</t>
  </si>
  <si>
    <t>Harsha Lake (or East Fork Lake) North shore before narrows near campground beach</t>
  </si>
  <si>
    <t>Lake - East Basin</t>
  </si>
  <si>
    <t>y</t>
  </si>
  <si>
    <t>EPA-Nietch; EPA-Allen-ContinuousMonitoring</t>
  </si>
  <si>
    <t>2EFR23001</t>
  </si>
  <si>
    <t>20 foot depth, tied to lake monitoring</t>
  </si>
  <si>
    <t>Harsha Lake (or East Fork Lake) at DWTP intake</t>
  </si>
  <si>
    <t>Lake - DWTP Intake</t>
  </si>
  <si>
    <t>Long Loop</t>
  </si>
  <si>
    <t>NOTES</t>
  </si>
  <si>
    <t xml:space="preserve">
1</t>
  </si>
  <si>
    <t>temperature</t>
  </si>
  <si>
    <t>dissolved oxygen</t>
  </si>
  <si>
    <t>turbidity</t>
  </si>
  <si>
    <t>specific conductance</t>
  </si>
  <si>
    <t>Call field crew member that will be exchanging coolers</t>
  </si>
  <si>
    <t>Location to meet to exchange coolers</t>
  </si>
  <si>
    <t>Lake Loop</t>
  </si>
  <si>
    <t>Volume (L)</t>
  </si>
  <si>
    <t>Location to exchange coolers</t>
  </si>
  <si>
    <t>Short Loop</t>
  </si>
  <si>
    <t>Typical Countable Dilution</t>
  </si>
  <si>
    <t>GPS</t>
  </si>
  <si>
    <t>Parking GPS</t>
  </si>
  <si>
    <t>10, 100</t>
  </si>
  <si>
    <t>100, 10</t>
  </si>
  <si>
    <t>Call field crew member who will be exchanging coolers</t>
  </si>
  <si>
    <t>10, 1</t>
  </si>
  <si>
    <t>Lake Day</t>
  </si>
  <si>
    <t>Lower East Fork (FIN &amp; FEF)</t>
  </si>
  <si>
    <t>Williamsburg (WIN &amp; WEF)</t>
  </si>
  <si>
    <t>Lynchburg (LEF)*</t>
  </si>
  <si>
    <t>Never Sampled</t>
  </si>
  <si>
    <t>LEF*</t>
  </si>
  <si>
    <t xml:space="preserve">Only sampled once. </t>
  </si>
  <si>
    <t>WWTPs</t>
  </si>
  <si>
    <t xml:space="preserve">NOTE:  Short and Lake Loop/Day were switched. </t>
  </si>
  <si>
    <t xml:space="preserve">NOTE:  Last day for sampling during 2022 is December 5th. </t>
  </si>
  <si>
    <t xml:space="preserve">NOTE:  Sampling the week of 1/9/2023 will not be a regular loop. It will be influent and effluent at three WWTPs and upstream and downstream locations from those WWTPs. </t>
  </si>
  <si>
    <t>Week</t>
  </si>
  <si>
    <t>2, 32</t>
  </si>
  <si>
    <t>15, 9</t>
  </si>
  <si>
    <t>4, 14</t>
  </si>
  <si>
    <t>1, 11</t>
  </si>
  <si>
    <t>1, 33</t>
  </si>
  <si>
    <t>25,31</t>
  </si>
  <si>
    <t>26, 34</t>
  </si>
  <si>
    <t>EFB (11)</t>
  </si>
  <si>
    <t>P04 (17)</t>
  </si>
  <si>
    <t>HST (25), LRC (31)</t>
  </si>
  <si>
    <t>SAR (4), GRR (14)</t>
  </si>
  <si>
    <t>FVM (22)</t>
  </si>
  <si>
    <t>ELI (8)</t>
  </si>
  <si>
    <t>EFC (3)</t>
  </si>
  <si>
    <t>ELW (2), HWR (23)</t>
  </si>
  <si>
    <t>CLC (27)</t>
  </si>
  <si>
    <t>USR (5)</t>
  </si>
  <si>
    <t>EFG (15), EAW (9)</t>
  </si>
  <si>
    <t>EMB (29)</t>
  </si>
  <si>
    <t>SHC (6)</t>
  </si>
  <si>
    <t>EFK (1), EFM (24)</t>
  </si>
  <si>
    <t>SHA (28)</t>
  </si>
  <si>
    <t>SLT (7)</t>
  </si>
  <si>
    <t>S50 (16), ELI (8)</t>
  </si>
  <si>
    <t>DAM (30)</t>
  </si>
  <si>
    <t>FVC (10)</t>
  </si>
  <si>
    <t>506 (18)</t>
  </si>
  <si>
    <t xml:space="preserve"> </t>
  </si>
  <si>
    <t>Water Samples</t>
  </si>
  <si>
    <t>Field Blank</t>
  </si>
  <si>
    <t>Duplicates</t>
  </si>
  <si>
    <t>Total Samples/Week</t>
  </si>
  <si>
    <t>E. coli Samples Processed</t>
  </si>
  <si>
    <t>ESBL E. coli</t>
  </si>
  <si>
    <t>Molecular - Done</t>
  </si>
  <si>
    <t>Molecular - Needed</t>
  </si>
  <si>
    <t>N/A</t>
  </si>
  <si>
    <t>Field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</si>
</sst>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[$-F400]h:mm:ss\ AM/PM"/>
    <numFmt numFmtId="167" formatCode="mm/dd/yy;@"/>
    <numFmt numFmtId="168" formatCode="0.0000000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242424"/>
      <name val="Aptos Narrow"/>
      <family val="2"/>
    </font>
    <font>
      <sz val="12"/>
      <color rgb="FF000000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90">
    <xf numFmtId="0" fontId="0" fillId="0" borderId="0" xfId="0"/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4" borderId="0" xfId="0" applyFill="1"/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49" fontId="1" fillId="0" borderId="0" xfId="0" applyNumberFormat="1" applyFont="1" applyAlignment="1">
      <alignment horizontal="left"/>
    </xf>
    <xf numFmtId="0" fontId="6" fillId="0" borderId="0" xfId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6" fillId="0" borderId="4" xfId="1" applyFont="1" applyBorder="1" applyAlignment="1">
      <alignment horizontal="left"/>
    </xf>
    <xf numFmtId="0" fontId="0" fillId="5" borderId="0" xfId="0" applyFill="1" applyAlignment="1">
      <alignment horizontal="left" indent="1"/>
    </xf>
    <xf numFmtId="165" fontId="0" fillId="0" borderId="0" xfId="0" quotePrefix="1" applyNumberFormat="1" applyAlignment="1">
      <alignment horizontal="left"/>
    </xf>
    <xf numFmtId="0" fontId="0" fillId="4" borderId="0" xfId="0" applyFill="1" applyAlignment="1">
      <alignment horizontal="left" indent="1"/>
    </xf>
    <xf numFmtId="164" fontId="6" fillId="0" borderId="0" xfId="1" applyNumberFormat="1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/>
    <xf numFmtId="167" fontId="0" fillId="0" borderId="0" xfId="0" applyNumberFormat="1"/>
    <xf numFmtId="14" fontId="0" fillId="0" borderId="0" xfId="0" applyNumberFormat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0" fillId="0" borderId="5" xfId="0" applyBorder="1"/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5" xfId="0" applyFont="1" applyBorder="1"/>
    <xf numFmtId="0" fontId="0" fillId="0" borderId="5" xfId="0" applyFill="1" applyBorder="1"/>
    <xf numFmtId="167" fontId="13" fillId="0" borderId="0" xfId="0" applyNumberFormat="1" applyFont="1"/>
    <xf numFmtId="167" fontId="2" fillId="0" borderId="0" xfId="0" applyNumberFormat="1" applyFont="1"/>
    <xf numFmtId="14" fontId="0" fillId="0" borderId="0" xfId="0" applyNumberFormat="1" applyFont="1"/>
    <xf numFmtId="0" fontId="0" fillId="0" borderId="0" xfId="0" applyFont="1"/>
    <xf numFmtId="0" fontId="2" fillId="0" borderId="5" xfId="0" applyFont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167" fontId="1" fillId="0" borderId="0" xfId="0" applyNumberFormat="1" applyFont="1"/>
    <xf numFmtId="0" fontId="15" fillId="0" borderId="0" xfId="0" applyFont="1"/>
    <xf numFmtId="0" fontId="16" fillId="0" borderId="5" xfId="0" applyFont="1" applyBorder="1"/>
    <xf numFmtId="0" fontId="7" fillId="0" borderId="5" xfId="0" applyFont="1" applyFill="1" applyBorder="1" applyAlignment="1">
      <alignment horizontal="left"/>
    </xf>
    <xf numFmtId="167" fontId="14" fillId="6" borderId="0" xfId="0" applyNumberFormat="1" applyFont="1" applyFill="1"/>
    <xf numFmtId="0" fontId="7" fillId="0" borderId="6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wrapText="1"/>
    </xf>
    <xf numFmtId="14" fontId="0" fillId="0" borderId="5" xfId="0" applyNumberFormat="1" applyBorder="1"/>
    <xf numFmtId="14" fontId="0" fillId="0" borderId="5" xfId="0" applyNumberFormat="1" applyFill="1" applyBorder="1"/>
    <xf numFmtId="14" fontId="0" fillId="0" borderId="5" xfId="0" applyNumberFormat="1" applyBorder="1" applyAlignment="1">
      <alignment horizontal="right"/>
    </xf>
    <xf numFmtId="0" fontId="0" fillId="0" borderId="0" xfId="0" applyFill="1" applyBorder="1"/>
    <xf numFmtId="14" fontId="0" fillId="0" borderId="5" xfId="0" applyNumberFormat="1" applyFont="1" applyBorder="1"/>
    <xf numFmtId="0" fontId="2" fillId="0" borderId="0" xfId="0" applyFont="1" applyFill="1" applyBorder="1"/>
    <xf numFmtId="0" fontId="0" fillId="0" borderId="6" xfId="0" applyBorder="1"/>
    <xf numFmtId="0" fontId="0" fillId="0" borderId="0" xfId="0" applyBorder="1"/>
    <xf numFmtId="0" fontId="0" fillId="0" borderId="6" xfId="0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68" fontId="12" fillId="0" borderId="5" xfId="0" applyNumberFormat="1" applyFont="1" applyBorder="1"/>
    <xf numFmtId="168" fontId="0" fillId="0" borderId="5" xfId="0" applyNumberFormat="1" applyBorder="1"/>
    <xf numFmtId="168" fontId="0" fillId="0" borderId="5" xfId="0" applyNumberFormat="1" applyBorder="1" applyAlignment="1">
      <alignment horizontal="left"/>
    </xf>
    <xf numFmtId="168" fontId="0" fillId="0" borderId="0" xfId="0" applyNumberFormat="1" applyBorder="1" applyAlignment="1">
      <alignment horizontal="left"/>
    </xf>
    <xf numFmtId="168" fontId="2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168" fontId="0" fillId="0" borderId="0" xfId="0" applyNumberFormat="1" applyFill="1"/>
    <xf numFmtId="168" fontId="0" fillId="0" borderId="0" xfId="0" applyNumberFormat="1"/>
    <xf numFmtId="0" fontId="17" fillId="0" borderId="0" xfId="0" applyFont="1" applyFill="1" applyBorder="1" applyAlignment="1"/>
    <xf numFmtId="0" fontId="18" fillId="0" borderId="0" xfId="0" applyFont="1"/>
    <xf numFmtId="15" fontId="0" fillId="0" borderId="0" xfId="0" applyNumberFormat="1"/>
    <xf numFmtId="0" fontId="19" fillId="0" borderId="0" xfId="0" applyFont="1" applyFill="1" applyBorder="1" applyAlignment="1"/>
    <xf numFmtId="0" fontId="0" fillId="0" borderId="0" xfId="0" applyFont="1" applyAlignment="1">
      <alignment horizontal="left" wrapText="1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0" fontId="21" fillId="0" borderId="0" xfId="0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_analytical schedule resorted 2" xfId="2" xr:uid="{73928534-A8C4-4245-8895-288482B52A57}"/>
    <cellStyle name="Normal_EFWS_SPsck02082012" xfId="1" xr:uid="{54C91090-9962-477D-A744-869806FF4805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gley, Mark" id="{A1FF86C3-5A62-42F4-B708-1324F29C704D}" userId="S::Bagley.Mark@epa.gov::94075d1e-ea5c-42db-8a6d-aaf8330d944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" dT="2022-02-03T17:04:34.43" personId="{A1FF86C3-5A62-42F4-B708-1324F29C704D}" id="{E225BF6F-133D-45DE-B50B-07CE497ED8C2}">
    <text>Or should we drop this to once per week?</text>
  </threadedComment>
  <threadedComment ref="F35" dT="2022-02-03T18:30:42.18" personId="{A1FF86C3-5A62-42F4-B708-1324F29C704D}" id="{95952BAA-85BF-446A-AB46-79C685FBE284}">
    <text>Or should we drop this to once per week?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F334-2755-4FCA-BCC1-EF6F0F14BFD4}">
  <dimension ref="A1:B51"/>
  <sheetViews>
    <sheetView tabSelected="1" topLeftCell="A39" workbookViewId="0">
      <selection activeCell="A51" sqref="A51"/>
    </sheetView>
  </sheetViews>
  <sheetFormatPr defaultRowHeight="14.4" x14ac:dyDescent="0.3"/>
  <cols>
    <col min="1" max="1" width="19.88671875" customWidth="1"/>
    <col min="2" max="2" width="9.88671875" bestFit="1" customWidth="1"/>
  </cols>
  <sheetData>
    <row r="1" spans="1:2" x14ac:dyDescent="0.3">
      <c r="A1" s="80" t="s">
        <v>0</v>
      </c>
    </row>
    <row r="2" spans="1:2" x14ac:dyDescent="0.3">
      <c r="A2" s="80" t="s">
        <v>1</v>
      </c>
      <c r="B2" t="s">
        <v>2</v>
      </c>
    </row>
    <row r="3" spans="1:2" x14ac:dyDescent="0.3">
      <c r="A3" s="80" t="s">
        <v>3</v>
      </c>
      <c r="B3" s="81" t="s">
        <v>4</v>
      </c>
    </row>
    <row r="4" spans="1:2" x14ac:dyDescent="0.3">
      <c r="A4" s="80" t="s">
        <v>5</v>
      </c>
      <c r="B4" s="82">
        <v>45763</v>
      </c>
    </row>
    <row r="5" spans="1:2" x14ac:dyDescent="0.3">
      <c r="A5" s="80" t="s">
        <v>6</v>
      </c>
      <c r="B5" s="81" t="s">
        <v>7</v>
      </c>
    </row>
    <row r="6" spans="1:2" x14ac:dyDescent="0.3">
      <c r="A6" s="80" t="s">
        <v>8</v>
      </c>
      <c r="B6" t="s">
        <v>9</v>
      </c>
    </row>
    <row r="8" spans="1:2" x14ac:dyDescent="0.3">
      <c r="A8" s="80" t="s">
        <v>10</v>
      </c>
      <c r="B8" s="80" t="s">
        <v>11</v>
      </c>
    </row>
    <row r="9" spans="1:2" ht="15.6" x14ac:dyDescent="0.3">
      <c r="A9" s="83" t="s">
        <v>12</v>
      </c>
      <c r="B9" s="83" t="s">
        <v>13</v>
      </c>
    </row>
    <row r="10" spans="1:2" ht="15.6" x14ac:dyDescent="0.3">
      <c r="A10" s="83" t="s">
        <v>14</v>
      </c>
      <c r="B10" s="83" t="s">
        <v>15</v>
      </c>
    </row>
    <row r="11" spans="1:2" ht="15.6" x14ac:dyDescent="0.3">
      <c r="A11" s="83" t="s">
        <v>16</v>
      </c>
      <c r="B11" s="83" t="s">
        <v>17</v>
      </c>
    </row>
    <row r="12" spans="1:2" x14ac:dyDescent="0.3">
      <c r="A12" t="s">
        <v>18</v>
      </c>
      <c r="B12" t="s">
        <v>19</v>
      </c>
    </row>
    <row r="13" spans="1:2" x14ac:dyDescent="0.3">
      <c r="A13" t="s">
        <v>20</v>
      </c>
      <c r="B13" t="s">
        <v>21</v>
      </c>
    </row>
    <row r="14" spans="1:2" x14ac:dyDescent="0.3">
      <c r="A14" t="s">
        <v>22</v>
      </c>
      <c r="B14" t="s">
        <v>23</v>
      </c>
    </row>
    <row r="15" spans="1:2" x14ac:dyDescent="0.3">
      <c r="A15" t="s">
        <v>24</v>
      </c>
      <c r="B15" t="s">
        <v>25</v>
      </c>
    </row>
    <row r="16" spans="1:2" x14ac:dyDescent="0.3">
      <c r="A16" t="s">
        <v>26</v>
      </c>
      <c r="B16" t="s">
        <v>27</v>
      </c>
    </row>
    <row r="17" spans="1:2" x14ac:dyDescent="0.3">
      <c r="A17" t="s">
        <v>28</v>
      </c>
      <c r="B17" t="s">
        <v>29</v>
      </c>
    </row>
    <row r="18" spans="1:2" ht="21.75" customHeight="1" x14ac:dyDescent="0.3">
      <c r="A18" s="84" t="s">
        <v>30</v>
      </c>
      <c r="B18" s="87" t="s">
        <v>31</v>
      </c>
    </row>
    <row r="19" spans="1:2" x14ac:dyDescent="0.3">
      <c r="A19" s="84" t="s">
        <v>32</v>
      </c>
      <c r="B19" s="87" t="s">
        <v>33</v>
      </c>
    </row>
    <row r="20" spans="1:2" x14ac:dyDescent="0.3">
      <c r="A20" t="s">
        <v>34</v>
      </c>
      <c r="B20" t="s">
        <v>35</v>
      </c>
    </row>
    <row r="21" spans="1:2" x14ac:dyDescent="0.3">
      <c r="A21" s="84" t="s">
        <v>36</v>
      </c>
      <c r="B21" t="s">
        <v>37</v>
      </c>
    </row>
    <row r="22" spans="1:2" x14ac:dyDescent="0.3">
      <c r="A22" s="84" t="s">
        <v>38</v>
      </c>
      <c r="B22" s="87" t="s">
        <v>39</v>
      </c>
    </row>
    <row r="23" spans="1:2" ht="16.2" x14ac:dyDescent="0.3">
      <c r="A23" s="84" t="s">
        <v>40</v>
      </c>
      <c r="B23" s="87" t="s">
        <v>41</v>
      </c>
    </row>
    <row r="24" spans="1:2" x14ac:dyDescent="0.3">
      <c r="A24" s="84" t="s">
        <v>42</v>
      </c>
      <c r="B24" s="87" t="s">
        <v>43</v>
      </c>
    </row>
    <row r="25" spans="1:2" x14ac:dyDescent="0.3">
      <c r="A25" s="84" t="s">
        <v>44</v>
      </c>
      <c r="B25" s="87" t="s">
        <v>45</v>
      </c>
    </row>
    <row r="26" spans="1:2" x14ac:dyDescent="0.3">
      <c r="A26" s="84" t="s">
        <v>46</v>
      </c>
      <c r="B26" s="87" t="s">
        <v>47</v>
      </c>
    </row>
    <row r="27" spans="1:2" x14ac:dyDescent="0.3">
      <c r="A27" s="84" t="s">
        <v>48</v>
      </c>
      <c r="B27" s="87" t="s">
        <v>49</v>
      </c>
    </row>
    <row r="28" spans="1:2" x14ac:dyDescent="0.3">
      <c r="A28" s="84" t="s">
        <v>50</v>
      </c>
      <c r="B28" s="87" t="s">
        <v>51</v>
      </c>
    </row>
    <row r="29" spans="1:2" ht="28.8" x14ac:dyDescent="0.3">
      <c r="A29" s="84" t="s">
        <v>52</v>
      </c>
      <c r="B29" s="87" t="s">
        <v>53</v>
      </c>
    </row>
    <row r="30" spans="1:2" ht="28.8" x14ac:dyDescent="0.3">
      <c r="A30" s="84" t="s">
        <v>54</v>
      </c>
      <c r="B30" s="87" t="s">
        <v>55</v>
      </c>
    </row>
    <row r="31" spans="1:2" x14ac:dyDescent="0.3">
      <c r="A31" s="84" t="s">
        <v>56</v>
      </c>
      <c r="B31" s="87" t="s">
        <v>57</v>
      </c>
    </row>
    <row r="32" spans="1:2" x14ac:dyDescent="0.3">
      <c r="A32" s="84" t="s">
        <v>58</v>
      </c>
      <c r="B32" s="87" t="s">
        <v>59</v>
      </c>
    </row>
    <row r="33" spans="1:2" ht="28.8" x14ac:dyDescent="0.3">
      <c r="A33" s="84" t="s">
        <v>60</v>
      </c>
      <c r="B33" s="87" t="s">
        <v>61</v>
      </c>
    </row>
    <row r="34" spans="1:2" x14ac:dyDescent="0.3">
      <c r="A34" s="84" t="s">
        <v>62</v>
      </c>
      <c r="B34" s="87" t="s">
        <v>63</v>
      </c>
    </row>
    <row r="35" spans="1:2" x14ac:dyDescent="0.3">
      <c r="A35" s="84" t="s">
        <v>64</v>
      </c>
      <c r="B35" s="87" t="s">
        <v>65</v>
      </c>
    </row>
    <row r="36" spans="1:2" x14ac:dyDescent="0.3">
      <c r="A36" s="84" t="s">
        <v>66</v>
      </c>
      <c r="B36" s="87" t="s">
        <v>67</v>
      </c>
    </row>
    <row r="37" spans="1:2" x14ac:dyDescent="0.3">
      <c r="A37" s="84" t="s">
        <v>68</v>
      </c>
      <c r="B37" s="87" t="s">
        <v>69</v>
      </c>
    </row>
    <row r="38" spans="1:2" x14ac:dyDescent="0.3">
      <c r="A38" s="84" t="s">
        <v>70</v>
      </c>
      <c r="B38" s="87" t="s">
        <v>71</v>
      </c>
    </row>
    <row r="39" spans="1:2" x14ac:dyDescent="0.3">
      <c r="A39" s="84" t="s">
        <v>72</v>
      </c>
      <c r="B39" s="87" t="s">
        <v>73</v>
      </c>
    </row>
    <row r="40" spans="1:2" x14ac:dyDescent="0.3">
      <c r="A40" s="84" t="s">
        <v>74</v>
      </c>
      <c r="B40" s="87" t="s">
        <v>75</v>
      </c>
    </row>
    <row r="41" spans="1:2" x14ac:dyDescent="0.3">
      <c r="A41" s="84" t="s">
        <v>76</v>
      </c>
      <c r="B41" s="87" t="s">
        <v>77</v>
      </c>
    </row>
    <row r="42" spans="1:2" x14ac:dyDescent="0.3">
      <c r="A42" s="84" t="s">
        <v>78</v>
      </c>
      <c r="B42" s="87" t="s">
        <v>79</v>
      </c>
    </row>
    <row r="43" spans="1:2" x14ac:dyDescent="0.3">
      <c r="A43" s="84" t="s">
        <v>80</v>
      </c>
      <c r="B43" s="87" t="s">
        <v>81</v>
      </c>
    </row>
    <row r="44" spans="1:2" x14ac:dyDescent="0.3">
      <c r="A44" s="84" t="s">
        <v>82</v>
      </c>
      <c r="B44" s="87" t="s">
        <v>83</v>
      </c>
    </row>
    <row r="45" spans="1:2" x14ac:dyDescent="0.3">
      <c r="A45" s="84" t="s">
        <v>84</v>
      </c>
      <c r="B45" s="87" t="s">
        <v>85</v>
      </c>
    </row>
    <row r="46" spans="1:2" x14ac:dyDescent="0.3">
      <c r="A46" s="84" t="s">
        <v>86</v>
      </c>
      <c r="B46" s="87" t="s">
        <v>87</v>
      </c>
    </row>
    <row r="47" spans="1:2" x14ac:dyDescent="0.3">
      <c r="A47" s="84" t="s">
        <v>88</v>
      </c>
      <c r="B47" s="87" t="s">
        <v>89</v>
      </c>
    </row>
    <row r="48" spans="1:2" x14ac:dyDescent="0.3">
      <c r="A48" s="84" t="s">
        <v>90</v>
      </c>
      <c r="B48" t="s">
        <v>91</v>
      </c>
    </row>
    <row r="49" spans="1:2" x14ac:dyDescent="0.3">
      <c r="A49" s="85" t="s">
        <v>92</v>
      </c>
      <c r="B49" t="s">
        <v>93</v>
      </c>
    </row>
    <row r="50" spans="1:2" x14ac:dyDescent="0.3">
      <c r="A50" s="86" t="s">
        <v>404</v>
      </c>
      <c r="B50" t="s">
        <v>95</v>
      </c>
    </row>
    <row r="51" spans="1:2" x14ac:dyDescent="0.3">
      <c r="A51" s="85" t="s">
        <v>96</v>
      </c>
      <c r="B51" t="s">
        <v>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6035-B5FD-4F71-A3EB-CFD543BE5459}">
  <dimension ref="A1:C43"/>
  <sheetViews>
    <sheetView workbookViewId="0">
      <selection activeCell="B2" sqref="B2"/>
    </sheetView>
  </sheetViews>
  <sheetFormatPr defaultRowHeight="14.4" x14ac:dyDescent="0.3"/>
  <cols>
    <col min="1" max="1" width="10.5546875" bestFit="1" customWidth="1"/>
    <col min="2" max="2" width="18.5546875" customWidth="1"/>
  </cols>
  <sheetData>
    <row r="1" spans="1:3" s="38" customFormat="1" x14ac:dyDescent="0.3">
      <c r="A1" s="38" t="s">
        <v>366</v>
      </c>
      <c r="B1" s="38" t="s">
        <v>98</v>
      </c>
      <c r="C1" s="38" t="s">
        <v>24</v>
      </c>
    </row>
    <row r="2" spans="1:3" x14ac:dyDescent="0.3">
      <c r="A2" s="40">
        <v>44767</v>
      </c>
      <c r="B2">
        <v>10</v>
      </c>
      <c r="C2" t="s">
        <v>101</v>
      </c>
    </row>
    <row r="3" spans="1:3" x14ac:dyDescent="0.3">
      <c r="A3" s="40">
        <v>44774</v>
      </c>
      <c r="B3">
        <v>18</v>
      </c>
      <c r="C3" t="s">
        <v>149</v>
      </c>
    </row>
    <row r="4" spans="1:3" x14ac:dyDescent="0.3">
      <c r="A4" s="40">
        <v>44781</v>
      </c>
      <c r="B4" t="s">
        <v>367</v>
      </c>
      <c r="C4" t="s">
        <v>173</v>
      </c>
    </row>
    <row r="5" spans="1:3" x14ac:dyDescent="0.3">
      <c r="A5" s="40">
        <v>44788</v>
      </c>
      <c r="B5">
        <v>7</v>
      </c>
      <c r="C5" t="s">
        <v>101</v>
      </c>
    </row>
    <row r="6" spans="1:3" x14ac:dyDescent="0.3">
      <c r="A6" s="40">
        <v>44795</v>
      </c>
      <c r="B6" t="s">
        <v>368</v>
      </c>
      <c r="C6" t="s">
        <v>149</v>
      </c>
    </row>
    <row r="7" spans="1:3" x14ac:dyDescent="0.3">
      <c r="A7" s="40">
        <v>44802</v>
      </c>
      <c r="B7">
        <v>29</v>
      </c>
      <c r="C7" t="s">
        <v>173</v>
      </c>
    </row>
    <row r="8" spans="1:3" x14ac:dyDescent="0.3">
      <c r="A8" s="40">
        <v>44809</v>
      </c>
      <c r="B8" t="s">
        <v>369</v>
      </c>
      <c r="C8" t="s">
        <v>101</v>
      </c>
    </row>
    <row r="9" spans="1:3" x14ac:dyDescent="0.3">
      <c r="A9" s="40">
        <v>44816</v>
      </c>
      <c r="B9">
        <v>22</v>
      </c>
      <c r="C9" t="s">
        <v>149</v>
      </c>
    </row>
    <row r="10" spans="1:3" x14ac:dyDescent="0.3">
      <c r="A10" s="40">
        <v>44823</v>
      </c>
      <c r="B10">
        <v>8</v>
      </c>
      <c r="C10" t="s">
        <v>173</v>
      </c>
    </row>
    <row r="11" spans="1:3" x14ac:dyDescent="0.3">
      <c r="A11" s="40">
        <v>44830</v>
      </c>
      <c r="B11" t="s">
        <v>370</v>
      </c>
      <c r="C11" t="s">
        <v>101</v>
      </c>
    </row>
    <row r="12" spans="1:3" x14ac:dyDescent="0.3">
      <c r="A12" s="40">
        <v>44837</v>
      </c>
      <c r="B12">
        <v>19</v>
      </c>
      <c r="C12" t="s">
        <v>149</v>
      </c>
    </row>
    <row r="13" spans="1:3" x14ac:dyDescent="0.3">
      <c r="A13" s="40">
        <v>44845</v>
      </c>
      <c r="B13" t="s">
        <v>371</v>
      </c>
      <c r="C13" t="s">
        <v>173</v>
      </c>
    </row>
    <row r="14" spans="1:3" x14ac:dyDescent="0.3">
      <c r="A14" s="40">
        <v>44851</v>
      </c>
      <c r="B14">
        <v>6</v>
      </c>
      <c r="C14" t="s">
        <v>101</v>
      </c>
    </row>
    <row r="15" spans="1:3" x14ac:dyDescent="0.3">
      <c r="A15" s="40">
        <v>44858</v>
      </c>
      <c r="B15">
        <v>16</v>
      </c>
      <c r="C15" t="s">
        <v>149</v>
      </c>
    </row>
    <row r="16" spans="1:3" x14ac:dyDescent="0.3">
      <c r="A16" s="40">
        <v>44865</v>
      </c>
      <c r="B16" t="s">
        <v>372</v>
      </c>
      <c r="C16" t="s">
        <v>173</v>
      </c>
    </row>
    <row r="17" spans="1:3" x14ac:dyDescent="0.3">
      <c r="A17" s="40">
        <v>44872</v>
      </c>
      <c r="B17">
        <v>5</v>
      </c>
      <c r="C17" t="s">
        <v>101</v>
      </c>
    </row>
    <row r="18" spans="1:3" x14ac:dyDescent="0.3">
      <c r="A18" s="40">
        <v>44879</v>
      </c>
      <c r="B18" t="s">
        <v>373</v>
      </c>
      <c r="C18" t="s">
        <v>173</v>
      </c>
    </row>
    <row r="19" spans="1:3" x14ac:dyDescent="0.3">
      <c r="A19" s="40">
        <v>44886</v>
      </c>
      <c r="B19">
        <v>17</v>
      </c>
      <c r="C19" t="s">
        <v>149</v>
      </c>
    </row>
    <row r="20" spans="1:3" x14ac:dyDescent="0.3">
      <c r="A20" s="40">
        <v>44893</v>
      </c>
      <c r="B20">
        <v>12</v>
      </c>
      <c r="C20" t="s">
        <v>101</v>
      </c>
    </row>
    <row r="21" spans="1:3" x14ac:dyDescent="0.3">
      <c r="A21" s="40">
        <v>44900</v>
      </c>
      <c r="B21">
        <v>20</v>
      </c>
      <c r="C21" t="s">
        <v>149</v>
      </c>
    </row>
    <row r="22" spans="1:3" x14ac:dyDescent="0.3">
      <c r="A22" s="40">
        <v>44935</v>
      </c>
      <c r="B22">
        <v>38</v>
      </c>
      <c r="C22" t="s">
        <v>362</v>
      </c>
    </row>
    <row r="23" spans="1:3" x14ac:dyDescent="0.3">
      <c r="A23" s="40">
        <v>44943</v>
      </c>
      <c r="B23" t="s">
        <v>374</v>
      </c>
      <c r="C23" t="s">
        <v>101</v>
      </c>
    </row>
    <row r="24" spans="1:3" x14ac:dyDescent="0.3">
      <c r="A24" s="40">
        <v>44949</v>
      </c>
      <c r="B24" t="s">
        <v>375</v>
      </c>
      <c r="C24" t="s">
        <v>149</v>
      </c>
    </row>
    <row r="25" spans="1:3" x14ac:dyDescent="0.3">
      <c r="A25" s="40">
        <v>44956</v>
      </c>
      <c r="B25" s="9" t="s">
        <v>376</v>
      </c>
      <c r="C25" t="s">
        <v>173</v>
      </c>
    </row>
    <row r="26" spans="1:3" x14ac:dyDescent="0.3">
      <c r="A26" s="40">
        <v>44963</v>
      </c>
      <c r="B26" t="s">
        <v>377</v>
      </c>
      <c r="C26" t="s">
        <v>101</v>
      </c>
    </row>
    <row r="27" spans="1:3" x14ac:dyDescent="0.3">
      <c r="A27" s="40">
        <v>44970</v>
      </c>
      <c r="B27" t="s">
        <v>378</v>
      </c>
      <c r="C27" t="s">
        <v>149</v>
      </c>
    </row>
    <row r="28" spans="1:3" x14ac:dyDescent="0.3">
      <c r="A28" s="40">
        <v>44978</v>
      </c>
      <c r="B28" t="s">
        <v>379</v>
      </c>
      <c r="C28" t="s">
        <v>173</v>
      </c>
    </row>
    <row r="29" spans="1:3" x14ac:dyDescent="0.3">
      <c r="A29" s="40">
        <v>44984</v>
      </c>
      <c r="B29" t="s">
        <v>380</v>
      </c>
      <c r="C29" t="s">
        <v>101</v>
      </c>
    </row>
    <row r="30" spans="1:3" x14ac:dyDescent="0.3">
      <c r="A30" s="40">
        <v>44991</v>
      </c>
      <c r="B30" t="s">
        <v>381</v>
      </c>
      <c r="C30" t="s">
        <v>149</v>
      </c>
    </row>
    <row r="31" spans="1:3" x14ac:dyDescent="0.3">
      <c r="A31" s="40">
        <v>44998</v>
      </c>
      <c r="B31" t="s">
        <v>382</v>
      </c>
      <c r="C31" t="s">
        <v>173</v>
      </c>
    </row>
    <row r="32" spans="1:3" x14ac:dyDescent="0.3">
      <c r="A32" s="40">
        <v>45005</v>
      </c>
      <c r="B32" t="s">
        <v>383</v>
      </c>
      <c r="C32" t="s">
        <v>101</v>
      </c>
    </row>
    <row r="33" spans="1:3" x14ac:dyDescent="0.3">
      <c r="A33" s="40">
        <v>45012</v>
      </c>
      <c r="B33" t="s">
        <v>384</v>
      </c>
      <c r="C33" t="s">
        <v>149</v>
      </c>
    </row>
    <row r="34" spans="1:3" x14ac:dyDescent="0.3">
      <c r="A34" s="40">
        <v>45019</v>
      </c>
      <c r="B34" t="s">
        <v>385</v>
      </c>
      <c r="C34" t="s">
        <v>173</v>
      </c>
    </row>
    <row r="35" spans="1:3" x14ac:dyDescent="0.3">
      <c r="A35" s="40">
        <v>45026</v>
      </c>
      <c r="B35" t="s">
        <v>386</v>
      </c>
      <c r="C35" t="s">
        <v>101</v>
      </c>
    </row>
    <row r="36" spans="1:3" x14ac:dyDescent="0.3">
      <c r="A36" s="40">
        <v>45033</v>
      </c>
      <c r="B36" t="s">
        <v>387</v>
      </c>
      <c r="C36" t="s">
        <v>149</v>
      </c>
    </row>
    <row r="37" spans="1:3" x14ac:dyDescent="0.3">
      <c r="A37" s="40">
        <v>45040</v>
      </c>
      <c r="B37" t="s">
        <v>388</v>
      </c>
      <c r="C37" t="s">
        <v>173</v>
      </c>
    </row>
    <row r="38" spans="1:3" x14ac:dyDescent="0.3">
      <c r="A38" s="40">
        <v>45047</v>
      </c>
      <c r="B38" t="s">
        <v>389</v>
      </c>
      <c r="C38" t="s">
        <v>101</v>
      </c>
    </row>
    <row r="39" spans="1:3" x14ac:dyDescent="0.3">
      <c r="A39" s="40">
        <v>45054</v>
      </c>
      <c r="B39" t="s">
        <v>390</v>
      </c>
      <c r="C39" t="s">
        <v>149</v>
      </c>
    </row>
    <row r="40" spans="1:3" x14ac:dyDescent="0.3">
      <c r="A40" s="40">
        <v>45061</v>
      </c>
      <c r="B40" t="s">
        <v>391</v>
      </c>
      <c r="C40" t="s">
        <v>173</v>
      </c>
    </row>
    <row r="41" spans="1:3" x14ac:dyDescent="0.3">
      <c r="A41" s="40">
        <v>45068</v>
      </c>
      <c r="B41" t="s">
        <v>392</v>
      </c>
      <c r="C41" t="s">
        <v>101</v>
      </c>
    </row>
    <row r="42" spans="1:3" x14ac:dyDescent="0.3">
      <c r="A42" s="40">
        <v>45075</v>
      </c>
      <c r="B42" t="s">
        <v>393</v>
      </c>
      <c r="C42" t="s">
        <v>149</v>
      </c>
    </row>
    <row r="43" spans="1:3" x14ac:dyDescent="0.3">
      <c r="C43" t="s">
        <v>394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DF01-B965-400C-A308-6681067FB288}">
  <dimension ref="A1:J47"/>
  <sheetViews>
    <sheetView zoomScale="115" zoomScaleNormal="115" workbookViewId="0">
      <selection activeCell="C34" sqref="C34"/>
    </sheetView>
  </sheetViews>
  <sheetFormatPr defaultRowHeight="14.4" x14ac:dyDescent="0.3"/>
  <cols>
    <col min="1" max="1" width="13" customWidth="1"/>
    <col min="2" max="2" width="6.6640625" customWidth="1"/>
    <col min="3" max="3" width="8.88671875" customWidth="1"/>
    <col min="4" max="4" width="10.33203125" customWidth="1"/>
    <col min="6" max="6" width="9.88671875" customWidth="1"/>
    <col min="7" max="7" width="19.88671875" customWidth="1"/>
    <col min="8" max="8" width="17.44140625" customWidth="1"/>
    <col min="9" max="9" width="19" customWidth="1"/>
    <col min="10" max="10" width="24.5546875" customWidth="1"/>
  </cols>
  <sheetData>
    <row r="1" spans="1:10" s="38" customFormat="1" x14ac:dyDescent="0.3">
      <c r="A1" s="38" t="s">
        <v>366</v>
      </c>
      <c r="B1" s="38" t="s">
        <v>24</v>
      </c>
      <c r="C1" s="38" t="s">
        <v>395</v>
      </c>
      <c r="D1" s="38" t="s">
        <v>396</v>
      </c>
      <c r="E1" s="38" t="s">
        <v>397</v>
      </c>
      <c r="F1" s="38" t="s">
        <v>398</v>
      </c>
      <c r="G1" s="38" t="s">
        <v>399</v>
      </c>
      <c r="H1" s="38" t="s">
        <v>400</v>
      </c>
      <c r="I1" s="38" t="s">
        <v>401</v>
      </c>
      <c r="J1" s="38" t="s">
        <v>402</v>
      </c>
    </row>
    <row r="2" spans="1:10" s="38" customFormat="1" x14ac:dyDescent="0.3">
      <c r="A2" s="50">
        <v>44760</v>
      </c>
      <c r="B2" s="51" t="s">
        <v>403</v>
      </c>
      <c r="C2" s="51">
        <v>5</v>
      </c>
      <c r="D2" s="51" t="s">
        <v>403</v>
      </c>
      <c r="E2" s="51" t="s">
        <v>403</v>
      </c>
      <c r="F2" s="51">
        <v>5</v>
      </c>
      <c r="G2" s="51">
        <v>1</v>
      </c>
      <c r="H2" s="51">
        <v>0</v>
      </c>
      <c r="I2" s="51">
        <v>5</v>
      </c>
      <c r="J2" s="51">
        <v>0</v>
      </c>
    </row>
    <row r="3" spans="1:10" x14ac:dyDescent="0.3">
      <c r="A3" s="40">
        <v>44767</v>
      </c>
      <c r="B3" t="s">
        <v>101</v>
      </c>
      <c r="C3">
        <v>14</v>
      </c>
      <c r="D3">
        <v>1</v>
      </c>
      <c r="E3">
        <v>1</v>
      </c>
      <c r="F3">
        <v>16</v>
      </c>
      <c r="G3">
        <v>4</v>
      </c>
      <c r="H3">
        <v>0</v>
      </c>
      <c r="I3">
        <v>9</v>
      </c>
    </row>
    <row r="4" spans="1:10" x14ac:dyDescent="0.3">
      <c r="A4" s="40">
        <v>44774</v>
      </c>
      <c r="B4" t="s">
        <v>149</v>
      </c>
      <c r="C4">
        <v>14</v>
      </c>
      <c r="D4">
        <v>1</v>
      </c>
      <c r="E4">
        <v>1</v>
      </c>
      <c r="F4">
        <v>16</v>
      </c>
      <c r="G4">
        <v>7</v>
      </c>
      <c r="H4">
        <v>4</v>
      </c>
      <c r="I4">
        <v>5</v>
      </c>
      <c r="J4">
        <v>9</v>
      </c>
    </row>
    <row r="5" spans="1:10" x14ac:dyDescent="0.3">
      <c r="A5" s="40">
        <v>44781</v>
      </c>
      <c r="B5" t="s">
        <v>173</v>
      </c>
      <c r="C5">
        <v>15</v>
      </c>
      <c r="D5">
        <v>2</v>
      </c>
      <c r="E5">
        <v>2</v>
      </c>
      <c r="F5">
        <v>19</v>
      </c>
      <c r="G5">
        <v>9</v>
      </c>
      <c r="H5">
        <v>9</v>
      </c>
      <c r="I5">
        <v>4</v>
      </c>
      <c r="J5">
        <v>11</v>
      </c>
    </row>
    <row r="6" spans="1:10" x14ac:dyDescent="0.3">
      <c r="A6" s="40">
        <v>44788</v>
      </c>
      <c r="B6" t="s">
        <v>101</v>
      </c>
      <c r="C6">
        <v>14</v>
      </c>
      <c r="D6">
        <v>1</v>
      </c>
      <c r="E6">
        <v>1</v>
      </c>
      <c r="F6">
        <v>16</v>
      </c>
    </row>
    <row r="7" spans="1:10" x14ac:dyDescent="0.3">
      <c r="A7" s="40">
        <v>44795</v>
      </c>
      <c r="B7" t="s">
        <v>149</v>
      </c>
      <c r="C7">
        <v>14</v>
      </c>
      <c r="D7">
        <v>1</v>
      </c>
      <c r="E7">
        <v>2</v>
      </c>
      <c r="F7">
        <v>17</v>
      </c>
    </row>
    <row r="8" spans="1:10" x14ac:dyDescent="0.3">
      <c r="A8" s="40">
        <v>44802</v>
      </c>
      <c r="B8" t="s">
        <v>173</v>
      </c>
      <c r="C8">
        <v>15</v>
      </c>
      <c r="D8">
        <v>2</v>
      </c>
      <c r="E8">
        <v>1</v>
      </c>
      <c r="F8">
        <v>19</v>
      </c>
    </row>
    <row r="9" spans="1:10" x14ac:dyDescent="0.3">
      <c r="A9" s="40">
        <v>44810</v>
      </c>
      <c r="B9" t="s">
        <v>101</v>
      </c>
      <c r="C9">
        <v>14</v>
      </c>
      <c r="D9">
        <v>1</v>
      </c>
      <c r="E9">
        <v>2</v>
      </c>
      <c r="F9">
        <v>17</v>
      </c>
    </row>
    <row r="10" spans="1:10" x14ac:dyDescent="0.3">
      <c r="A10" s="40">
        <v>44816</v>
      </c>
      <c r="B10" t="s">
        <v>149</v>
      </c>
      <c r="C10">
        <v>14</v>
      </c>
      <c r="D10">
        <v>1</v>
      </c>
      <c r="E10">
        <v>1</v>
      </c>
      <c r="F10">
        <v>16</v>
      </c>
    </row>
    <row r="11" spans="1:10" x14ac:dyDescent="0.3">
      <c r="A11" s="40">
        <v>44823</v>
      </c>
      <c r="B11" t="s">
        <v>173</v>
      </c>
      <c r="C11">
        <v>15</v>
      </c>
      <c r="D11">
        <v>2</v>
      </c>
      <c r="E11">
        <v>1</v>
      </c>
      <c r="F11">
        <v>18</v>
      </c>
    </row>
    <row r="12" spans="1:10" x14ac:dyDescent="0.3">
      <c r="A12" s="40">
        <v>44830</v>
      </c>
      <c r="B12" t="s">
        <v>101</v>
      </c>
      <c r="C12">
        <v>14</v>
      </c>
      <c r="D12">
        <v>1</v>
      </c>
      <c r="E12">
        <v>2</v>
      </c>
      <c r="F12">
        <v>17</v>
      </c>
    </row>
    <row r="13" spans="1:10" x14ac:dyDescent="0.3">
      <c r="A13" s="40">
        <v>44837</v>
      </c>
      <c r="B13" t="s">
        <v>149</v>
      </c>
      <c r="C13">
        <v>14</v>
      </c>
      <c r="D13">
        <v>1</v>
      </c>
      <c r="E13">
        <v>1</v>
      </c>
      <c r="F13">
        <v>16</v>
      </c>
    </row>
    <row r="14" spans="1:10" x14ac:dyDescent="0.3">
      <c r="A14" s="40">
        <v>44844</v>
      </c>
      <c r="B14" t="s">
        <v>173</v>
      </c>
      <c r="C14">
        <v>15</v>
      </c>
      <c r="D14">
        <v>2</v>
      </c>
      <c r="E14">
        <v>2</v>
      </c>
      <c r="F14">
        <v>19</v>
      </c>
    </row>
    <row r="15" spans="1:10" x14ac:dyDescent="0.3">
      <c r="A15" s="40">
        <v>44851</v>
      </c>
      <c r="B15" t="s">
        <v>101</v>
      </c>
      <c r="C15">
        <v>14</v>
      </c>
      <c r="D15">
        <v>1</v>
      </c>
      <c r="E15">
        <v>1</v>
      </c>
      <c r="F15">
        <v>16</v>
      </c>
    </row>
    <row r="16" spans="1:10" x14ac:dyDescent="0.3">
      <c r="A16" s="40">
        <v>44858</v>
      </c>
      <c r="B16" t="s">
        <v>149</v>
      </c>
      <c r="C16">
        <v>14</v>
      </c>
      <c r="D16">
        <v>1</v>
      </c>
      <c r="E16">
        <v>1</v>
      </c>
      <c r="F16">
        <v>16</v>
      </c>
    </row>
    <row r="17" spans="1:6" x14ac:dyDescent="0.3">
      <c r="A17" s="40">
        <v>44865</v>
      </c>
      <c r="B17" t="s">
        <v>173</v>
      </c>
      <c r="C17">
        <v>15</v>
      </c>
      <c r="D17">
        <v>2</v>
      </c>
      <c r="E17">
        <v>2</v>
      </c>
      <c r="F17">
        <v>19</v>
      </c>
    </row>
    <row r="18" spans="1:6" x14ac:dyDescent="0.3">
      <c r="A18" s="40">
        <v>44872</v>
      </c>
      <c r="B18" t="s">
        <v>101</v>
      </c>
      <c r="C18">
        <v>14</v>
      </c>
      <c r="D18">
        <v>1</v>
      </c>
      <c r="E18">
        <v>1</v>
      </c>
      <c r="F18">
        <v>16</v>
      </c>
    </row>
    <row r="19" spans="1:6" x14ac:dyDescent="0.3">
      <c r="A19" s="40">
        <v>44879</v>
      </c>
      <c r="B19" t="s">
        <v>173</v>
      </c>
      <c r="C19">
        <v>15</v>
      </c>
      <c r="D19">
        <v>2</v>
      </c>
      <c r="E19">
        <v>2</v>
      </c>
      <c r="F19">
        <v>19</v>
      </c>
    </row>
    <row r="20" spans="1:6" x14ac:dyDescent="0.3">
      <c r="A20" s="40">
        <v>44886</v>
      </c>
      <c r="B20" t="s">
        <v>149</v>
      </c>
      <c r="C20">
        <v>14</v>
      </c>
      <c r="D20">
        <v>1</v>
      </c>
      <c r="E20">
        <v>1</v>
      </c>
      <c r="F20">
        <v>16</v>
      </c>
    </row>
    <row r="21" spans="1:6" x14ac:dyDescent="0.3">
      <c r="A21" s="40">
        <v>44893</v>
      </c>
      <c r="B21" t="s">
        <v>101</v>
      </c>
      <c r="C21">
        <v>14</v>
      </c>
      <c r="D21">
        <v>1</v>
      </c>
      <c r="E21">
        <v>1</v>
      </c>
      <c r="F21">
        <v>16</v>
      </c>
    </row>
    <row r="22" spans="1:6" x14ac:dyDescent="0.3">
      <c r="A22" s="40">
        <v>44900</v>
      </c>
      <c r="B22" t="s">
        <v>149</v>
      </c>
      <c r="C22">
        <v>14</v>
      </c>
      <c r="D22">
        <v>1</v>
      </c>
      <c r="E22">
        <v>1</v>
      </c>
      <c r="F22">
        <v>16</v>
      </c>
    </row>
    <row r="23" spans="1:6" x14ac:dyDescent="0.3">
      <c r="A23" s="40">
        <v>44935</v>
      </c>
      <c r="B23" t="s">
        <v>362</v>
      </c>
      <c r="C23">
        <v>8</v>
      </c>
      <c r="D23">
        <v>1</v>
      </c>
      <c r="E23">
        <v>1</v>
      </c>
      <c r="F23">
        <v>12</v>
      </c>
    </row>
    <row r="24" spans="1:6" x14ac:dyDescent="0.3">
      <c r="A24" s="40">
        <v>44942</v>
      </c>
      <c r="B24" t="s">
        <v>101</v>
      </c>
      <c r="C24">
        <v>15</v>
      </c>
      <c r="D24">
        <v>2</v>
      </c>
      <c r="E24">
        <v>1</v>
      </c>
      <c r="F24">
        <f t="shared" ref="F24:F47" si="0">SUM(C24:E24)</f>
        <v>18</v>
      </c>
    </row>
    <row r="25" spans="1:6" x14ac:dyDescent="0.3">
      <c r="A25" s="40">
        <v>44949</v>
      </c>
      <c r="B25" t="s">
        <v>149</v>
      </c>
      <c r="C25">
        <v>14</v>
      </c>
      <c r="D25">
        <v>1</v>
      </c>
      <c r="E25">
        <v>1</v>
      </c>
      <c r="F25">
        <f t="shared" si="0"/>
        <v>16</v>
      </c>
    </row>
    <row r="26" spans="1:6" x14ac:dyDescent="0.3">
      <c r="A26" s="40">
        <v>44956</v>
      </c>
      <c r="B26" t="s">
        <v>173</v>
      </c>
      <c r="C26">
        <v>15</v>
      </c>
      <c r="D26">
        <v>1</v>
      </c>
      <c r="E26">
        <v>2</v>
      </c>
      <c r="F26">
        <f t="shared" si="0"/>
        <v>18</v>
      </c>
    </row>
    <row r="27" spans="1:6" x14ac:dyDescent="0.3">
      <c r="A27" s="40">
        <v>44963</v>
      </c>
      <c r="B27" t="s">
        <v>101</v>
      </c>
      <c r="C27">
        <v>15</v>
      </c>
      <c r="D27">
        <v>2</v>
      </c>
      <c r="E27">
        <v>1</v>
      </c>
      <c r="F27">
        <f t="shared" si="0"/>
        <v>18</v>
      </c>
    </row>
    <row r="28" spans="1:6" x14ac:dyDescent="0.3">
      <c r="A28" s="40">
        <v>44970</v>
      </c>
      <c r="B28" t="s">
        <v>149</v>
      </c>
      <c r="C28">
        <v>14</v>
      </c>
      <c r="D28">
        <v>1</v>
      </c>
      <c r="E28">
        <v>1</v>
      </c>
      <c r="F28">
        <f t="shared" si="0"/>
        <v>16</v>
      </c>
    </row>
    <row r="29" spans="1:6" x14ac:dyDescent="0.3">
      <c r="A29" s="40">
        <v>44977</v>
      </c>
      <c r="B29" t="s">
        <v>173</v>
      </c>
      <c r="C29">
        <v>14</v>
      </c>
      <c r="D29">
        <v>1</v>
      </c>
      <c r="E29">
        <v>1</v>
      </c>
      <c r="F29">
        <f t="shared" si="0"/>
        <v>16</v>
      </c>
    </row>
    <row r="30" spans="1:6" x14ac:dyDescent="0.3">
      <c r="A30" s="40">
        <v>44984</v>
      </c>
      <c r="B30" t="s">
        <v>101</v>
      </c>
      <c r="C30">
        <v>15</v>
      </c>
      <c r="D30">
        <v>2</v>
      </c>
      <c r="E30">
        <v>2</v>
      </c>
      <c r="F30">
        <f t="shared" si="0"/>
        <v>19</v>
      </c>
    </row>
    <row r="31" spans="1:6" x14ac:dyDescent="0.3">
      <c r="A31" s="40">
        <v>44991</v>
      </c>
      <c r="B31" t="s">
        <v>149</v>
      </c>
      <c r="C31">
        <v>14</v>
      </c>
      <c r="D31">
        <v>1</v>
      </c>
      <c r="E31">
        <v>1</v>
      </c>
      <c r="F31">
        <f t="shared" si="0"/>
        <v>16</v>
      </c>
    </row>
    <row r="32" spans="1:6" x14ac:dyDescent="0.3">
      <c r="A32" s="40">
        <v>44998</v>
      </c>
      <c r="B32" t="s">
        <v>173</v>
      </c>
      <c r="C32">
        <v>14</v>
      </c>
      <c r="D32">
        <v>1</v>
      </c>
      <c r="E32">
        <v>1</v>
      </c>
      <c r="F32">
        <f t="shared" si="0"/>
        <v>16</v>
      </c>
    </row>
    <row r="33" spans="1:6" x14ac:dyDescent="0.3">
      <c r="A33" s="40">
        <v>45005</v>
      </c>
      <c r="B33" t="s">
        <v>101</v>
      </c>
      <c r="C33">
        <v>15</v>
      </c>
      <c r="D33">
        <v>2</v>
      </c>
      <c r="E33">
        <v>1</v>
      </c>
      <c r="F33">
        <f t="shared" si="0"/>
        <v>18</v>
      </c>
    </row>
    <row r="34" spans="1:6" x14ac:dyDescent="0.3">
      <c r="A34" s="40">
        <v>45012</v>
      </c>
      <c r="B34" t="s">
        <v>149</v>
      </c>
      <c r="C34">
        <v>14</v>
      </c>
      <c r="D34">
        <v>1</v>
      </c>
      <c r="E34">
        <v>2</v>
      </c>
      <c r="F34">
        <f t="shared" si="0"/>
        <v>17</v>
      </c>
    </row>
    <row r="35" spans="1:6" x14ac:dyDescent="0.3">
      <c r="A35" s="40">
        <v>45019</v>
      </c>
      <c r="B35" t="s">
        <v>173</v>
      </c>
      <c r="C35">
        <v>14</v>
      </c>
      <c r="D35">
        <v>1</v>
      </c>
      <c r="E35">
        <v>1</v>
      </c>
      <c r="F35">
        <f t="shared" si="0"/>
        <v>16</v>
      </c>
    </row>
    <row r="36" spans="1:6" x14ac:dyDescent="0.3">
      <c r="A36" s="40">
        <v>45026</v>
      </c>
      <c r="B36" t="s">
        <v>173</v>
      </c>
      <c r="C36">
        <v>15</v>
      </c>
      <c r="D36">
        <v>2</v>
      </c>
      <c r="E36">
        <v>1</v>
      </c>
      <c r="F36">
        <f t="shared" si="0"/>
        <v>18</v>
      </c>
    </row>
    <row r="37" spans="1:6" x14ac:dyDescent="0.3">
      <c r="A37" s="40">
        <v>45033</v>
      </c>
      <c r="B37" t="s">
        <v>101</v>
      </c>
      <c r="C37">
        <v>14</v>
      </c>
      <c r="D37">
        <v>1</v>
      </c>
      <c r="E37">
        <v>1</v>
      </c>
      <c r="F37">
        <f t="shared" si="0"/>
        <v>16</v>
      </c>
    </row>
    <row r="38" spans="1:6" x14ac:dyDescent="0.3">
      <c r="A38" s="40">
        <v>45040</v>
      </c>
      <c r="B38" t="s">
        <v>149</v>
      </c>
      <c r="C38">
        <v>14</v>
      </c>
      <c r="D38">
        <v>1</v>
      </c>
      <c r="E38">
        <v>2</v>
      </c>
      <c r="F38">
        <f t="shared" si="0"/>
        <v>17</v>
      </c>
    </row>
    <row r="39" spans="1:6" x14ac:dyDescent="0.3">
      <c r="A39" s="40">
        <v>45047</v>
      </c>
      <c r="B39" t="s">
        <v>173</v>
      </c>
      <c r="C39">
        <v>15</v>
      </c>
      <c r="D39">
        <v>2</v>
      </c>
      <c r="E39">
        <v>1</v>
      </c>
      <c r="F39">
        <f t="shared" si="0"/>
        <v>18</v>
      </c>
    </row>
    <row r="40" spans="1:6" x14ac:dyDescent="0.3">
      <c r="A40" s="40">
        <v>45054</v>
      </c>
      <c r="B40" t="s">
        <v>101</v>
      </c>
      <c r="C40">
        <v>14</v>
      </c>
      <c r="D40">
        <v>1</v>
      </c>
      <c r="E40">
        <v>1</v>
      </c>
      <c r="F40">
        <f t="shared" si="0"/>
        <v>16</v>
      </c>
    </row>
    <row r="41" spans="1:6" x14ac:dyDescent="0.3">
      <c r="A41" s="40">
        <v>45061</v>
      </c>
      <c r="B41" t="s">
        <v>149</v>
      </c>
      <c r="C41">
        <v>14</v>
      </c>
      <c r="D41">
        <v>1</v>
      </c>
      <c r="E41">
        <v>1</v>
      </c>
      <c r="F41">
        <f t="shared" si="0"/>
        <v>16</v>
      </c>
    </row>
    <row r="42" spans="1:6" x14ac:dyDescent="0.3">
      <c r="A42" s="40">
        <v>45068</v>
      </c>
      <c r="B42" t="s">
        <v>173</v>
      </c>
      <c r="C42">
        <v>15</v>
      </c>
      <c r="D42">
        <v>2</v>
      </c>
      <c r="E42">
        <v>2</v>
      </c>
      <c r="F42">
        <f t="shared" si="0"/>
        <v>19</v>
      </c>
    </row>
    <row r="43" spans="1:6" x14ac:dyDescent="0.3">
      <c r="A43" s="40">
        <v>45075</v>
      </c>
      <c r="B43" t="s">
        <v>101</v>
      </c>
      <c r="C43">
        <v>14</v>
      </c>
      <c r="D43">
        <v>1</v>
      </c>
      <c r="E43">
        <v>1</v>
      </c>
      <c r="F43">
        <f t="shared" si="0"/>
        <v>16</v>
      </c>
    </row>
    <row r="44" spans="1:6" x14ac:dyDescent="0.3">
      <c r="A44" s="40">
        <v>45082</v>
      </c>
      <c r="B44" t="s">
        <v>149</v>
      </c>
      <c r="C44">
        <v>14</v>
      </c>
      <c r="D44">
        <v>1</v>
      </c>
      <c r="E44">
        <v>1</v>
      </c>
      <c r="F44">
        <f t="shared" si="0"/>
        <v>16</v>
      </c>
    </row>
    <row r="45" spans="1:6" x14ac:dyDescent="0.3">
      <c r="A45" s="40">
        <v>45089</v>
      </c>
      <c r="B45" t="s">
        <v>173</v>
      </c>
      <c r="C45">
        <v>15</v>
      </c>
      <c r="D45">
        <v>2</v>
      </c>
      <c r="E45">
        <v>1</v>
      </c>
      <c r="F45">
        <f t="shared" si="0"/>
        <v>18</v>
      </c>
    </row>
    <row r="46" spans="1:6" x14ac:dyDescent="0.3">
      <c r="A46" s="40">
        <v>45096</v>
      </c>
      <c r="B46" t="s">
        <v>101</v>
      </c>
      <c r="C46">
        <v>14</v>
      </c>
      <c r="D46">
        <v>1</v>
      </c>
      <c r="E46">
        <v>2</v>
      </c>
      <c r="F46">
        <f t="shared" si="0"/>
        <v>17</v>
      </c>
    </row>
    <row r="47" spans="1:6" x14ac:dyDescent="0.3">
      <c r="A47" s="40">
        <v>45103</v>
      </c>
      <c r="B47" t="s">
        <v>149</v>
      </c>
      <c r="C47">
        <v>14</v>
      </c>
      <c r="D47">
        <v>1</v>
      </c>
      <c r="E47">
        <v>1</v>
      </c>
      <c r="F47">
        <f t="shared" si="0"/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52D4-AEC8-4440-84CF-B2AAADF83D5D}">
  <sheetPr>
    <pageSetUpPr fitToPage="1"/>
  </sheetPr>
  <dimension ref="A1:J68"/>
  <sheetViews>
    <sheetView workbookViewId="0">
      <selection activeCell="B2" sqref="B2"/>
    </sheetView>
  </sheetViews>
  <sheetFormatPr defaultRowHeight="15" customHeight="1" x14ac:dyDescent="0.3"/>
  <cols>
    <col min="1" max="1" width="13.44140625" customWidth="1"/>
    <col min="2" max="2" width="15.6640625" customWidth="1"/>
    <col min="3" max="3" width="27" customWidth="1"/>
    <col min="4" max="5" width="27" style="79" customWidth="1"/>
    <col min="6" max="6" width="19.5546875" customWidth="1"/>
    <col min="7" max="7" width="17.6640625" customWidth="1"/>
    <col min="8" max="8" width="11.6640625" customWidth="1"/>
    <col min="9" max="9" width="46.6640625" customWidth="1"/>
  </cols>
  <sheetData>
    <row r="1" spans="1:9" ht="15.6" x14ac:dyDescent="0.3">
      <c r="A1" s="41" t="s">
        <v>98</v>
      </c>
      <c r="B1" s="46" t="s">
        <v>99</v>
      </c>
      <c r="C1" s="46" t="s">
        <v>16</v>
      </c>
      <c r="D1" s="72" t="s">
        <v>100</v>
      </c>
      <c r="E1" s="72" t="s">
        <v>101</v>
      </c>
      <c r="F1" s="6" t="s">
        <v>102</v>
      </c>
      <c r="G1" s="46" t="s">
        <v>24</v>
      </c>
      <c r="H1" s="46" t="s">
        <v>103</v>
      </c>
      <c r="I1" s="46" t="s">
        <v>28</v>
      </c>
    </row>
    <row r="2" spans="1:9" ht="14.4" x14ac:dyDescent="0.3">
      <c r="A2" s="43">
        <v>1</v>
      </c>
      <c r="B2" s="43" t="s">
        <v>104</v>
      </c>
      <c r="C2" s="43" t="s">
        <v>105</v>
      </c>
      <c r="D2" s="73">
        <v>39.145760000000003</v>
      </c>
      <c r="E2" s="73">
        <v>-84.252369999999999</v>
      </c>
      <c r="F2" s="43" t="s">
        <v>106</v>
      </c>
      <c r="G2" s="43" t="s">
        <v>107</v>
      </c>
      <c r="H2" s="43" t="s">
        <v>108</v>
      </c>
      <c r="I2" s="43"/>
    </row>
    <row r="3" spans="1:9" ht="14.4" x14ac:dyDescent="0.3">
      <c r="A3" s="43">
        <v>2</v>
      </c>
      <c r="B3" s="57" t="s">
        <v>109</v>
      </c>
      <c r="C3" s="43" t="s">
        <v>110</v>
      </c>
      <c r="D3" s="73">
        <v>39.158577800000003</v>
      </c>
      <c r="E3" s="73">
        <v>-84.260439500000004</v>
      </c>
      <c r="F3" s="43" t="s">
        <v>106</v>
      </c>
      <c r="G3" s="43" t="s">
        <v>107</v>
      </c>
      <c r="H3" s="43" t="s">
        <v>111</v>
      </c>
      <c r="I3" s="43" t="s">
        <v>112</v>
      </c>
    </row>
    <row r="4" spans="1:9" ht="14.4" x14ac:dyDescent="0.3">
      <c r="A4" s="43">
        <v>3</v>
      </c>
      <c r="B4" s="43" t="s">
        <v>113</v>
      </c>
      <c r="C4" s="43" t="s">
        <v>114</v>
      </c>
      <c r="D4" s="73" t="str">
        <f t="shared" ref="D4:D19" si="0">LEFT(C4, 10)</f>
        <v>39.1557435</v>
      </c>
      <c r="E4" s="73" t="str">
        <f t="shared" ref="E4:E19" si="1">MID(C4,15,11)</f>
        <v>-84.2892163</v>
      </c>
      <c r="F4" s="43" t="s">
        <v>115</v>
      </c>
      <c r="G4" s="43" t="s">
        <v>101</v>
      </c>
      <c r="H4" s="43" t="s">
        <v>111</v>
      </c>
      <c r="I4" s="43" t="s">
        <v>116</v>
      </c>
    </row>
    <row r="5" spans="1:9" ht="14.4" x14ac:dyDescent="0.3">
      <c r="A5" s="43">
        <v>4</v>
      </c>
      <c r="B5" s="43" t="s">
        <v>117</v>
      </c>
      <c r="C5" s="43" t="s">
        <v>118</v>
      </c>
      <c r="D5" s="73" t="str">
        <f t="shared" si="0"/>
        <v>39.1356145</v>
      </c>
      <c r="E5" s="73" t="str">
        <f t="shared" si="1"/>
        <v>-84.2523027</v>
      </c>
      <c r="F5" s="43" t="s">
        <v>115</v>
      </c>
      <c r="G5" s="43" t="s">
        <v>101</v>
      </c>
      <c r="H5" s="43" t="s">
        <v>111</v>
      </c>
      <c r="I5" s="43"/>
    </row>
    <row r="6" spans="1:9" ht="14.4" x14ac:dyDescent="0.3">
      <c r="A6" s="43">
        <v>5</v>
      </c>
      <c r="B6" s="43" t="s">
        <v>119</v>
      </c>
      <c r="C6" s="43" t="s">
        <v>120</v>
      </c>
      <c r="D6" s="73" t="str">
        <f t="shared" si="0"/>
        <v>39.1142093</v>
      </c>
      <c r="E6" s="73" t="str">
        <f t="shared" si="1"/>
        <v>-84.2579102</v>
      </c>
      <c r="F6" s="43" t="s">
        <v>115</v>
      </c>
      <c r="G6" s="43" t="s">
        <v>101</v>
      </c>
      <c r="H6" s="43" t="s">
        <v>108</v>
      </c>
      <c r="I6" s="43" t="s">
        <v>121</v>
      </c>
    </row>
    <row r="7" spans="1:9" ht="14.4" x14ac:dyDescent="0.3">
      <c r="A7" s="43">
        <v>6</v>
      </c>
      <c r="B7" s="43" t="s">
        <v>122</v>
      </c>
      <c r="C7" s="43" t="s">
        <v>123</v>
      </c>
      <c r="D7" s="73" t="str">
        <f t="shared" si="0"/>
        <v>39.0816599</v>
      </c>
      <c r="E7" s="73" t="str">
        <f t="shared" si="1"/>
        <v>-84.2351322</v>
      </c>
      <c r="F7" s="43" t="s">
        <v>115</v>
      </c>
      <c r="G7" s="43" t="s">
        <v>101</v>
      </c>
      <c r="H7" s="43" t="s">
        <v>108</v>
      </c>
      <c r="I7" s="43"/>
    </row>
    <row r="8" spans="1:9" ht="14.4" x14ac:dyDescent="0.3">
      <c r="A8" s="43">
        <v>7</v>
      </c>
      <c r="B8" s="43" t="s">
        <v>124</v>
      </c>
      <c r="C8" s="43" t="s">
        <v>125</v>
      </c>
      <c r="D8" s="73" t="str">
        <f t="shared" si="0"/>
        <v>39.0402730</v>
      </c>
      <c r="E8" s="73" t="str">
        <f t="shared" si="1"/>
        <v>-84.2116106</v>
      </c>
      <c r="F8" s="43" t="s">
        <v>115</v>
      </c>
      <c r="G8" s="43" t="s">
        <v>101</v>
      </c>
      <c r="H8" s="43" t="s">
        <v>108</v>
      </c>
      <c r="I8" s="43" t="s">
        <v>126</v>
      </c>
    </row>
    <row r="9" spans="1:9" ht="14.4" x14ac:dyDescent="0.3">
      <c r="A9" s="43">
        <v>8</v>
      </c>
      <c r="B9" s="43" t="s">
        <v>127</v>
      </c>
      <c r="C9" s="43" t="s">
        <v>128</v>
      </c>
      <c r="D9" s="73" t="str">
        <f t="shared" si="0"/>
        <v>39.0520921</v>
      </c>
      <c r="E9" s="73" t="str">
        <f t="shared" si="1"/>
        <v>-84.0497885</v>
      </c>
      <c r="F9" s="43" t="s">
        <v>115</v>
      </c>
      <c r="G9" s="43" t="s">
        <v>107</v>
      </c>
      <c r="H9" s="43" t="s">
        <v>108</v>
      </c>
      <c r="I9" s="43" t="s">
        <v>129</v>
      </c>
    </row>
    <row r="10" spans="1:9" ht="14.4" x14ac:dyDescent="0.3">
      <c r="A10" s="43">
        <v>9</v>
      </c>
      <c r="B10" s="57" t="s">
        <v>130</v>
      </c>
      <c r="C10" s="43" t="s">
        <v>131</v>
      </c>
      <c r="D10" s="73" t="str">
        <f t="shared" si="0"/>
        <v>39.0585290</v>
      </c>
      <c r="E10" s="73" t="str">
        <f t="shared" si="1"/>
        <v>-84.0521730</v>
      </c>
      <c r="F10" s="43" t="s">
        <v>106</v>
      </c>
      <c r="G10" s="43" t="s">
        <v>107</v>
      </c>
      <c r="H10" s="43" t="s">
        <v>111</v>
      </c>
      <c r="I10" s="43" t="s">
        <v>132</v>
      </c>
    </row>
    <row r="11" spans="1:9" ht="14.4" x14ac:dyDescent="0.3">
      <c r="A11" s="43">
        <v>10</v>
      </c>
      <c r="B11" s="43" t="s">
        <v>133</v>
      </c>
      <c r="C11" s="43" t="s">
        <v>134</v>
      </c>
      <c r="D11" s="73" t="str">
        <f t="shared" si="0"/>
        <v>39.1139040</v>
      </c>
      <c r="E11" s="73" t="str">
        <f t="shared" si="1"/>
        <v>-84.0204500</v>
      </c>
      <c r="F11" s="43" t="s">
        <v>115</v>
      </c>
      <c r="G11" s="43" t="s">
        <v>101</v>
      </c>
      <c r="H11" s="43" t="s">
        <v>111</v>
      </c>
      <c r="I11" s="43"/>
    </row>
    <row r="12" spans="1:9" ht="14.4" x14ac:dyDescent="0.3">
      <c r="A12" s="43">
        <v>11</v>
      </c>
      <c r="B12" s="43" t="s">
        <v>135</v>
      </c>
      <c r="C12" s="43" t="s">
        <v>136</v>
      </c>
      <c r="D12" s="73" t="str">
        <f t="shared" si="0"/>
        <v>39.1155024</v>
      </c>
      <c r="E12" s="73" t="str">
        <f t="shared" si="1"/>
        <v>-84.0235354</v>
      </c>
      <c r="F12" s="43" t="s">
        <v>115</v>
      </c>
      <c r="G12" s="43" t="s">
        <v>101</v>
      </c>
      <c r="H12" s="43" t="s">
        <v>108</v>
      </c>
      <c r="I12" s="43" t="s">
        <v>137</v>
      </c>
    </row>
    <row r="13" spans="1:9" ht="14.4" x14ac:dyDescent="0.3">
      <c r="A13" s="43">
        <v>12</v>
      </c>
      <c r="B13" s="43" t="s">
        <v>138</v>
      </c>
      <c r="C13" s="43" t="s">
        <v>139</v>
      </c>
      <c r="D13" s="73" t="str">
        <f t="shared" si="0"/>
        <v>39.1848560</v>
      </c>
      <c r="E13" s="73" t="str">
        <f t="shared" si="1"/>
        <v>-84.0949371</v>
      </c>
      <c r="F13" s="43" t="s">
        <v>115</v>
      </c>
      <c r="G13" s="43" t="s">
        <v>101</v>
      </c>
      <c r="H13" s="43" t="s">
        <v>108</v>
      </c>
      <c r="I13" s="43" t="s">
        <v>140</v>
      </c>
    </row>
    <row r="14" spans="1:9" ht="14.4" x14ac:dyDescent="0.3">
      <c r="A14" s="43">
        <v>13</v>
      </c>
      <c r="B14" s="43" t="s">
        <v>141</v>
      </c>
      <c r="C14" s="43" t="s">
        <v>142</v>
      </c>
      <c r="D14" s="73" t="str">
        <f t="shared" si="0"/>
        <v>39.1838220</v>
      </c>
      <c r="E14" s="73" t="str">
        <f t="shared" si="1"/>
        <v>-84.0144239</v>
      </c>
      <c r="F14" s="43" t="s">
        <v>115</v>
      </c>
      <c r="G14" s="43" t="s">
        <v>101</v>
      </c>
      <c r="H14" s="43" t="s">
        <v>108</v>
      </c>
      <c r="I14" s="43" t="s">
        <v>143</v>
      </c>
    </row>
    <row r="15" spans="1:9" ht="14.4" x14ac:dyDescent="0.3">
      <c r="A15" s="43">
        <v>14</v>
      </c>
      <c r="B15" s="43" t="s">
        <v>144</v>
      </c>
      <c r="C15" s="43" t="s">
        <v>145</v>
      </c>
      <c r="D15" s="73" t="str">
        <f t="shared" si="0"/>
        <v>39.1324131</v>
      </c>
      <c r="E15" s="73" t="str">
        <f t="shared" si="1"/>
        <v>-84.0155555</v>
      </c>
      <c r="F15" s="43" t="s">
        <v>115</v>
      </c>
      <c r="G15" s="43" t="s">
        <v>101</v>
      </c>
      <c r="H15" s="43" t="s">
        <v>111</v>
      </c>
      <c r="I15" s="43" t="s">
        <v>146</v>
      </c>
    </row>
    <row r="16" spans="1:9" ht="14.4" x14ac:dyDescent="0.3">
      <c r="A16" s="43">
        <v>15</v>
      </c>
      <c r="B16" s="43" t="s">
        <v>147</v>
      </c>
      <c r="C16" s="43" t="s">
        <v>148</v>
      </c>
      <c r="D16" s="73" t="str">
        <f t="shared" si="0"/>
        <v>39.2167579</v>
      </c>
      <c r="E16" s="73" t="str">
        <f t="shared" si="1"/>
        <v>-83.9149217</v>
      </c>
      <c r="F16" s="43" t="s">
        <v>115</v>
      </c>
      <c r="G16" s="43" t="s">
        <v>149</v>
      </c>
      <c r="H16" s="43" t="s">
        <v>111</v>
      </c>
      <c r="I16" s="43"/>
    </row>
    <row r="17" spans="1:9" ht="14.4" x14ac:dyDescent="0.3">
      <c r="A17" s="43">
        <v>16</v>
      </c>
      <c r="B17" s="45" t="s">
        <v>150</v>
      </c>
      <c r="C17" s="45" t="s">
        <v>151</v>
      </c>
      <c r="D17" s="73" t="str">
        <f t="shared" si="0"/>
        <v>39.2305280</v>
      </c>
      <c r="E17" s="73" t="str">
        <f t="shared" si="1"/>
        <v xml:space="preserve">-83.914490 </v>
      </c>
      <c r="F17" s="43" t="s">
        <v>115</v>
      </c>
      <c r="G17" s="43" t="s">
        <v>149</v>
      </c>
      <c r="H17" s="43" t="s">
        <v>111</v>
      </c>
      <c r="I17" s="45"/>
    </row>
    <row r="18" spans="1:9" ht="14.4" x14ac:dyDescent="0.3">
      <c r="A18" s="43">
        <v>17</v>
      </c>
      <c r="B18" s="45" t="s">
        <v>152</v>
      </c>
      <c r="C18" s="45" t="s">
        <v>153</v>
      </c>
      <c r="D18" s="73" t="str">
        <f t="shared" si="0"/>
        <v>39.3134240</v>
      </c>
      <c r="E18" s="73" t="str">
        <f t="shared" si="1"/>
        <v>-83.7613890</v>
      </c>
      <c r="F18" s="43" t="s">
        <v>115</v>
      </c>
      <c r="G18" s="43" t="s">
        <v>149</v>
      </c>
      <c r="H18" s="43" t="s">
        <v>111</v>
      </c>
      <c r="I18" s="45"/>
    </row>
    <row r="19" spans="1:9" ht="14.4" x14ac:dyDescent="0.3">
      <c r="A19" s="43">
        <v>18</v>
      </c>
      <c r="B19" s="45">
        <v>506</v>
      </c>
      <c r="C19" s="45" t="s">
        <v>154</v>
      </c>
      <c r="D19" s="73" t="str">
        <f t="shared" si="0"/>
        <v>39.2431730</v>
      </c>
      <c r="E19" s="73" t="str">
        <f t="shared" si="1"/>
        <v xml:space="preserve">-83.795200 </v>
      </c>
      <c r="F19" s="43" t="s">
        <v>115</v>
      </c>
      <c r="G19" s="43" t="s">
        <v>149</v>
      </c>
      <c r="H19" s="43" t="s">
        <v>108</v>
      </c>
      <c r="I19" s="45" t="s">
        <v>155</v>
      </c>
    </row>
    <row r="20" spans="1:9" ht="14.4" x14ac:dyDescent="0.3">
      <c r="A20" s="43">
        <v>19</v>
      </c>
      <c r="B20" s="57" t="s">
        <v>156</v>
      </c>
      <c r="C20" s="45" t="s">
        <v>157</v>
      </c>
      <c r="D20" s="73" t="str">
        <f>LEFT(C20, 9)</f>
        <v>39.238725</v>
      </c>
      <c r="E20" s="73" t="str">
        <f>MID(C20,14,11)</f>
        <v>-83.7998816</v>
      </c>
      <c r="F20" s="43" t="s">
        <v>115</v>
      </c>
      <c r="G20" s="43" t="s">
        <v>149</v>
      </c>
      <c r="H20" s="43" t="s">
        <v>108</v>
      </c>
      <c r="I20" s="45" t="s">
        <v>158</v>
      </c>
    </row>
    <row r="21" spans="1:9" ht="14.4" x14ac:dyDescent="0.3">
      <c r="A21" s="43">
        <v>20</v>
      </c>
      <c r="B21" s="45" t="s">
        <v>159</v>
      </c>
      <c r="C21" s="45" t="s">
        <v>160</v>
      </c>
      <c r="D21" s="73" t="str">
        <f>LEFT(C21, 9)</f>
        <v>39.207334</v>
      </c>
      <c r="E21" s="73" t="str">
        <f>MID(C21,14,10)</f>
        <v>-83.810972</v>
      </c>
      <c r="F21" s="43" t="s">
        <v>115</v>
      </c>
      <c r="G21" s="43" t="s">
        <v>149</v>
      </c>
      <c r="H21" s="43" t="s">
        <v>108</v>
      </c>
      <c r="I21" s="45"/>
    </row>
    <row r="22" spans="1:9" ht="14.4" x14ac:dyDescent="0.3">
      <c r="A22" s="43">
        <v>21</v>
      </c>
      <c r="B22" s="45">
        <v>890</v>
      </c>
      <c r="C22" s="45" t="s">
        <v>161</v>
      </c>
      <c r="D22" s="73" t="str">
        <f>LEFT(C22, 9)</f>
        <v>39.204438</v>
      </c>
      <c r="E22" s="73" t="str">
        <f>MID(C22,14,10)</f>
        <v>-83.764076</v>
      </c>
      <c r="F22" s="43" t="s">
        <v>115</v>
      </c>
      <c r="G22" s="43" t="s">
        <v>149</v>
      </c>
      <c r="H22" s="43" t="s">
        <v>108</v>
      </c>
      <c r="I22" s="45" t="s">
        <v>162</v>
      </c>
    </row>
    <row r="23" spans="1:9" ht="14.4" x14ac:dyDescent="0.3">
      <c r="A23" s="43">
        <v>22</v>
      </c>
      <c r="B23" s="43" t="s">
        <v>163</v>
      </c>
      <c r="C23" s="43" t="s">
        <v>164</v>
      </c>
      <c r="D23" s="73" t="str">
        <f>LEFT(C23, 10)</f>
        <v>39.1078814</v>
      </c>
      <c r="E23" s="73" t="str">
        <f>MID(C23,14,12)</f>
        <v xml:space="preserve"> -83.9325649</v>
      </c>
      <c r="F23" s="43" t="s">
        <v>115</v>
      </c>
      <c r="G23" s="43"/>
      <c r="H23" s="43" t="s">
        <v>111</v>
      </c>
      <c r="I23" s="43" t="s">
        <v>165</v>
      </c>
    </row>
    <row r="24" spans="1:9" ht="14.4" x14ac:dyDescent="0.3">
      <c r="A24" s="43">
        <v>23</v>
      </c>
      <c r="B24" s="45" t="s">
        <v>166</v>
      </c>
      <c r="C24" s="45" t="s">
        <v>167</v>
      </c>
      <c r="D24" s="73" t="str">
        <f>LEFT(C24, 10)</f>
        <v>39.1241020</v>
      </c>
      <c r="E24" s="73" t="str">
        <f>MID(C24,14,12)</f>
        <v xml:space="preserve"> -84.0075090</v>
      </c>
      <c r="F24" s="43" t="s">
        <v>115</v>
      </c>
      <c r="G24" s="43" t="s">
        <v>149</v>
      </c>
      <c r="H24" s="43" t="s">
        <v>111</v>
      </c>
      <c r="I24" s="45"/>
    </row>
    <row r="25" spans="1:9" ht="14.4" x14ac:dyDescent="0.3">
      <c r="A25" s="43">
        <v>24</v>
      </c>
      <c r="B25" s="43" t="s">
        <v>168</v>
      </c>
      <c r="C25" s="43" t="s">
        <v>169</v>
      </c>
      <c r="D25" s="73" t="str">
        <f>LEFT(C25, 10)</f>
        <v>39.1380312</v>
      </c>
      <c r="E25" s="73" t="str">
        <f>MID(C25,14,12)</f>
        <v xml:space="preserve"> -84.0024425</v>
      </c>
      <c r="F25" s="43" t="s">
        <v>115</v>
      </c>
      <c r="G25" s="43" t="s">
        <v>149</v>
      </c>
      <c r="H25" s="43" t="s">
        <v>111</v>
      </c>
      <c r="I25" s="43"/>
    </row>
    <row r="26" spans="1:9" ht="14.4" x14ac:dyDescent="0.3">
      <c r="A26" s="47">
        <v>25</v>
      </c>
      <c r="B26" s="44" t="s">
        <v>170</v>
      </c>
      <c r="C26" s="70" t="s">
        <v>171</v>
      </c>
      <c r="D26" s="73" t="str">
        <f>LEFT(C26, 9)</f>
        <v>39.147614</v>
      </c>
      <c r="E26" s="73" t="str">
        <f>MID(C26,14,10)</f>
        <v>-84.255656</v>
      </c>
      <c r="F26" s="43" t="s">
        <v>172</v>
      </c>
      <c r="G26" s="43" t="s">
        <v>173</v>
      </c>
      <c r="H26" s="47" t="s">
        <v>108</v>
      </c>
      <c r="I26" s="47" t="s">
        <v>174</v>
      </c>
    </row>
    <row r="27" spans="1:9" ht="14.4" x14ac:dyDescent="0.3">
      <c r="A27" s="43">
        <v>26</v>
      </c>
      <c r="B27" s="43" t="s">
        <v>175</v>
      </c>
      <c r="C27" s="43" t="s">
        <v>176</v>
      </c>
      <c r="D27" s="73" t="str">
        <f>LEFT(C27, 8)</f>
        <v>39.12192</v>
      </c>
      <c r="E27" s="73" t="str">
        <f>MID(C27,13,9)</f>
        <v>-84.19925</v>
      </c>
      <c r="F27" s="43" t="s">
        <v>115</v>
      </c>
      <c r="G27" s="43" t="s">
        <v>173</v>
      </c>
      <c r="H27" s="43" t="s">
        <v>108</v>
      </c>
      <c r="I27" s="43" t="s">
        <v>177</v>
      </c>
    </row>
    <row r="28" spans="1:9" ht="14.4" x14ac:dyDescent="0.3">
      <c r="A28" s="43">
        <v>27</v>
      </c>
      <c r="B28" s="43" t="s">
        <v>178</v>
      </c>
      <c r="C28" s="43" t="s">
        <v>179</v>
      </c>
      <c r="D28" s="73" t="str">
        <f t="shared" ref="D28:D34" si="2">LEFT(C28, 10)</f>
        <v>38.9907812</v>
      </c>
      <c r="E28" s="73" t="str">
        <f t="shared" ref="E28:E34" si="3">MID(C28,14,12)</f>
        <v xml:space="preserve"> -84.0594173</v>
      </c>
      <c r="F28" s="43" t="s">
        <v>115</v>
      </c>
      <c r="G28" s="43" t="s">
        <v>173</v>
      </c>
      <c r="H28" s="43" t="s">
        <v>108</v>
      </c>
      <c r="I28" s="43"/>
    </row>
    <row r="29" spans="1:9" ht="14.4" x14ac:dyDescent="0.3">
      <c r="A29" s="43">
        <v>28</v>
      </c>
      <c r="B29" s="43" t="s">
        <v>180</v>
      </c>
      <c r="C29" s="43" t="s">
        <v>181</v>
      </c>
      <c r="D29" s="73" t="str">
        <f t="shared" si="2"/>
        <v>39.0073460</v>
      </c>
      <c r="E29" s="73" t="str">
        <f t="shared" si="3"/>
        <v xml:space="preserve"> -84.1368400</v>
      </c>
      <c r="F29" s="43" t="s">
        <v>115</v>
      </c>
      <c r="G29" s="43" t="s">
        <v>173</v>
      </c>
      <c r="H29" s="43" t="s">
        <v>108</v>
      </c>
      <c r="I29" s="43" t="s">
        <v>182</v>
      </c>
    </row>
    <row r="30" spans="1:9" ht="14.4" x14ac:dyDescent="0.3">
      <c r="A30" s="43">
        <v>29</v>
      </c>
      <c r="B30" s="43" t="s">
        <v>183</v>
      </c>
      <c r="C30" s="43" t="s">
        <v>184</v>
      </c>
      <c r="D30" s="73" t="str">
        <f t="shared" si="2"/>
        <v>39.0184759</v>
      </c>
      <c r="E30" s="73" t="str">
        <f t="shared" si="3"/>
        <v xml:space="preserve"> -84.1330017</v>
      </c>
      <c r="F30" s="43" t="s">
        <v>115</v>
      </c>
      <c r="G30" s="43" t="s">
        <v>173</v>
      </c>
      <c r="H30" s="43" t="s">
        <v>108</v>
      </c>
      <c r="I30" s="43" t="s">
        <v>185</v>
      </c>
    </row>
    <row r="31" spans="1:9" ht="14.4" x14ac:dyDescent="0.3">
      <c r="A31" s="43">
        <v>30</v>
      </c>
      <c r="B31" s="43" t="s">
        <v>186</v>
      </c>
      <c r="C31" s="43" t="s">
        <v>187</v>
      </c>
      <c r="D31" s="73" t="str">
        <f t="shared" si="2"/>
        <v>39.0264405</v>
      </c>
      <c r="E31" s="73" t="str">
        <f t="shared" si="3"/>
        <v xml:space="preserve"> -84.1483450</v>
      </c>
      <c r="F31" s="43" t="s">
        <v>115</v>
      </c>
      <c r="G31" s="43" t="s">
        <v>173</v>
      </c>
      <c r="H31" s="43" t="s">
        <v>108</v>
      </c>
      <c r="I31" s="43" t="s">
        <v>188</v>
      </c>
    </row>
    <row r="32" spans="1:9" ht="14.4" x14ac:dyDescent="0.3">
      <c r="A32" s="43">
        <v>31</v>
      </c>
      <c r="B32" s="43" t="s">
        <v>189</v>
      </c>
      <c r="C32" s="43" t="s">
        <v>190</v>
      </c>
      <c r="D32" s="73" t="str">
        <f t="shared" si="2"/>
        <v>39.0573273</v>
      </c>
      <c r="E32" s="73" t="str">
        <f t="shared" si="3"/>
        <v xml:space="preserve"> -84.1785530</v>
      </c>
      <c r="F32" s="43" t="s">
        <v>115</v>
      </c>
      <c r="G32" s="43" t="s">
        <v>173</v>
      </c>
      <c r="H32" s="43" t="s">
        <v>108</v>
      </c>
      <c r="I32" s="43"/>
    </row>
    <row r="33" spans="1:9" ht="14.4" x14ac:dyDescent="0.3">
      <c r="A33" s="43">
        <v>32</v>
      </c>
      <c r="B33" s="43" t="s">
        <v>191</v>
      </c>
      <c r="C33" s="43" t="s">
        <v>192</v>
      </c>
      <c r="D33" s="73" t="str">
        <f t="shared" si="2"/>
        <v>39.0514513</v>
      </c>
      <c r="E33" s="73" t="str">
        <f t="shared" si="3"/>
        <v xml:space="preserve"> -84.1351005</v>
      </c>
      <c r="F33" s="43" t="s">
        <v>115</v>
      </c>
      <c r="G33" s="43" t="s">
        <v>173</v>
      </c>
      <c r="H33" s="43" t="s">
        <v>108</v>
      </c>
      <c r="I33" s="43" t="s">
        <v>193</v>
      </c>
    </row>
    <row r="34" spans="1:9" ht="14.4" x14ac:dyDescent="0.3">
      <c r="A34" s="43">
        <v>33</v>
      </c>
      <c r="B34" s="43" t="s">
        <v>194</v>
      </c>
      <c r="C34" s="43" t="s">
        <v>195</v>
      </c>
      <c r="D34" s="73" t="str">
        <f t="shared" si="2"/>
        <v>39.0379520</v>
      </c>
      <c r="E34" s="73" t="str">
        <f t="shared" si="3"/>
        <v xml:space="preserve"> -84.1202770</v>
      </c>
      <c r="F34" s="43" t="s">
        <v>115</v>
      </c>
      <c r="G34" s="43" t="s">
        <v>173</v>
      </c>
      <c r="H34" s="43" t="s">
        <v>108</v>
      </c>
      <c r="I34" s="43" t="s">
        <v>182</v>
      </c>
    </row>
    <row r="35" spans="1:9" ht="14.4" x14ac:dyDescent="0.3">
      <c r="A35" s="43">
        <v>34</v>
      </c>
      <c r="B35" s="44" t="s">
        <v>196</v>
      </c>
      <c r="C35" s="44" t="s">
        <v>197</v>
      </c>
      <c r="D35" s="73" t="str">
        <f>LEFT(C35, 7)</f>
        <v>39.0210</v>
      </c>
      <c r="E35" s="73" t="str">
        <f>MID(C35,11,9)</f>
        <v xml:space="preserve"> -84.0980</v>
      </c>
      <c r="F35" s="43" t="s">
        <v>172</v>
      </c>
      <c r="G35" s="43" t="s">
        <v>198</v>
      </c>
      <c r="H35" s="43"/>
      <c r="I35" s="43"/>
    </row>
    <row r="36" spans="1:9" ht="14.4" x14ac:dyDescent="0.3">
      <c r="A36" s="43">
        <v>35</v>
      </c>
      <c r="B36" s="44" t="s">
        <v>199</v>
      </c>
      <c r="C36" s="44" t="s">
        <v>200</v>
      </c>
      <c r="D36" s="73" t="str">
        <f>LEFT(C36, 7)</f>
        <v>39.0367</v>
      </c>
      <c r="E36" s="73" t="str">
        <f>MID(C36,11,9)</f>
        <v xml:space="preserve"> -84.1381</v>
      </c>
      <c r="F36" s="43" t="s">
        <v>172</v>
      </c>
      <c r="G36" s="43" t="s">
        <v>198</v>
      </c>
      <c r="H36" s="43"/>
      <c r="I36" s="43"/>
    </row>
    <row r="37" spans="1:9" ht="14.4" x14ac:dyDescent="0.3">
      <c r="A37" s="43">
        <v>36</v>
      </c>
      <c r="B37" s="47" t="s">
        <v>201</v>
      </c>
      <c r="C37" s="43"/>
      <c r="D37" s="73"/>
      <c r="E37" s="73"/>
      <c r="F37" s="43"/>
      <c r="G37" s="43"/>
      <c r="H37" s="43"/>
      <c r="I37" s="43" t="s">
        <v>202</v>
      </c>
    </row>
    <row r="38" spans="1:9" ht="14.4" x14ac:dyDescent="0.3">
      <c r="A38" s="68">
        <v>37</v>
      </c>
      <c r="B38" s="47" t="s">
        <v>203</v>
      </c>
      <c r="C38" s="43" t="s">
        <v>204</v>
      </c>
      <c r="D38" s="73" t="str">
        <f>LEFT(C38, 10)</f>
        <v>39.0574495</v>
      </c>
      <c r="E38" s="73" t="str">
        <f>MID(C38,14,12)</f>
        <v xml:space="preserve"> -84.0476075</v>
      </c>
      <c r="F38" s="43"/>
      <c r="G38" s="43"/>
      <c r="H38" s="43"/>
      <c r="I38" s="43" t="s">
        <v>205</v>
      </c>
    </row>
    <row r="39" spans="1:9" ht="14.4" x14ac:dyDescent="0.3">
      <c r="A39" s="43">
        <v>38</v>
      </c>
      <c r="B39" s="43" t="s">
        <v>206</v>
      </c>
      <c r="C39" s="43" t="s">
        <v>207</v>
      </c>
      <c r="D39" s="73" t="str">
        <f>LEFT(C39, 9)</f>
        <v>39.145818</v>
      </c>
      <c r="E39" s="73" t="str">
        <f>MID(C39,14,10)</f>
        <v>-84.253618</v>
      </c>
      <c r="F39" s="43"/>
      <c r="G39" s="43"/>
      <c r="H39" s="43"/>
      <c r="I39" s="43" t="s">
        <v>208</v>
      </c>
    </row>
    <row r="40" spans="1:9" ht="14.4" x14ac:dyDescent="0.3">
      <c r="A40" s="43">
        <v>39</v>
      </c>
      <c r="B40" s="43" t="s">
        <v>209</v>
      </c>
      <c r="C40" s="43"/>
      <c r="D40" s="73"/>
      <c r="E40" s="73"/>
      <c r="F40" s="43"/>
      <c r="G40" s="43"/>
      <c r="H40" s="43"/>
      <c r="I40" s="43" t="s">
        <v>210</v>
      </c>
    </row>
    <row r="41" spans="1:9" ht="14.4" x14ac:dyDescent="0.3">
      <c r="A41" s="43">
        <v>40</v>
      </c>
      <c r="B41" s="45" t="s">
        <v>211</v>
      </c>
      <c r="C41" s="45"/>
      <c r="D41" s="74"/>
      <c r="E41" s="74"/>
      <c r="F41" s="43"/>
      <c r="G41" s="43"/>
      <c r="H41" s="43"/>
      <c r="I41" s="45" t="s">
        <v>212</v>
      </c>
    </row>
    <row r="42" spans="1:9" ht="14.4" x14ac:dyDescent="0.3">
      <c r="A42" s="43">
        <v>41</v>
      </c>
      <c r="B42" s="45" t="s">
        <v>213</v>
      </c>
      <c r="C42" s="45"/>
      <c r="D42" s="74"/>
      <c r="E42" s="74"/>
      <c r="F42" s="43"/>
      <c r="G42" s="43"/>
      <c r="H42" s="43"/>
      <c r="I42" s="45" t="s">
        <v>214</v>
      </c>
    </row>
    <row r="43" spans="1:9" ht="14.4" x14ac:dyDescent="0.3">
      <c r="A43" s="43"/>
      <c r="B43" s="43" t="s">
        <v>215</v>
      </c>
      <c r="C43" s="43" t="s">
        <v>216</v>
      </c>
      <c r="D43" s="73"/>
      <c r="E43" s="73"/>
      <c r="F43" s="43"/>
      <c r="G43" s="43"/>
      <c r="H43" s="43" t="s">
        <v>108</v>
      </c>
      <c r="I43" s="43" t="s">
        <v>217</v>
      </c>
    </row>
    <row r="44" spans="1:9" ht="14.4" x14ac:dyDescent="0.3">
      <c r="A44" s="43"/>
      <c r="B44" s="43" t="s">
        <v>218</v>
      </c>
      <c r="C44" s="43" t="s">
        <v>219</v>
      </c>
      <c r="D44" s="73"/>
      <c r="E44" s="73"/>
      <c r="F44" s="43"/>
      <c r="G44" s="43"/>
      <c r="H44" s="43" t="s">
        <v>108</v>
      </c>
      <c r="I44" s="43" t="s">
        <v>220</v>
      </c>
    </row>
    <row r="45" spans="1:9" ht="14.4" x14ac:dyDescent="0.3">
      <c r="A45" s="43"/>
      <c r="B45" s="45" t="s">
        <v>221</v>
      </c>
      <c r="C45" s="45" t="s">
        <v>222</v>
      </c>
      <c r="D45" s="74"/>
      <c r="E45" s="74"/>
      <c r="F45" s="43" t="s">
        <v>115</v>
      </c>
      <c r="G45" s="43"/>
      <c r="H45" s="43" t="s">
        <v>108</v>
      </c>
      <c r="I45" s="45" t="s">
        <v>217</v>
      </c>
    </row>
    <row r="46" spans="1:9" ht="14.4" x14ac:dyDescent="0.3">
      <c r="A46" s="67"/>
      <c r="B46" s="69" t="s">
        <v>223</v>
      </c>
      <c r="C46" s="71" t="s">
        <v>224</v>
      </c>
      <c r="D46" s="75"/>
      <c r="E46" s="75"/>
      <c r="F46" s="43" t="s">
        <v>115</v>
      </c>
      <c r="G46" s="43"/>
      <c r="H46" s="67" t="s">
        <v>108</v>
      </c>
      <c r="I46" s="69" t="s">
        <v>217</v>
      </c>
    </row>
    <row r="48" spans="1:9" ht="14.4" x14ac:dyDescent="0.3">
      <c r="B48" s="35"/>
      <c r="C48" s="36" t="s">
        <v>225</v>
      </c>
      <c r="D48" s="76"/>
      <c r="E48" s="76"/>
      <c r="F48" s="36" t="s">
        <v>226</v>
      </c>
      <c r="G48" s="36" t="s">
        <v>227</v>
      </c>
    </row>
    <row r="49" spans="2:7" ht="14.4" x14ac:dyDescent="0.3">
      <c r="B49" s="36">
        <v>1</v>
      </c>
      <c r="C49" s="35" t="s">
        <v>228</v>
      </c>
      <c r="D49" s="77"/>
      <c r="E49" s="77"/>
      <c r="F49" s="35" t="s">
        <v>109</v>
      </c>
      <c r="G49" s="35" t="s">
        <v>170</v>
      </c>
    </row>
    <row r="50" spans="2:7" ht="14.4" x14ac:dyDescent="0.3">
      <c r="B50" s="36">
        <v>2</v>
      </c>
      <c r="C50" s="35" t="s">
        <v>109</v>
      </c>
      <c r="D50" s="77"/>
      <c r="E50" s="77"/>
      <c r="F50" s="35" t="s">
        <v>228</v>
      </c>
      <c r="G50" s="35" t="s">
        <v>109</v>
      </c>
    </row>
    <row r="51" spans="2:7" ht="14.4" x14ac:dyDescent="0.3">
      <c r="B51" s="36">
        <v>3</v>
      </c>
      <c r="C51" s="35" t="s">
        <v>113</v>
      </c>
      <c r="D51" s="77"/>
      <c r="E51" s="77"/>
      <c r="F51" s="35" t="s">
        <v>147</v>
      </c>
      <c r="G51" s="35" t="s">
        <v>228</v>
      </c>
    </row>
    <row r="52" spans="2:7" ht="14.4" x14ac:dyDescent="0.3">
      <c r="B52" s="36">
        <v>4</v>
      </c>
      <c r="C52" s="35" t="s">
        <v>117</v>
      </c>
      <c r="D52" s="77"/>
      <c r="E52" s="77"/>
      <c r="F52" s="35" t="s">
        <v>150</v>
      </c>
      <c r="G52" s="35" t="s">
        <v>229</v>
      </c>
    </row>
    <row r="53" spans="2:7" ht="14.4" x14ac:dyDescent="0.3">
      <c r="B53" s="36">
        <v>5</v>
      </c>
      <c r="C53" s="35" t="s">
        <v>119</v>
      </c>
      <c r="D53" s="77"/>
      <c r="E53" s="77"/>
      <c r="F53" s="35" t="s">
        <v>230</v>
      </c>
      <c r="G53" s="35" t="s">
        <v>130</v>
      </c>
    </row>
    <row r="54" spans="2:7" ht="14.4" x14ac:dyDescent="0.3">
      <c r="B54" s="36">
        <v>6</v>
      </c>
      <c r="C54" s="35" t="s">
        <v>122</v>
      </c>
      <c r="D54" s="77"/>
      <c r="E54" s="77"/>
      <c r="F54" s="35">
        <v>506</v>
      </c>
      <c r="G54" s="35" t="s">
        <v>127</v>
      </c>
    </row>
    <row r="55" spans="2:7" ht="14.4" x14ac:dyDescent="0.3">
      <c r="B55" s="36">
        <v>7</v>
      </c>
      <c r="C55" s="35" t="s">
        <v>124</v>
      </c>
      <c r="D55" s="77"/>
      <c r="E55" s="77"/>
      <c r="F55" s="35" t="s">
        <v>156</v>
      </c>
      <c r="G55" s="35" t="s">
        <v>178</v>
      </c>
    </row>
    <row r="56" spans="2:7" ht="14.4" x14ac:dyDescent="0.3">
      <c r="B56" s="36">
        <v>8</v>
      </c>
      <c r="C56" s="35" t="s">
        <v>127</v>
      </c>
      <c r="D56" s="77"/>
      <c r="E56" s="77"/>
      <c r="F56" s="35" t="s">
        <v>159</v>
      </c>
      <c r="G56" s="35" t="s">
        <v>180</v>
      </c>
    </row>
    <row r="57" spans="2:7" ht="14.4" x14ac:dyDescent="0.3">
      <c r="B57" s="36">
        <v>9</v>
      </c>
      <c r="C57" s="35" t="s">
        <v>130</v>
      </c>
      <c r="D57" s="77"/>
      <c r="E57" s="77"/>
      <c r="F57" s="35">
        <v>890</v>
      </c>
      <c r="G57" s="35" t="s">
        <v>183</v>
      </c>
    </row>
    <row r="58" spans="2:7" ht="14.4" x14ac:dyDescent="0.3">
      <c r="B58" s="36">
        <v>10</v>
      </c>
      <c r="C58" s="35" t="s">
        <v>133</v>
      </c>
      <c r="D58" s="77"/>
      <c r="E58" s="77"/>
      <c r="F58" s="35" t="s">
        <v>163</v>
      </c>
      <c r="G58" s="35" t="s">
        <v>186</v>
      </c>
    </row>
    <row r="59" spans="2:7" ht="14.4" x14ac:dyDescent="0.3">
      <c r="B59" s="36">
        <v>11</v>
      </c>
      <c r="C59" s="35" t="s">
        <v>135</v>
      </c>
      <c r="D59" s="77"/>
      <c r="E59" s="77"/>
      <c r="F59" s="35" t="s">
        <v>166</v>
      </c>
      <c r="G59" s="35" t="s">
        <v>189</v>
      </c>
    </row>
    <row r="60" spans="2:7" ht="14.4" x14ac:dyDescent="0.3">
      <c r="B60" s="36">
        <v>12</v>
      </c>
      <c r="C60" s="35" t="s">
        <v>138</v>
      </c>
      <c r="D60" s="77"/>
      <c r="E60" s="77"/>
      <c r="F60" s="35" t="s">
        <v>168</v>
      </c>
      <c r="G60" s="35" t="s">
        <v>191</v>
      </c>
    </row>
    <row r="61" spans="2:7" ht="14.4" x14ac:dyDescent="0.3">
      <c r="B61" s="36">
        <v>13</v>
      </c>
      <c r="C61" s="35" t="s">
        <v>141</v>
      </c>
      <c r="D61" s="77"/>
      <c r="E61" s="77"/>
      <c r="F61" s="35" t="s">
        <v>130</v>
      </c>
      <c r="G61" s="35" t="s">
        <v>194</v>
      </c>
    </row>
    <row r="62" spans="2:7" ht="14.4" x14ac:dyDescent="0.3">
      <c r="B62" s="36">
        <v>14</v>
      </c>
      <c r="C62" s="35" t="s">
        <v>144</v>
      </c>
      <c r="D62" s="77"/>
      <c r="E62" s="77"/>
      <c r="F62" s="35" t="s">
        <v>127</v>
      </c>
      <c r="G62" s="35"/>
    </row>
    <row r="63" spans="2:7" ht="14.4" x14ac:dyDescent="0.3">
      <c r="B63" s="36">
        <v>15</v>
      </c>
      <c r="C63" s="35"/>
      <c r="D63" s="77"/>
      <c r="E63" s="77"/>
      <c r="F63" s="35"/>
      <c r="G63" s="35"/>
    </row>
    <row r="64" spans="2:7" ht="14.4" x14ac:dyDescent="0.3">
      <c r="B64" s="36">
        <v>16</v>
      </c>
      <c r="C64" s="35"/>
      <c r="D64" s="77"/>
      <c r="E64" s="77"/>
      <c r="F64" s="35"/>
      <c r="G64" s="36" t="s">
        <v>231</v>
      </c>
    </row>
    <row r="65" spans="2:10" ht="14.4" x14ac:dyDescent="0.3">
      <c r="B65" s="37"/>
      <c r="C65" s="37"/>
      <c r="D65" s="78"/>
      <c r="E65" s="78"/>
      <c r="F65" s="37"/>
      <c r="G65" s="35" t="s">
        <v>196</v>
      </c>
    </row>
    <row r="66" spans="2:10" ht="14.4" x14ac:dyDescent="0.3">
      <c r="B66" s="37"/>
      <c r="C66" s="37"/>
      <c r="D66" s="78"/>
      <c r="E66" s="78"/>
      <c r="F66" s="37"/>
      <c r="G66" s="35" t="s">
        <v>199</v>
      </c>
    </row>
    <row r="67" spans="2:10" ht="14.4" x14ac:dyDescent="0.3">
      <c r="B67" s="37"/>
      <c r="C67" s="37"/>
      <c r="D67" s="78"/>
      <c r="E67" s="78"/>
      <c r="F67" s="37"/>
      <c r="G67" s="37"/>
      <c r="I67" s="17"/>
      <c r="J67" s="27"/>
    </row>
    <row r="68" spans="2:10" ht="14.4" x14ac:dyDescent="0.3">
      <c r="I68" s="17"/>
      <c r="J68" s="27"/>
    </row>
  </sheetData>
  <autoFilter ref="A1:J1" xr:uid="{44C752D4-AEC8-4440-84CF-B2AAADF83D5D}">
    <sortState xmlns:xlrd2="http://schemas.microsoft.com/office/spreadsheetml/2017/richdata2" ref="A2:J46">
      <sortCondition ref="A1"/>
    </sortState>
  </autoFilter>
  <pageMargins left="0.7" right="0.7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1DC1-233A-4324-99F7-A9001019E828}">
  <dimension ref="A1:AI49"/>
  <sheetViews>
    <sheetView showGridLines="0" workbookViewId="0">
      <pane ySplit="2" topLeftCell="A3" activePane="bottomLeft" state="frozen"/>
      <selection pane="bottomLeft" activeCell="B3" sqref="B3"/>
    </sheetView>
  </sheetViews>
  <sheetFormatPr defaultColWidth="8.88671875" defaultRowHeight="14.4" x14ac:dyDescent="0.3"/>
  <cols>
    <col min="1" max="1" width="5.33203125" style="11" customWidth="1"/>
    <col min="2" max="2" width="14.44140625" style="11" customWidth="1"/>
    <col min="3" max="3" width="15.6640625" style="11" customWidth="1"/>
    <col min="4" max="4" width="12.109375" style="11" customWidth="1"/>
    <col min="5" max="5" width="25.109375" customWidth="1"/>
    <col min="6" max="6" width="22.88671875" style="11" customWidth="1"/>
    <col min="7" max="7" width="106.109375" style="11" customWidth="1"/>
    <col min="8" max="8" width="8" style="11" customWidth="1"/>
    <col min="9" max="9" width="12" style="11" customWidth="1"/>
    <col min="10" max="10" width="31.33203125" style="11" customWidth="1"/>
    <col min="11" max="11" width="24.44140625" style="11" customWidth="1"/>
    <col min="12" max="12" width="36.88671875" style="11" customWidth="1"/>
    <col min="14" max="14" width="12.88671875" style="11" customWidth="1"/>
    <col min="15" max="15" width="13.6640625" style="11" customWidth="1"/>
    <col min="16" max="19" width="11.5546875" style="11" customWidth="1"/>
    <col min="20" max="20" width="14.33203125" style="11" customWidth="1"/>
    <col min="21" max="22" width="8.88671875" style="11"/>
    <col min="23" max="23" width="5.5546875" style="11" customWidth="1"/>
    <col min="24" max="24" width="5.109375" style="11" customWidth="1"/>
    <col min="25" max="25" width="7.5546875" style="11" customWidth="1"/>
    <col min="26" max="26" width="8.88671875" style="11"/>
    <col min="27" max="27" width="10" style="11" customWidth="1"/>
    <col min="28" max="28" width="9.88671875" style="11" customWidth="1"/>
    <col min="29" max="29" width="8.6640625" style="11" customWidth="1"/>
    <col min="30" max="30" width="8.88671875" style="11"/>
    <col min="31" max="32" width="12" style="11" customWidth="1"/>
    <col min="33" max="33" width="13.33203125" style="11" customWidth="1"/>
    <col min="34" max="34" width="43.44140625" style="11" customWidth="1"/>
    <col min="35" max="35" width="135.33203125" style="11" customWidth="1"/>
    <col min="36" max="16384" width="8.88671875" style="11"/>
  </cols>
  <sheetData>
    <row r="1" spans="1:35" s="1" customFormat="1" ht="27.9" customHeight="1" thickBot="1" x14ac:dyDescent="0.35">
      <c r="A1" s="1" t="s">
        <v>232</v>
      </c>
      <c r="B1" s="2" t="s">
        <v>233</v>
      </c>
      <c r="C1" s="3" t="s">
        <v>173</v>
      </c>
      <c r="D1" s="4" t="s">
        <v>234</v>
      </c>
      <c r="E1" s="5" t="s">
        <v>235</v>
      </c>
    </row>
    <row r="2" spans="1:35" s="6" customFormat="1" ht="32.1" customHeight="1" x14ac:dyDescent="0.3">
      <c r="B2" s="6" t="s">
        <v>99</v>
      </c>
      <c r="C2" s="6" t="s">
        <v>30</v>
      </c>
      <c r="D2" s="6" t="s">
        <v>32</v>
      </c>
      <c r="E2" s="7" t="s">
        <v>34</v>
      </c>
      <c r="F2" s="6" t="s">
        <v>102</v>
      </c>
      <c r="G2" s="6" t="s">
        <v>36</v>
      </c>
      <c r="H2" s="6" t="s">
        <v>38</v>
      </c>
      <c r="I2" s="6" t="s">
        <v>236</v>
      </c>
      <c r="J2" s="6" t="s">
        <v>42</v>
      </c>
      <c r="K2" s="6" t="s">
        <v>44</v>
      </c>
      <c r="L2" s="6" t="s">
        <v>46</v>
      </c>
      <c r="N2" s="6" t="s">
        <v>48</v>
      </c>
      <c r="O2" s="6" t="s">
        <v>50</v>
      </c>
      <c r="P2" s="6" t="s">
        <v>52</v>
      </c>
      <c r="Q2" s="6" t="s">
        <v>54</v>
      </c>
      <c r="R2" s="6" t="s">
        <v>56</v>
      </c>
      <c r="S2" s="6" t="s">
        <v>58</v>
      </c>
      <c r="T2" s="6" t="s">
        <v>60</v>
      </c>
      <c r="U2" s="6" t="s">
        <v>62</v>
      </c>
      <c r="V2" s="6" t="s">
        <v>64</v>
      </c>
      <c r="W2" s="6" t="s">
        <v>66</v>
      </c>
      <c r="X2" s="6" t="s">
        <v>68</v>
      </c>
      <c r="Y2" s="6" t="s">
        <v>70</v>
      </c>
      <c r="Z2" s="6" t="s">
        <v>72</v>
      </c>
      <c r="AA2" s="6" t="s">
        <v>74</v>
      </c>
      <c r="AB2" s="6" t="s">
        <v>76</v>
      </c>
      <c r="AC2" s="6" t="s">
        <v>78</v>
      </c>
      <c r="AD2" s="6" t="s">
        <v>80</v>
      </c>
      <c r="AE2" s="6" t="s">
        <v>82</v>
      </c>
      <c r="AF2" s="6" t="s">
        <v>84</v>
      </c>
      <c r="AG2" s="6" t="s">
        <v>86</v>
      </c>
      <c r="AH2" s="6" t="s">
        <v>88</v>
      </c>
      <c r="AI2" s="6" t="s">
        <v>28</v>
      </c>
    </row>
    <row r="3" spans="1:35" s="1" customFormat="1" ht="18.899999999999999" customHeight="1" x14ac:dyDescent="0.3">
      <c r="A3" s="8" t="s">
        <v>237</v>
      </c>
      <c r="E3" s="9"/>
    </row>
    <row r="4" spans="1:35" s="1" customFormat="1" ht="24" customHeight="1" x14ac:dyDescent="0.3">
      <c r="B4" s="10" t="s">
        <v>109</v>
      </c>
      <c r="E4" s="9" t="s">
        <v>238</v>
      </c>
      <c r="F4" s="34" t="s">
        <v>239</v>
      </c>
      <c r="G4" s="1" t="s">
        <v>240</v>
      </c>
      <c r="J4" s="1" t="s">
        <v>241</v>
      </c>
      <c r="K4" s="1" t="s">
        <v>242</v>
      </c>
    </row>
    <row r="5" spans="1:35" s="1" customFormat="1" ht="14.4" customHeight="1" x14ac:dyDescent="0.3">
      <c r="B5" s="12" t="s">
        <v>130</v>
      </c>
      <c r="E5" s="11" t="s">
        <v>243</v>
      </c>
      <c r="F5" s="34" t="s">
        <v>244</v>
      </c>
      <c r="G5" s="1" t="s">
        <v>245</v>
      </c>
      <c r="J5" s="1" t="s">
        <v>241</v>
      </c>
      <c r="K5" s="11" t="s">
        <v>246</v>
      </c>
    </row>
    <row r="6" spans="1:35" s="1" customFormat="1" ht="14.4" customHeight="1" x14ac:dyDescent="0.3">
      <c r="B6" s="12" t="s">
        <v>156</v>
      </c>
      <c r="E6" t="s">
        <v>247</v>
      </c>
      <c r="F6" s="34" t="s">
        <v>248</v>
      </c>
      <c r="G6" s="1" t="s">
        <v>249</v>
      </c>
      <c r="J6" s="1" t="s">
        <v>241</v>
      </c>
      <c r="K6" s="11" t="s">
        <v>246</v>
      </c>
    </row>
    <row r="7" spans="1:35" s="1" customFormat="1" x14ac:dyDescent="0.3">
      <c r="A7" s="8" t="s">
        <v>250</v>
      </c>
    </row>
    <row r="8" spans="1:35" x14ac:dyDescent="0.3">
      <c r="B8" s="13" t="s">
        <v>152</v>
      </c>
      <c r="C8" s="14" t="s">
        <v>251</v>
      </c>
      <c r="D8" s="14"/>
      <c r="E8" t="s">
        <v>252</v>
      </c>
      <c r="F8" s="18" t="s">
        <v>248</v>
      </c>
      <c r="G8" s="1" t="s">
        <v>253</v>
      </c>
      <c r="H8" s="15">
        <v>0.46</v>
      </c>
      <c r="I8" s="16">
        <v>4</v>
      </c>
      <c r="J8" s="11" t="s">
        <v>254</v>
      </c>
      <c r="K8" s="11" t="s">
        <v>246</v>
      </c>
      <c r="L8" s="11" t="s">
        <v>255</v>
      </c>
      <c r="P8" s="11" t="s">
        <v>256</v>
      </c>
      <c r="Q8" s="11" t="s">
        <v>256</v>
      </c>
      <c r="R8" s="11" t="s">
        <v>256</v>
      </c>
      <c r="T8" s="11" t="s">
        <v>256</v>
      </c>
      <c r="V8" s="11" t="s">
        <v>256</v>
      </c>
      <c r="W8" s="11" t="s">
        <v>256</v>
      </c>
      <c r="X8" s="11" t="s">
        <v>256</v>
      </c>
      <c r="Y8" s="11" t="s">
        <v>256</v>
      </c>
      <c r="Z8" s="11" t="s">
        <v>256</v>
      </c>
      <c r="AF8" s="11" t="s">
        <v>256</v>
      </c>
      <c r="AG8" s="11" t="s">
        <v>256</v>
      </c>
      <c r="AH8" s="11" t="s">
        <v>257</v>
      </c>
    </row>
    <row r="9" spans="1:35" ht="15" thickBot="1" x14ac:dyDescent="0.35">
      <c r="B9" s="19">
        <v>506</v>
      </c>
      <c r="C9" s="11">
        <v>200506</v>
      </c>
      <c r="D9" s="14"/>
      <c r="E9" t="s">
        <v>258</v>
      </c>
      <c r="F9" s="18" t="s">
        <v>248</v>
      </c>
      <c r="G9" s="1" t="s">
        <v>259</v>
      </c>
      <c r="H9" s="16">
        <v>72.8</v>
      </c>
      <c r="I9" s="16">
        <v>48</v>
      </c>
      <c r="J9" s="11" t="s">
        <v>260</v>
      </c>
      <c r="K9" s="11" t="s">
        <v>246</v>
      </c>
      <c r="L9" s="11" t="s">
        <v>255</v>
      </c>
      <c r="P9" s="11" t="s">
        <v>256</v>
      </c>
      <c r="Q9" s="11" t="s">
        <v>256</v>
      </c>
      <c r="T9" s="11" t="s">
        <v>256</v>
      </c>
      <c r="V9" s="11" t="s">
        <v>256</v>
      </c>
      <c r="W9" s="11" t="s">
        <v>256</v>
      </c>
      <c r="X9" s="11" t="s">
        <v>256</v>
      </c>
      <c r="Y9" s="11" t="s">
        <v>256</v>
      </c>
      <c r="Z9" s="11" t="s">
        <v>256</v>
      </c>
      <c r="AF9" s="11" t="s">
        <v>256</v>
      </c>
      <c r="AG9" s="11" t="s">
        <v>256</v>
      </c>
      <c r="AH9" s="11" t="s">
        <v>257</v>
      </c>
    </row>
    <row r="10" spans="1:35" x14ac:dyDescent="0.3">
      <c r="B10" s="20">
        <v>890</v>
      </c>
      <c r="C10" s="11">
        <v>301890</v>
      </c>
      <c r="D10" s="14"/>
      <c r="F10" s="18" t="s">
        <v>248</v>
      </c>
      <c r="G10" s="1" t="s">
        <v>261</v>
      </c>
      <c r="H10" s="15">
        <v>0.6</v>
      </c>
      <c r="I10" s="16">
        <v>4.9000000000000004</v>
      </c>
      <c r="J10" s="11" t="s">
        <v>254</v>
      </c>
      <c r="K10" s="11" t="s">
        <v>246</v>
      </c>
      <c r="L10" s="11" t="s">
        <v>255</v>
      </c>
      <c r="T10" s="11" t="s">
        <v>256</v>
      </c>
      <c r="V10" s="11" t="s">
        <v>256</v>
      </c>
      <c r="W10" s="11" t="s">
        <v>256</v>
      </c>
      <c r="X10" s="11" t="s">
        <v>256</v>
      </c>
      <c r="Y10" s="11" t="s">
        <v>256</v>
      </c>
      <c r="Z10" s="11" t="s">
        <v>256</v>
      </c>
      <c r="AF10" s="11" t="s">
        <v>256</v>
      </c>
      <c r="AG10" s="11" t="s">
        <v>256</v>
      </c>
      <c r="AH10" s="11" t="s">
        <v>257</v>
      </c>
    </row>
    <row r="11" spans="1:35" ht="15" thickBot="1" x14ac:dyDescent="0.35">
      <c r="B11" s="21" t="s">
        <v>159</v>
      </c>
      <c r="C11" s="14" t="s">
        <v>262</v>
      </c>
      <c r="D11" s="22"/>
      <c r="F11" s="18" t="s">
        <v>248</v>
      </c>
      <c r="G11" s="14" t="s">
        <v>263</v>
      </c>
      <c r="H11" s="15">
        <v>0.05</v>
      </c>
      <c r="I11" s="16">
        <v>32.5</v>
      </c>
      <c r="J11" s="11" t="s">
        <v>264</v>
      </c>
      <c r="K11" s="11" t="s">
        <v>246</v>
      </c>
      <c r="L11" s="11" t="s">
        <v>255</v>
      </c>
      <c r="P11" s="11" t="s">
        <v>256</v>
      </c>
      <c r="T11" s="11" t="s">
        <v>256</v>
      </c>
      <c r="V11" s="11" t="s">
        <v>256</v>
      </c>
      <c r="W11" s="11" t="s">
        <v>256</v>
      </c>
      <c r="X11" s="11" t="s">
        <v>256</v>
      </c>
      <c r="Y11" s="11" t="s">
        <v>256</v>
      </c>
      <c r="Z11" s="11" t="s">
        <v>256</v>
      </c>
      <c r="AF11" s="11" t="s">
        <v>256</v>
      </c>
      <c r="AG11" s="11" t="s">
        <v>256</v>
      </c>
      <c r="AH11" s="11" t="s">
        <v>257</v>
      </c>
    </row>
    <row r="12" spans="1:35" x14ac:dyDescent="0.3">
      <c r="B12" s="13" t="s">
        <v>150</v>
      </c>
      <c r="C12" s="14" t="s">
        <v>265</v>
      </c>
      <c r="D12" s="14"/>
      <c r="F12" s="18" t="s">
        <v>248</v>
      </c>
      <c r="G12" s="14" t="s">
        <v>266</v>
      </c>
      <c r="H12" s="15">
        <v>0.12</v>
      </c>
      <c r="I12" s="16">
        <v>28.3</v>
      </c>
      <c r="J12" s="11" t="s">
        <v>264</v>
      </c>
      <c r="K12" s="11" t="s">
        <v>246</v>
      </c>
      <c r="L12" s="11" t="s">
        <v>255</v>
      </c>
      <c r="P12" s="11" t="s">
        <v>256</v>
      </c>
      <c r="T12" s="11" t="s">
        <v>256</v>
      </c>
      <c r="U12" s="11" t="s">
        <v>256</v>
      </c>
      <c r="V12" s="11" t="s">
        <v>256</v>
      </c>
      <c r="W12" s="11" t="s">
        <v>256</v>
      </c>
      <c r="X12" s="11" t="s">
        <v>256</v>
      </c>
      <c r="Y12" s="11" t="s">
        <v>256</v>
      </c>
      <c r="Z12" s="11" t="s">
        <v>256</v>
      </c>
      <c r="AF12" s="11" t="s">
        <v>256</v>
      </c>
      <c r="AG12" s="11" t="s">
        <v>256</v>
      </c>
      <c r="AH12" s="11" t="s">
        <v>257</v>
      </c>
    </row>
    <row r="13" spans="1:35" x14ac:dyDescent="0.3">
      <c r="B13" s="19" t="s">
        <v>147</v>
      </c>
      <c r="C13" s="14" t="s">
        <v>267</v>
      </c>
      <c r="D13" s="14"/>
      <c r="F13" s="34" t="s">
        <v>248</v>
      </c>
      <c r="G13" s="23" t="s">
        <v>268</v>
      </c>
      <c r="H13" s="16">
        <v>66</v>
      </c>
      <c r="I13" s="23">
        <v>129.19999999999999</v>
      </c>
      <c r="J13" s="11" t="s">
        <v>241</v>
      </c>
      <c r="K13" s="11" t="s">
        <v>246</v>
      </c>
      <c r="L13" s="11" t="s">
        <v>255</v>
      </c>
      <c r="P13" s="11" t="s">
        <v>256</v>
      </c>
      <c r="T13" s="11" t="s">
        <v>256</v>
      </c>
      <c r="V13" s="11" t="s">
        <v>256</v>
      </c>
      <c r="W13" s="11" t="s">
        <v>256</v>
      </c>
      <c r="X13" s="11" t="s">
        <v>256</v>
      </c>
      <c r="Y13" s="11" t="s">
        <v>256</v>
      </c>
      <c r="Z13" s="11" t="s">
        <v>256</v>
      </c>
      <c r="AF13" s="11" t="s">
        <v>256</v>
      </c>
      <c r="AG13" s="11" t="s">
        <v>256</v>
      </c>
      <c r="AH13" s="11" t="s">
        <v>257</v>
      </c>
    </row>
    <row r="14" spans="1:35" ht="15" thickBot="1" x14ac:dyDescent="0.35">
      <c r="B14" s="19" t="s">
        <v>168</v>
      </c>
      <c r="C14" s="11">
        <v>301738</v>
      </c>
      <c r="D14" s="14"/>
      <c r="F14" s="18" t="s">
        <v>248</v>
      </c>
      <c r="G14" s="14" t="s">
        <v>269</v>
      </c>
      <c r="H14" s="16">
        <v>46.92</v>
      </c>
      <c r="I14" s="16">
        <v>178</v>
      </c>
      <c r="J14" s="11" t="s">
        <v>241</v>
      </c>
      <c r="K14" s="11" t="s">
        <v>246</v>
      </c>
      <c r="L14" s="11" t="s">
        <v>255</v>
      </c>
      <c r="P14" s="11" t="s">
        <v>256</v>
      </c>
      <c r="T14" s="11" t="s">
        <v>256</v>
      </c>
      <c r="V14" s="11" t="s">
        <v>256</v>
      </c>
      <c r="W14" s="11" t="s">
        <v>256</v>
      </c>
      <c r="X14" s="11" t="s">
        <v>256</v>
      </c>
      <c r="Y14" s="11" t="s">
        <v>256</v>
      </c>
      <c r="Z14" s="11" t="s">
        <v>256</v>
      </c>
      <c r="AF14" s="11" t="s">
        <v>256</v>
      </c>
      <c r="AG14" s="11" t="s">
        <v>256</v>
      </c>
      <c r="AH14" s="11" t="s">
        <v>257</v>
      </c>
    </row>
    <row r="15" spans="1:35" x14ac:dyDescent="0.3">
      <c r="B15" s="20" t="s">
        <v>141</v>
      </c>
      <c r="C15" s="11" t="s">
        <v>267</v>
      </c>
      <c r="F15" s="34" t="s">
        <v>248</v>
      </c>
      <c r="G15" s="11" t="s">
        <v>270</v>
      </c>
      <c r="I15" s="24">
        <v>0.15440000000000001</v>
      </c>
      <c r="J15" s="11" t="s">
        <v>254</v>
      </c>
      <c r="K15" s="11" t="s">
        <v>246</v>
      </c>
      <c r="L15" s="11" t="s">
        <v>255</v>
      </c>
      <c r="Q15" s="11" t="s">
        <v>256</v>
      </c>
      <c r="T15" s="11" t="s">
        <v>256</v>
      </c>
      <c r="V15" s="11" t="s">
        <v>256</v>
      </c>
      <c r="W15" s="11" t="s">
        <v>256</v>
      </c>
      <c r="X15" s="11" t="s">
        <v>256</v>
      </c>
      <c r="Y15" s="11" t="s">
        <v>256</v>
      </c>
      <c r="Z15" s="11" t="s">
        <v>256</v>
      </c>
      <c r="AF15" s="11" t="s">
        <v>256</v>
      </c>
      <c r="AG15" s="11" t="s">
        <v>256</v>
      </c>
      <c r="AH15" s="11" t="s">
        <v>257</v>
      </c>
    </row>
    <row r="16" spans="1:35" ht="15" thickBot="1" x14ac:dyDescent="0.35">
      <c r="B16" s="21" t="s">
        <v>144</v>
      </c>
      <c r="C16" s="11">
        <v>301345</v>
      </c>
      <c r="D16" s="14"/>
      <c r="F16" s="34" t="s">
        <v>248</v>
      </c>
      <c r="G16" s="14" t="s">
        <v>271</v>
      </c>
      <c r="H16" s="15">
        <v>0.18</v>
      </c>
      <c r="I16" s="24">
        <v>6.3</v>
      </c>
      <c r="J16" s="11" t="s">
        <v>272</v>
      </c>
      <c r="K16" s="11" t="s">
        <v>246</v>
      </c>
      <c r="L16" s="11" t="s">
        <v>255</v>
      </c>
      <c r="P16" s="11" t="s">
        <v>256</v>
      </c>
      <c r="T16" s="11" t="s">
        <v>256</v>
      </c>
      <c r="V16" s="11" t="s">
        <v>256</v>
      </c>
      <c r="W16" s="11" t="s">
        <v>256</v>
      </c>
      <c r="X16" s="11" t="s">
        <v>256</v>
      </c>
      <c r="Y16" s="11" t="s">
        <v>256</v>
      </c>
      <c r="Z16" s="11" t="s">
        <v>256</v>
      </c>
      <c r="AF16" s="11" t="s">
        <v>256</v>
      </c>
      <c r="AG16" s="11" t="s">
        <v>256</v>
      </c>
      <c r="AH16" s="11" t="s">
        <v>257</v>
      </c>
    </row>
    <row r="17" spans="2:34" ht="15" thickBot="1" x14ac:dyDescent="0.35">
      <c r="B17" s="13" t="s">
        <v>166</v>
      </c>
      <c r="C17" s="11">
        <v>301894</v>
      </c>
      <c r="D17" s="14"/>
      <c r="F17" s="18" t="s">
        <v>248</v>
      </c>
      <c r="G17" s="14" t="s">
        <v>273</v>
      </c>
      <c r="H17" s="15">
        <v>0.35</v>
      </c>
      <c r="I17" s="24">
        <v>5.6</v>
      </c>
      <c r="J17" s="11" t="s">
        <v>272</v>
      </c>
      <c r="K17" s="11" t="s">
        <v>246</v>
      </c>
      <c r="L17" s="11" t="s">
        <v>255</v>
      </c>
      <c r="P17" s="11" t="s">
        <v>256</v>
      </c>
      <c r="Q17" s="11" t="s">
        <v>256</v>
      </c>
      <c r="R17" s="11" t="s">
        <v>256</v>
      </c>
      <c r="T17" s="11" t="s">
        <v>256</v>
      </c>
      <c r="V17" s="11" t="s">
        <v>256</v>
      </c>
      <c r="W17" s="11" t="s">
        <v>256</v>
      </c>
      <c r="X17" s="11" t="s">
        <v>256</v>
      </c>
      <c r="Y17" s="11" t="s">
        <v>256</v>
      </c>
      <c r="Z17" s="11" t="s">
        <v>256</v>
      </c>
      <c r="AF17" s="11" t="s">
        <v>256</v>
      </c>
      <c r="AG17" s="11" t="s">
        <v>256</v>
      </c>
      <c r="AH17" s="11" t="s">
        <v>257</v>
      </c>
    </row>
    <row r="18" spans="2:34" x14ac:dyDescent="0.3">
      <c r="B18" s="20" t="s">
        <v>163</v>
      </c>
      <c r="C18" s="11" t="s">
        <v>267</v>
      </c>
      <c r="F18" s="18" t="s">
        <v>248</v>
      </c>
      <c r="G18" s="11" t="s">
        <v>274</v>
      </c>
      <c r="I18" s="24">
        <v>3.2810000000000001</v>
      </c>
      <c r="J18" s="11" t="s">
        <v>254</v>
      </c>
      <c r="K18" s="11" t="s">
        <v>246</v>
      </c>
      <c r="L18" s="11" t="s">
        <v>255</v>
      </c>
      <c r="Q18" s="11" t="s">
        <v>256</v>
      </c>
      <c r="T18" s="11" t="s">
        <v>256</v>
      </c>
      <c r="V18" s="11" t="s">
        <v>256</v>
      </c>
      <c r="W18" s="11" t="s">
        <v>256</v>
      </c>
      <c r="X18" s="11" t="s">
        <v>256</v>
      </c>
      <c r="Y18" s="11" t="s">
        <v>256</v>
      </c>
      <c r="Z18" s="11" t="s">
        <v>256</v>
      </c>
      <c r="AF18" s="11" t="s">
        <v>256</v>
      </c>
      <c r="AG18" s="11" t="s">
        <v>256</v>
      </c>
      <c r="AH18" s="11" t="s">
        <v>257</v>
      </c>
    </row>
    <row r="19" spans="2:34" ht="15" thickBot="1" x14ac:dyDescent="0.35">
      <c r="B19" s="21" t="s">
        <v>133</v>
      </c>
      <c r="C19" s="14" t="s">
        <v>275</v>
      </c>
      <c r="D19" s="14"/>
      <c r="F19" s="34" t="s">
        <v>248</v>
      </c>
      <c r="G19" s="14" t="s">
        <v>276</v>
      </c>
      <c r="H19" s="15">
        <v>0.5</v>
      </c>
      <c r="I19" s="24">
        <v>10.6</v>
      </c>
      <c r="J19" s="11" t="s">
        <v>272</v>
      </c>
      <c r="K19" s="11" t="s">
        <v>246</v>
      </c>
      <c r="L19" s="11" t="s">
        <v>255</v>
      </c>
      <c r="P19" s="11" t="s">
        <v>256</v>
      </c>
      <c r="T19" s="11" t="s">
        <v>256</v>
      </c>
      <c r="U19" s="11" t="s">
        <v>256</v>
      </c>
      <c r="V19" s="11" t="s">
        <v>256</v>
      </c>
      <c r="W19" s="11" t="s">
        <v>256</v>
      </c>
      <c r="X19" s="11" t="s">
        <v>256</v>
      </c>
      <c r="Y19" s="11" t="s">
        <v>256</v>
      </c>
      <c r="Z19" s="11" t="s">
        <v>256</v>
      </c>
      <c r="AF19" s="11" t="s">
        <v>256</v>
      </c>
      <c r="AG19" s="11" t="s">
        <v>256</v>
      </c>
      <c r="AH19" s="11" t="s">
        <v>257</v>
      </c>
    </row>
    <row r="20" spans="2:34" x14ac:dyDescent="0.3">
      <c r="B20" s="19" t="s">
        <v>135</v>
      </c>
      <c r="C20" s="11" t="s">
        <v>277</v>
      </c>
      <c r="F20" s="18" t="s">
        <v>248</v>
      </c>
      <c r="G20" s="11" t="s">
        <v>278</v>
      </c>
      <c r="H20" s="16">
        <v>44.150002000000001</v>
      </c>
      <c r="I20" s="11">
        <v>195</v>
      </c>
      <c r="J20" s="11" t="s">
        <v>260</v>
      </c>
      <c r="K20" s="11" t="s">
        <v>246</v>
      </c>
      <c r="L20" s="11" t="s">
        <v>255</v>
      </c>
      <c r="P20" s="11" t="s">
        <v>256</v>
      </c>
      <c r="Q20" s="11" t="s">
        <v>256</v>
      </c>
      <c r="T20" s="11" t="s">
        <v>256</v>
      </c>
      <c r="V20" s="11" t="s">
        <v>256</v>
      </c>
      <c r="W20" s="11" t="s">
        <v>256</v>
      </c>
      <c r="X20" s="11" t="s">
        <v>256</v>
      </c>
      <c r="Y20" s="11" t="s">
        <v>256</v>
      </c>
      <c r="Z20" s="11" t="s">
        <v>256</v>
      </c>
      <c r="AF20" s="11" t="s">
        <v>256</v>
      </c>
      <c r="AG20" s="11" t="s">
        <v>256</v>
      </c>
      <c r="AH20" s="11" t="s">
        <v>257</v>
      </c>
    </row>
    <row r="21" spans="2:34" x14ac:dyDescent="0.3">
      <c r="B21" s="19" t="s">
        <v>127</v>
      </c>
      <c r="C21" s="14" t="s">
        <v>279</v>
      </c>
      <c r="D21" s="25" t="s">
        <v>280</v>
      </c>
      <c r="E21" t="s">
        <v>281</v>
      </c>
      <c r="F21" s="18" t="s">
        <v>244</v>
      </c>
      <c r="G21" s="14" t="s">
        <v>282</v>
      </c>
      <c r="H21" s="16">
        <v>34.909999999999997</v>
      </c>
      <c r="I21" s="16">
        <v>237</v>
      </c>
      <c r="J21" s="11" t="s">
        <v>283</v>
      </c>
      <c r="K21" s="11" t="s">
        <v>246</v>
      </c>
      <c r="L21" s="11" t="s">
        <v>255</v>
      </c>
      <c r="N21" s="11" t="s">
        <v>256</v>
      </c>
      <c r="O21" s="11" t="s">
        <v>256</v>
      </c>
      <c r="P21" s="11" t="s">
        <v>256</v>
      </c>
      <c r="Q21" s="11" t="s">
        <v>256</v>
      </c>
      <c r="S21" s="11" t="s">
        <v>256</v>
      </c>
      <c r="T21" s="11" t="s">
        <v>256</v>
      </c>
      <c r="U21" s="11" t="s">
        <v>256</v>
      </c>
      <c r="V21" s="11" t="s">
        <v>256</v>
      </c>
      <c r="W21" s="11" t="s">
        <v>256</v>
      </c>
      <c r="X21" s="11" t="s">
        <v>256</v>
      </c>
      <c r="Y21" s="11" t="s">
        <v>256</v>
      </c>
      <c r="Z21" s="11" t="s">
        <v>256</v>
      </c>
      <c r="AD21" s="11" t="s">
        <v>256</v>
      </c>
      <c r="AE21" s="11" t="s">
        <v>256</v>
      </c>
      <c r="AF21" s="11" t="s">
        <v>256</v>
      </c>
      <c r="AG21" s="11" t="s">
        <v>256</v>
      </c>
      <c r="AH21" s="11" t="s">
        <v>257</v>
      </c>
    </row>
    <row r="22" spans="2:34" x14ac:dyDescent="0.3">
      <c r="B22" s="13" t="s">
        <v>178</v>
      </c>
      <c r="C22" s="11">
        <v>200468</v>
      </c>
      <c r="D22" s="14"/>
      <c r="F22" s="34" t="s">
        <v>248</v>
      </c>
      <c r="G22" s="14" t="s">
        <v>284</v>
      </c>
      <c r="H22" s="16">
        <v>5.2</v>
      </c>
      <c r="I22" s="24">
        <v>23</v>
      </c>
      <c r="J22" s="11" t="s">
        <v>285</v>
      </c>
      <c r="K22" s="11" t="s">
        <v>246</v>
      </c>
      <c r="L22" s="11" t="s">
        <v>255</v>
      </c>
      <c r="Q22" s="11" t="s">
        <v>256</v>
      </c>
      <c r="T22" s="11" t="s">
        <v>256</v>
      </c>
      <c r="U22" s="11" t="s">
        <v>256</v>
      </c>
      <c r="V22" s="11" t="s">
        <v>256</v>
      </c>
      <c r="W22" s="11" t="s">
        <v>256</v>
      </c>
      <c r="X22" s="11" t="s">
        <v>256</v>
      </c>
      <c r="Y22" s="11" t="s">
        <v>256</v>
      </c>
      <c r="Z22" s="11" t="s">
        <v>256</v>
      </c>
      <c r="AD22" s="11" t="s">
        <v>256</v>
      </c>
      <c r="AE22" s="11" t="s">
        <v>256</v>
      </c>
      <c r="AF22" s="11" t="s">
        <v>256</v>
      </c>
      <c r="AG22" s="11" t="s">
        <v>256</v>
      </c>
      <c r="AH22" s="11" t="s">
        <v>257</v>
      </c>
    </row>
    <row r="23" spans="2:34" x14ac:dyDescent="0.3">
      <c r="B23" s="13" t="s">
        <v>180</v>
      </c>
      <c r="C23" s="11" t="s">
        <v>267</v>
      </c>
      <c r="F23" s="34" t="s">
        <v>248</v>
      </c>
      <c r="G23" s="11" t="s">
        <v>286</v>
      </c>
      <c r="I23" s="24">
        <v>0.88779999999999992</v>
      </c>
      <c r="J23" s="11" t="s">
        <v>254</v>
      </c>
      <c r="K23" s="11" t="s">
        <v>246</v>
      </c>
      <c r="L23" s="11" t="s">
        <v>287</v>
      </c>
      <c r="Q23" s="11" t="s">
        <v>256</v>
      </c>
      <c r="T23" s="11" t="s">
        <v>256</v>
      </c>
      <c r="V23" s="11" t="s">
        <v>256</v>
      </c>
      <c r="W23" s="11" t="s">
        <v>256</v>
      </c>
      <c r="X23" s="11" t="s">
        <v>256</v>
      </c>
      <c r="Y23" s="11" t="s">
        <v>256</v>
      </c>
      <c r="Z23" s="11" t="s">
        <v>256</v>
      </c>
      <c r="AF23" s="11" t="s">
        <v>256</v>
      </c>
      <c r="AG23" s="11" t="s">
        <v>256</v>
      </c>
      <c r="AH23" s="11" t="s">
        <v>257</v>
      </c>
    </row>
    <row r="24" spans="2:34" x14ac:dyDescent="0.3">
      <c r="B24" s="26" t="s">
        <v>288</v>
      </c>
      <c r="C24" s="11" t="s">
        <v>267</v>
      </c>
      <c r="D24" s="25"/>
      <c r="F24" s="34" t="s">
        <v>248</v>
      </c>
      <c r="G24" s="11" t="s">
        <v>289</v>
      </c>
      <c r="I24" s="11">
        <v>343</v>
      </c>
      <c r="J24" s="11" t="s">
        <v>290</v>
      </c>
      <c r="K24" s="11" t="s">
        <v>246</v>
      </c>
      <c r="L24" s="11" t="s">
        <v>267</v>
      </c>
      <c r="P24" s="11" t="s">
        <v>267</v>
      </c>
      <c r="Q24" s="11" t="s">
        <v>267</v>
      </c>
      <c r="T24" s="11" t="s">
        <v>256</v>
      </c>
      <c r="U24" s="11" t="s">
        <v>256</v>
      </c>
      <c r="V24" s="11" t="s">
        <v>256</v>
      </c>
      <c r="W24" s="11" t="s">
        <v>256</v>
      </c>
      <c r="X24" s="11" t="s">
        <v>256</v>
      </c>
      <c r="Y24" s="11" t="s">
        <v>256</v>
      </c>
      <c r="Z24" s="11" t="s">
        <v>256</v>
      </c>
      <c r="AA24" s="11" t="s">
        <v>256</v>
      </c>
      <c r="AB24" s="11" t="s">
        <v>256</v>
      </c>
      <c r="AD24" s="11" t="s">
        <v>256</v>
      </c>
      <c r="AE24" s="11" t="s">
        <v>256</v>
      </c>
      <c r="AF24" s="11" t="s">
        <v>256</v>
      </c>
      <c r="AG24" s="11" t="s">
        <v>256</v>
      </c>
      <c r="AH24" s="11" t="s">
        <v>257</v>
      </c>
    </row>
    <row r="25" spans="2:34" x14ac:dyDescent="0.3">
      <c r="B25" s="13" t="s">
        <v>194</v>
      </c>
      <c r="C25" s="11" t="s">
        <v>267</v>
      </c>
      <c r="F25" s="34" t="s">
        <v>248</v>
      </c>
      <c r="G25" s="11" t="s">
        <v>291</v>
      </c>
      <c r="I25" s="24">
        <v>0.30880000000000002</v>
      </c>
      <c r="J25" s="11" t="s">
        <v>254</v>
      </c>
      <c r="K25" s="11" t="s">
        <v>246</v>
      </c>
      <c r="L25" s="11" t="s">
        <v>292</v>
      </c>
      <c r="Q25" s="11" t="s">
        <v>256</v>
      </c>
      <c r="T25" s="11" t="s">
        <v>256</v>
      </c>
      <c r="V25" s="11" t="s">
        <v>256</v>
      </c>
      <c r="W25" s="11" t="s">
        <v>256</v>
      </c>
      <c r="X25" s="11" t="s">
        <v>256</v>
      </c>
      <c r="Y25" s="11" t="s">
        <v>256</v>
      </c>
      <c r="Z25" s="11" t="s">
        <v>256</v>
      </c>
      <c r="AF25" s="11" t="s">
        <v>256</v>
      </c>
      <c r="AG25" s="11" t="s">
        <v>256</v>
      </c>
      <c r="AH25" s="11" t="s">
        <v>257</v>
      </c>
    </row>
    <row r="26" spans="2:34" x14ac:dyDescent="0.3">
      <c r="B26" s="26" t="s">
        <v>191</v>
      </c>
      <c r="C26" s="11" t="s">
        <v>267</v>
      </c>
      <c r="F26" s="18" t="s">
        <v>248</v>
      </c>
      <c r="G26" s="11" t="s">
        <v>293</v>
      </c>
      <c r="H26" s="11" t="s">
        <v>267</v>
      </c>
      <c r="I26" s="24" t="s">
        <v>267</v>
      </c>
      <c r="J26" s="11" t="s">
        <v>294</v>
      </c>
      <c r="K26" s="11" t="s">
        <v>246</v>
      </c>
      <c r="L26" s="11" t="s">
        <v>267</v>
      </c>
      <c r="N26" s="11" t="s">
        <v>256</v>
      </c>
      <c r="P26" s="11" t="s">
        <v>267</v>
      </c>
      <c r="Q26" s="11" t="s">
        <v>267</v>
      </c>
      <c r="T26" s="11" t="s">
        <v>256</v>
      </c>
      <c r="U26" s="11" t="s">
        <v>256</v>
      </c>
      <c r="V26" s="11" t="s">
        <v>256</v>
      </c>
      <c r="W26" s="11" t="s">
        <v>256</v>
      </c>
      <c r="X26" s="11" t="s">
        <v>256</v>
      </c>
      <c r="Y26" s="11" t="s">
        <v>256</v>
      </c>
      <c r="Z26" s="11" t="s">
        <v>256</v>
      </c>
      <c r="AH26" s="11" t="s">
        <v>257</v>
      </c>
    </row>
    <row r="27" spans="2:34" ht="15" thickBot="1" x14ac:dyDescent="0.35">
      <c r="B27" s="28" t="s">
        <v>186</v>
      </c>
      <c r="C27" s="11" t="s">
        <v>295</v>
      </c>
      <c r="D27" s="25" t="s">
        <v>296</v>
      </c>
      <c r="F27" s="34" t="s">
        <v>248</v>
      </c>
      <c r="G27" s="11" t="s">
        <v>297</v>
      </c>
      <c r="H27" s="16">
        <v>19.649999999999999</v>
      </c>
      <c r="I27" s="11">
        <v>343</v>
      </c>
      <c r="J27" s="11" t="s">
        <v>298</v>
      </c>
      <c r="K27" s="11" t="s">
        <v>242</v>
      </c>
      <c r="L27" s="11" t="s">
        <v>267</v>
      </c>
      <c r="O27" s="11" t="s">
        <v>256</v>
      </c>
      <c r="T27" s="11" t="s">
        <v>256</v>
      </c>
      <c r="V27" s="11" t="s">
        <v>256</v>
      </c>
      <c r="W27" s="11" t="s">
        <v>256</v>
      </c>
      <c r="X27" s="11" t="s">
        <v>256</v>
      </c>
      <c r="Y27" s="11" t="s">
        <v>256</v>
      </c>
      <c r="Z27" s="11" t="s">
        <v>256</v>
      </c>
      <c r="AD27" s="11" t="s">
        <v>256</v>
      </c>
      <c r="AE27" s="11" t="s">
        <v>256</v>
      </c>
      <c r="AF27" s="11" t="s">
        <v>256</v>
      </c>
      <c r="AG27" s="11" t="s">
        <v>256</v>
      </c>
      <c r="AH27" s="11" t="s">
        <v>257</v>
      </c>
    </row>
    <row r="28" spans="2:34" x14ac:dyDescent="0.3">
      <c r="B28" s="20" t="s">
        <v>124</v>
      </c>
      <c r="C28" s="11" t="s">
        <v>267</v>
      </c>
      <c r="F28" s="34" t="s">
        <v>248</v>
      </c>
      <c r="G28" s="11" t="s">
        <v>299</v>
      </c>
      <c r="I28" s="24">
        <v>0.37828000000000001</v>
      </c>
      <c r="J28" s="11" t="s">
        <v>254</v>
      </c>
      <c r="K28" s="11" t="s">
        <v>242</v>
      </c>
      <c r="L28" s="11" t="s">
        <v>300</v>
      </c>
      <c r="Q28" s="11" t="s">
        <v>256</v>
      </c>
      <c r="T28" s="11" t="s">
        <v>256</v>
      </c>
      <c r="V28" s="11" t="s">
        <v>256</v>
      </c>
      <c r="W28" s="11" t="s">
        <v>256</v>
      </c>
      <c r="X28" s="11" t="s">
        <v>256</v>
      </c>
      <c r="Y28" s="11" t="s">
        <v>256</v>
      </c>
      <c r="Z28" s="11" t="s">
        <v>256</v>
      </c>
      <c r="AF28" s="11" t="s">
        <v>256</v>
      </c>
      <c r="AG28" s="11" t="s">
        <v>256</v>
      </c>
      <c r="AH28" s="11" t="s">
        <v>257</v>
      </c>
    </row>
    <row r="29" spans="2:34" ht="15" thickBot="1" x14ac:dyDescent="0.35">
      <c r="B29" s="21" t="s">
        <v>189</v>
      </c>
      <c r="C29" s="14" t="s">
        <v>301</v>
      </c>
      <c r="D29" s="14"/>
      <c r="F29" s="34" t="s">
        <v>248</v>
      </c>
      <c r="G29" s="14" t="s">
        <v>302</v>
      </c>
      <c r="H29" s="15">
        <v>0.1</v>
      </c>
      <c r="I29" s="24">
        <v>6.8322000000000003</v>
      </c>
      <c r="J29" s="11" t="s">
        <v>272</v>
      </c>
      <c r="K29" s="11" t="s">
        <v>242</v>
      </c>
      <c r="L29" s="11" t="s">
        <v>303</v>
      </c>
      <c r="Q29" s="11" t="s">
        <v>256</v>
      </c>
      <c r="T29" s="11" t="s">
        <v>256</v>
      </c>
      <c r="V29" s="11" t="s">
        <v>256</v>
      </c>
      <c r="W29" s="11" t="s">
        <v>256</v>
      </c>
      <c r="X29" s="11" t="s">
        <v>256</v>
      </c>
      <c r="Y29" s="11" t="s">
        <v>256</v>
      </c>
      <c r="Z29" s="11" t="s">
        <v>256</v>
      </c>
      <c r="AF29" s="11" t="s">
        <v>256</v>
      </c>
      <c r="AG29" s="11" t="s">
        <v>256</v>
      </c>
      <c r="AH29" s="11" t="s">
        <v>257</v>
      </c>
    </row>
    <row r="30" spans="2:34" x14ac:dyDescent="0.3">
      <c r="B30" s="20" t="s">
        <v>138</v>
      </c>
      <c r="C30" s="11">
        <v>301148</v>
      </c>
      <c r="D30" s="14"/>
      <c r="F30" s="34" t="s">
        <v>248</v>
      </c>
      <c r="G30" s="14" t="s">
        <v>304</v>
      </c>
      <c r="H30" s="15">
        <v>0.89</v>
      </c>
      <c r="I30" s="24">
        <v>2</v>
      </c>
      <c r="J30" s="11" t="s">
        <v>254</v>
      </c>
      <c r="K30" s="11" t="s">
        <v>242</v>
      </c>
      <c r="L30" s="11" t="s">
        <v>305</v>
      </c>
      <c r="P30" s="11" t="s">
        <v>256</v>
      </c>
      <c r="Q30" s="11" t="s">
        <v>256</v>
      </c>
      <c r="T30" s="11" t="s">
        <v>256</v>
      </c>
      <c r="U30" s="11" t="s">
        <v>256</v>
      </c>
      <c r="V30" s="11" t="s">
        <v>256</v>
      </c>
      <c r="W30" s="11" t="s">
        <v>256</v>
      </c>
      <c r="X30" s="11" t="s">
        <v>256</v>
      </c>
      <c r="Y30" s="11" t="s">
        <v>256</v>
      </c>
      <c r="Z30" s="11" t="s">
        <v>256</v>
      </c>
      <c r="AF30" s="11" t="s">
        <v>256</v>
      </c>
      <c r="AG30" s="11" t="s">
        <v>256</v>
      </c>
      <c r="AH30" s="11" t="s">
        <v>257</v>
      </c>
    </row>
    <row r="31" spans="2:34" ht="15" thickBot="1" x14ac:dyDescent="0.35">
      <c r="B31" s="21" t="s">
        <v>229</v>
      </c>
      <c r="C31" s="14" t="s">
        <v>306</v>
      </c>
      <c r="D31" s="14"/>
      <c r="F31" s="18" t="s">
        <v>248</v>
      </c>
      <c r="G31" s="14" t="s">
        <v>307</v>
      </c>
      <c r="H31" s="15">
        <v>1</v>
      </c>
      <c r="I31" s="24">
        <v>75</v>
      </c>
      <c r="J31" s="11" t="s">
        <v>308</v>
      </c>
      <c r="K31" s="11" t="s">
        <v>242</v>
      </c>
      <c r="L31" s="11" t="s">
        <v>309</v>
      </c>
      <c r="P31" s="11" t="s">
        <v>256</v>
      </c>
      <c r="Q31" s="11" t="s">
        <v>256</v>
      </c>
      <c r="T31" s="11" t="s">
        <v>256</v>
      </c>
      <c r="V31" s="11" t="s">
        <v>256</v>
      </c>
      <c r="W31" s="11" t="s">
        <v>256</v>
      </c>
      <c r="X31" s="11" t="s">
        <v>256</v>
      </c>
      <c r="Y31" s="11" t="s">
        <v>256</v>
      </c>
      <c r="Z31" s="11" t="s">
        <v>256</v>
      </c>
      <c r="AF31" s="11" t="s">
        <v>256</v>
      </c>
      <c r="AG31" s="11" t="s">
        <v>256</v>
      </c>
      <c r="AH31" s="11" t="s">
        <v>257</v>
      </c>
    </row>
    <row r="32" spans="2:34" ht="15" thickBot="1" x14ac:dyDescent="0.35">
      <c r="B32" s="13" t="s">
        <v>122</v>
      </c>
      <c r="C32" s="14" t="s">
        <v>267</v>
      </c>
      <c r="D32" s="14"/>
      <c r="F32" s="34" t="s">
        <v>248</v>
      </c>
      <c r="G32" s="11" t="s">
        <v>310</v>
      </c>
      <c r="H32" s="15"/>
      <c r="I32" s="24">
        <v>0.38213999999999998</v>
      </c>
      <c r="J32" s="11" t="s">
        <v>254</v>
      </c>
      <c r="K32" s="11" t="s">
        <v>242</v>
      </c>
      <c r="L32" s="11" t="s">
        <v>300</v>
      </c>
      <c r="Q32" s="11" t="s">
        <v>256</v>
      </c>
      <c r="T32" s="11" t="s">
        <v>256</v>
      </c>
      <c r="V32" s="11" t="s">
        <v>256</v>
      </c>
      <c r="W32" s="11" t="s">
        <v>256</v>
      </c>
      <c r="X32" s="11" t="s">
        <v>256</v>
      </c>
      <c r="Y32" s="11" t="s">
        <v>256</v>
      </c>
      <c r="Z32" s="11" t="s">
        <v>256</v>
      </c>
      <c r="AF32" s="11" t="s">
        <v>256</v>
      </c>
      <c r="AG32" s="11" t="s">
        <v>256</v>
      </c>
      <c r="AH32" s="11" t="s">
        <v>257</v>
      </c>
    </row>
    <row r="33" spans="1:34" x14ac:dyDescent="0.3">
      <c r="B33" s="20" t="s">
        <v>119</v>
      </c>
      <c r="C33" s="11" t="s">
        <v>267</v>
      </c>
      <c r="F33" s="34" t="s">
        <v>248</v>
      </c>
      <c r="G33" s="11" t="s">
        <v>311</v>
      </c>
      <c r="I33" s="24">
        <v>2.3546</v>
      </c>
      <c r="J33" s="11" t="s">
        <v>254</v>
      </c>
      <c r="K33" s="11" t="s">
        <v>242</v>
      </c>
      <c r="L33" s="11" t="s">
        <v>312</v>
      </c>
      <c r="Q33" s="11" t="s">
        <v>256</v>
      </c>
      <c r="T33" s="11" t="s">
        <v>256</v>
      </c>
      <c r="V33" s="11" t="s">
        <v>256</v>
      </c>
      <c r="W33" s="11" t="s">
        <v>256</v>
      </c>
      <c r="X33" s="11" t="s">
        <v>256</v>
      </c>
      <c r="Y33" s="11" t="s">
        <v>256</v>
      </c>
      <c r="Z33" s="11" t="s">
        <v>256</v>
      </c>
      <c r="AF33" s="11" t="s">
        <v>256</v>
      </c>
      <c r="AG33" s="11" t="s">
        <v>256</v>
      </c>
      <c r="AH33" s="11" t="s">
        <v>257</v>
      </c>
    </row>
    <row r="34" spans="1:34" ht="15" thickBot="1" x14ac:dyDescent="0.35">
      <c r="B34" s="21" t="s">
        <v>117</v>
      </c>
      <c r="C34" s="14" t="s">
        <v>313</v>
      </c>
      <c r="D34" s="14"/>
      <c r="F34" s="18" t="s">
        <v>248</v>
      </c>
      <c r="G34" s="14" t="s">
        <v>314</v>
      </c>
      <c r="H34" s="15">
        <v>0.4</v>
      </c>
      <c r="I34" s="24">
        <v>6.4</v>
      </c>
      <c r="J34" s="11" t="s">
        <v>272</v>
      </c>
      <c r="K34" s="11" t="s">
        <v>242</v>
      </c>
      <c r="L34" s="11" t="s">
        <v>315</v>
      </c>
      <c r="P34" s="11" t="s">
        <v>256</v>
      </c>
      <c r="T34" s="11" t="s">
        <v>256</v>
      </c>
      <c r="V34" s="11" t="s">
        <v>256</v>
      </c>
      <c r="W34" s="11" t="s">
        <v>256</v>
      </c>
      <c r="X34" s="11" t="s">
        <v>256</v>
      </c>
      <c r="Y34" s="11" t="s">
        <v>256</v>
      </c>
      <c r="Z34" s="11" t="s">
        <v>256</v>
      </c>
      <c r="AF34" s="11" t="s">
        <v>256</v>
      </c>
      <c r="AG34" s="11" t="s">
        <v>256</v>
      </c>
      <c r="AH34" s="11" t="s">
        <v>257</v>
      </c>
    </row>
    <row r="35" spans="1:34" x14ac:dyDescent="0.3">
      <c r="B35" s="28" t="s">
        <v>228</v>
      </c>
      <c r="C35" s="14" t="s">
        <v>316</v>
      </c>
      <c r="D35" s="14"/>
      <c r="E35" t="s">
        <v>317</v>
      </c>
      <c r="F35" s="18" t="s">
        <v>239</v>
      </c>
      <c r="G35" s="14" t="s">
        <v>318</v>
      </c>
      <c r="H35" s="16">
        <v>4.3</v>
      </c>
      <c r="I35" s="16">
        <v>491</v>
      </c>
      <c r="J35" s="11" t="s">
        <v>241</v>
      </c>
      <c r="K35" s="11" t="s">
        <v>242</v>
      </c>
      <c r="L35" s="11" t="s">
        <v>319</v>
      </c>
      <c r="N35" s="11" t="s">
        <v>256</v>
      </c>
      <c r="O35" s="11" t="s">
        <v>256</v>
      </c>
      <c r="Q35" s="11" t="s">
        <v>256</v>
      </c>
      <c r="S35" s="11" t="s">
        <v>256</v>
      </c>
      <c r="T35" s="11" t="s">
        <v>256</v>
      </c>
      <c r="U35" s="11" t="s">
        <v>256</v>
      </c>
      <c r="V35" s="11" t="s">
        <v>256</v>
      </c>
      <c r="W35" s="11" t="s">
        <v>256</v>
      </c>
      <c r="X35" s="11" t="s">
        <v>256</v>
      </c>
      <c r="Y35" s="11" t="s">
        <v>256</v>
      </c>
      <c r="Z35" s="11" t="s">
        <v>256</v>
      </c>
      <c r="AD35" s="11" t="s">
        <v>256</v>
      </c>
      <c r="AF35" s="11" t="s">
        <v>256</v>
      </c>
      <c r="AG35" s="11" t="s">
        <v>256</v>
      </c>
      <c r="AH35" s="11" t="s">
        <v>257</v>
      </c>
    </row>
    <row r="36" spans="1:34" x14ac:dyDescent="0.3">
      <c r="B36" s="13" t="s">
        <v>170</v>
      </c>
      <c r="C36" s="11" t="s">
        <v>267</v>
      </c>
      <c r="F36" s="34" t="s">
        <v>248</v>
      </c>
      <c r="G36" s="11" t="s">
        <v>320</v>
      </c>
      <c r="I36" s="24">
        <v>0.57899999999999996</v>
      </c>
      <c r="J36" s="11" t="s">
        <v>254</v>
      </c>
      <c r="K36" s="11" t="s">
        <v>242</v>
      </c>
      <c r="L36" s="11" t="s">
        <v>321</v>
      </c>
      <c r="Q36" s="11" t="s">
        <v>256</v>
      </c>
      <c r="S36" s="11" t="s">
        <v>256</v>
      </c>
      <c r="T36" s="11" t="s">
        <v>256</v>
      </c>
      <c r="V36" s="11" t="s">
        <v>256</v>
      </c>
      <c r="W36" s="11" t="s">
        <v>256</v>
      </c>
      <c r="X36" s="11" t="s">
        <v>256</v>
      </c>
      <c r="Y36" s="11" t="s">
        <v>256</v>
      </c>
      <c r="Z36" s="11" t="s">
        <v>256</v>
      </c>
      <c r="AF36" s="11" t="s">
        <v>256</v>
      </c>
      <c r="AG36" s="11" t="s">
        <v>256</v>
      </c>
      <c r="AH36" s="11" t="s">
        <v>257</v>
      </c>
    </row>
    <row r="37" spans="1:34" x14ac:dyDescent="0.3">
      <c r="B37" s="28" t="s">
        <v>113</v>
      </c>
      <c r="C37" s="11">
        <v>610530</v>
      </c>
      <c r="D37" s="14"/>
      <c r="F37" s="18" t="s">
        <v>248</v>
      </c>
      <c r="G37" s="14" t="s">
        <v>322</v>
      </c>
      <c r="H37" s="15">
        <v>0.77</v>
      </c>
      <c r="I37" s="16">
        <v>498</v>
      </c>
      <c r="J37" s="11" t="s">
        <v>241</v>
      </c>
      <c r="K37" s="11" t="s">
        <v>242</v>
      </c>
      <c r="L37" s="11" t="s">
        <v>319</v>
      </c>
      <c r="P37" s="11" t="s">
        <v>256</v>
      </c>
      <c r="T37" s="11" t="s">
        <v>256</v>
      </c>
      <c r="V37" s="11" t="s">
        <v>256</v>
      </c>
      <c r="W37" s="11" t="s">
        <v>256</v>
      </c>
      <c r="X37" s="11" t="s">
        <v>256</v>
      </c>
      <c r="Y37" s="11" t="s">
        <v>256</v>
      </c>
      <c r="Z37" s="11" t="s">
        <v>256</v>
      </c>
      <c r="AF37" s="11" t="s">
        <v>256</v>
      </c>
      <c r="AG37" s="11" t="s">
        <v>256</v>
      </c>
      <c r="AH37" s="11" t="s">
        <v>257</v>
      </c>
    </row>
    <row r="38" spans="1:34" x14ac:dyDescent="0.3">
      <c r="A38" s="8" t="s">
        <v>323</v>
      </c>
    </row>
    <row r="39" spans="1:34" x14ac:dyDescent="0.3">
      <c r="B39" s="26" t="s">
        <v>196</v>
      </c>
      <c r="C39" s="11" t="s">
        <v>267</v>
      </c>
      <c r="D39" s="25" t="s">
        <v>324</v>
      </c>
      <c r="E39" t="s">
        <v>325</v>
      </c>
      <c r="F39" s="18" t="s">
        <v>326</v>
      </c>
      <c r="G39" s="11" t="s">
        <v>327</v>
      </c>
      <c r="I39" s="11">
        <v>343</v>
      </c>
      <c r="J39" s="11" t="s">
        <v>328</v>
      </c>
      <c r="K39" s="11" t="s">
        <v>246</v>
      </c>
      <c r="L39" s="11" t="s">
        <v>267</v>
      </c>
      <c r="N39" s="11" t="s">
        <v>256</v>
      </c>
      <c r="T39" s="11" t="s">
        <v>256</v>
      </c>
      <c r="U39" s="11" t="s">
        <v>329</v>
      </c>
      <c r="V39" s="11" t="s">
        <v>256</v>
      </c>
      <c r="W39" s="11" t="s">
        <v>256</v>
      </c>
      <c r="X39" s="11" t="s">
        <v>256</v>
      </c>
      <c r="Y39" s="11" t="s">
        <v>256</v>
      </c>
      <c r="Z39" s="11" t="s">
        <v>256</v>
      </c>
      <c r="AA39" s="11" t="s">
        <v>256</v>
      </c>
      <c r="AB39" s="11" t="s">
        <v>256</v>
      </c>
      <c r="AC39" s="11" t="s">
        <v>256</v>
      </c>
      <c r="AE39" s="11" t="s">
        <v>256</v>
      </c>
      <c r="AF39" s="11" t="s">
        <v>256</v>
      </c>
      <c r="AG39" s="11" t="s">
        <v>256</v>
      </c>
      <c r="AH39" s="11" t="s">
        <v>330</v>
      </c>
    </row>
    <row r="40" spans="1:34" x14ac:dyDescent="0.3">
      <c r="B40" s="26" t="s">
        <v>199</v>
      </c>
      <c r="C40" s="11" t="s">
        <v>267</v>
      </c>
      <c r="D40" s="25" t="s">
        <v>331</v>
      </c>
      <c r="E40" t="s">
        <v>332</v>
      </c>
      <c r="F40" s="18" t="s">
        <v>326</v>
      </c>
      <c r="G40" s="11" t="s">
        <v>333</v>
      </c>
      <c r="I40" s="11">
        <v>343</v>
      </c>
      <c r="J40" s="11" t="s">
        <v>334</v>
      </c>
      <c r="K40" s="11" t="s">
        <v>246</v>
      </c>
      <c r="L40" s="11" t="s">
        <v>267</v>
      </c>
      <c r="N40" s="11" t="s">
        <v>256</v>
      </c>
      <c r="T40" s="11" t="s">
        <v>256</v>
      </c>
      <c r="U40" s="11" t="s">
        <v>256</v>
      </c>
      <c r="V40" s="11" t="s">
        <v>256</v>
      </c>
      <c r="W40" s="11" t="s">
        <v>256</v>
      </c>
      <c r="X40" s="11" t="s">
        <v>256</v>
      </c>
      <c r="Y40" s="11" t="s">
        <v>256</v>
      </c>
      <c r="Z40" s="11" t="s">
        <v>256</v>
      </c>
      <c r="AA40" s="11" t="s">
        <v>256</v>
      </c>
      <c r="AB40" s="11" t="s">
        <v>256</v>
      </c>
      <c r="AC40" s="11" t="s">
        <v>256</v>
      </c>
      <c r="AD40" s="11" t="s">
        <v>256</v>
      </c>
      <c r="AE40" s="11" t="s">
        <v>256</v>
      </c>
      <c r="AF40" s="11" t="s">
        <v>256</v>
      </c>
      <c r="AG40" s="11" t="s">
        <v>256</v>
      </c>
      <c r="AH40" s="11" t="s">
        <v>330</v>
      </c>
    </row>
    <row r="42" spans="1:34" x14ac:dyDescent="0.3">
      <c r="F42" s="18">
        <v>23</v>
      </c>
      <c r="I42" s="29"/>
    </row>
    <row r="43" spans="1:34" x14ac:dyDescent="0.3">
      <c r="B43" s="30"/>
      <c r="C43" s="31"/>
      <c r="F43" s="18">
        <v>12</v>
      </c>
    </row>
    <row r="44" spans="1:34" x14ac:dyDescent="0.3">
      <c r="B44" s="32"/>
      <c r="C44" s="31"/>
      <c r="F44" s="18">
        <v>9</v>
      </c>
    </row>
    <row r="45" spans="1:34" x14ac:dyDescent="0.3">
      <c r="B45" s="33"/>
      <c r="C45" s="31"/>
      <c r="F45" s="18">
        <v>24</v>
      </c>
    </row>
    <row r="46" spans="1:34" x14ac:dyDescent="0.3">
      <c r="B46" s="33"/>
      <c r="C46" s="31"/>
    </row>
    <row r="47" spans="1:34" x14ac:dyDescent="0.3">
      <c r="B47" s="33"/>
      <c r="C47" s="31"/>
      <c r="F47" s="18">
        <f>SUM(F42:F45)</f>
        <v>68</v>
      </c>
    </row>
    <row r="48" spans="1:34" x14ac:dyDescent="0.3">
      <c r="B48" s="33"/>
      <c r="C48" s="31"/>
    </row>
    <row r="49" spans="3:3" x14ac:dyDescent="0.3">
      <c r="C49" s="31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9FD-0CF5-41A9-ABD0-30744F4203E7}">
  <dimension ref="A1:G16"/>
  <sheetViews>
    <sheetView workbookViewId="0">
      <selection activeCell="E3" sqref="E3"/>
    </sheetView>
  </sheetViews>
  <sheetFormatPr defaultRowHeight="14.4" x14ac:dyDescent="0.3"/>
  <cols>
    <col min="2" max="2" width="17.109375" customWidth="1"/>
    <col min="3" max="4" width="12" customWidth="1"/>
    <col min="5" max="5" width="18.88671875" customWidth="1"/>
    <col min="6" max="6" width="27.6640625" customWidth="1"/>
    <col min="7" max="7" width="35.44140625" customWidth="1"/>
  </cols>
  <sheetData>
    <row r="1" spans="1:7" x14ac:dyDescent="0.3">
      <c r="A1" s="88" t="s">
        <v>335</v>
      </c>
      <c r="B1" s="88"/>
      <c r="C1" s="88"/>
      <c r="D1" s="88"/>
      <c r="E1" s="88"/>
      <c r="F1" s="88"/>
      <c r="G1" s="88"/>
    </row>
    <row r="2" spans="1:7" s="38" customFormat="1" x14ac:dyDescent="0.3">
      <c r="A2" s="41" t="s">
        <v>90</v>
      </c>
      <c r="B2" s="41" t="s">
        <v>99</v>
      </c>
      <c r="C2" s="41" t="s">
        <v>98</v>
      </c>
      <c r="D2" s="41" t="s">
        <v>92</v>
      </c>
      <c r="E2" s="42" t="s">
        <v>404</v>
      </c>
      <c r="F2" s="41" t="s">
        <v>16</v>
      </c>
      <c r="G2" s="41" t="s">
        <v>336</v>
      </c>
    </row>
    <row r="3" spans="1:7" ht="28.8" x14ac:dyDescent="0.3">
      <c r="A3" s="43">
        <v>1</v>
      </c>
      <c r="B3" s="53" t="s">
        <v>228</v>
      </c>
      <c r="C3" s="60" t="s">
        <v>337</v>
      </c>
      <c r="D3" s="53">
        <v>4</v>
      </c>
      <c r="E3" s="43" t="s">
        <v>66</v>
      </c>
      <c r="F3" s="43" t="s">
        <v>105</v>
      </c>
      <c r="G3" s="43"/>
    </row>
    <row r="4" spans="1:7" x14ac:dyDescent="0.3">
      <c r="A4" s="43">
        <v>1</v>
      </c>
      <c r="B4" s="53" t="s">
        <v>109</v>
      </c>
      <c r="C4" s="53">
        <v>2</v>
      </c>
      <c r="D4" s="53">
        <v>4</v>
      </c>
      <c r="E4" s="43" t="s">
        <v>338</v>
      </c>
      <c r="F4" s="43" t="s">
        <v>110</v>
      </c>
      <c r="G4" s="43"/>
    </row>
    <row r="5" spans="1:7" x14ac:dyDescent="0.3">
      <c r="A5" s="43">
        <v>1</v>
      </c>
      <c r="B5" s="53" t="s">
        <v>113</v>
      </c>
      <c r="C5" s="53">
        <v>3</v>
      </c>
      <c r="D5" s="53">
        <v>4</v>
      </c>
      <c r="E5" s="43" t="s">
        <v>339</v>
      </c>
      <c r="F5" s="43" t="s">
        <v>114</v>
      </c>
      <c r="G5" s="43"/>
    </row>
    <row r="6" spans="1:7" x14ac:dyDescent="0.3">
      <c r="A6" s="43">
        <v>1</v>
      </c>
      <c r="B6" s="53" t="s">
        <v>117</v>
      </c>
      <c r="C6" s="53">
        <v>4</v>
      </c>
      <c r="D6" s="53">
        <v>4</v>
      </c>
      <c r="E6" s="43" t="s">
        <v>340</v>
      </c>
      <c r="F6" s="43" t="s">
        <v>118</v>
      </c>
      <c r="G6" s="43"/>
    </row>
    <row r="7" spans="1:7" x14ac:dyDescent="0.3">
      <c r="A7" s="43">
        <v>1</v>
      </c>
      <c r="B7" s="53" t="s">
        <v>119</v>
      </c>
      <c r="C7" s="53">
        <v>5</v>
      </c>
      <c r="D7" s="53">
        <v>4</v>
      </c>
      <c r="E7" s="43" t="s">
        <v>341</v>
      </c>
      <c r="F7" s="43" t="s">
        <v>120</v>
      </c>
      <c r="G7" s="43"/>
    </row>
    <row r="8" spans="1:7" x14ac:dyDescent="0.3">
      <c r="A8" s="43">
        <v>1</v>
      </c>
      <c r="B8" s="53" t="s">
        <v>122</v>
      </c>
      <c r="C8" s="53">
        <v>6</v>
      </c>
      <c r="D8" s="53">
        <v>4</v>
      </c>
      <c r="E8" s="43"/>
      <c r="F8" s="43" t="s">
        <v>123</v>
      </c>
      <c r="G8" s="43" t="s">
        <v>342</v>
      </c>
    </row>
    <row r="9" spans="1:7" x14ac:dyDescent="0.3">
      <c r="A9" s="43">
        <v>1</v>
      </c>
      <c r="B9" s="53" t="s">
        <v>124</v>
      </c>
      <c r="C9" s="53">
        <v>7</v>
      </c>
      <c r="D9" s="53">
        <v>4</v>
      </c>
      <c r="E9" s="43"/>
      <c r="F9" s="43" t="s">
        <v>125</v>
      </c>
      <c r="G9" s="43"/>
    </row>
    <row r="10" spans="1:7" x14ac:dyDescent="0.3">
      <c r="A10" s="43">
        <v>2</v>
      </c>
      <c r="B10" s="53" t="s">
        <v>127</v>
      </c>
      <c r="C10" s="53">
        <v>8</v>
      </c>
      <c r="D10" s="53">
        <v>4</v>
      </c>
      <c r="E10" s="43"/>
      <c r="F10" s="43" t="s">
        <v>128</v>
      </c>
      <c r="G10" s="43" t="s">
        <v>343</v>
      </c>
    </row>
    <row r="11" spans="1:7" x14ac:dyDescent="0.3">
      <c r="A11" s="43">
        <v>2</v>
      </c>
      <c r="B11" s="53" t="s">
        <v>130</v>
      </c>
      <c r="C11" s="53">
        <v>9</v>
      </c>
      <c r="D11" s="53">
        <v>4</v>
      </c>
      <c r="E11" s="43"/>
      <c r="F11" s="43" t="s">
        <v>131</v>
      </c>
      <c r="G11" s="43"/>
    </row>
    <row r="12" spans="1:7" x14ac:dyDescent="0.3">
      <c r="A12" s="43">
        <v>2</v>
      </c>
      <c r="B12" s="53" t="s">
        <v>133</v>
      </c>
      <c r="C12" s="53">
        <v>10</v>
      </c>
      <c r="D12" s="53">
        <v>4</v>
      </c>
      <c r="E12" s="43"/>
      <c r="F12" s="43" t="s">
        <v>134</v>
      </c>
      <c r="G12" s="43"/>
    </row>
    <row r="13" spans="1:7" x14ac:dyDescent="0.3">
      <c r="A13" s="43">
        <v>2</v>
      </c>
      <c r="B13" s="53" t="s">
        <v>135</v>
      </c>
      <c r="C13" s="53">
        <v>11</v>
      </c>
      <c r="D13" s="53">
        <v>4</v>
      </c>
      <c r="E13" s="43"/>
      <c r="F13" s="43" t="s">
        <v>136</v>
      </c>
      <c r="G13" s="43"/>
    </row>
    <row r="14" spans="1:7" x14ac:dyDescent="0.3">
      <c r="A14" s="43">
        <v>2</v>
      </c>
      <c r="B14" s="53" t="s">
        <v>138</v>
      </c>
      <c r="C14" s="53">
        <v>12</v>
      </c>
      <c r="D14" s="53">
        <v>4</v>
      </c>
      <c r="E14" s="43"/>
      <c r="F14" s="43" t="s">
        <v>139</v>
      </c>
      <c r="G14" s="43"/>
    </row>
    <row r="15" spans="1:7" x14ac:dyDescent="0.3">
      <c r="A15" s="43">
        <v>2</v>
      </c>
      <c r="B15" s="53" t="s">
        <v>141</v>
      </c>
      <c r="C15" s="53">
        <v>13</v>
      </c>
      <c r="D15" s="53">
        <v>4</v>
      </c>
      <c r="E15" s="43"/>
      <c r="F15" s="43" t="s">
        <v>142</v>
      </c>
      <c r="G15" s="43"/>
    </row>
    <row r="16" spans="1:7" x14ac:dyDescent="0.3">
      <c r="A16" s="43">
        <v>2</v>
      </c>
      <c r="B16" s="53" t="s">
        <v>144</v>
      </c>
      <c r="C16" s="53">
        <v>14</v>
      </c>
      <c r="D16" s="53">
        <v>4</v>
      </c>
      <c r="E16" s="43"/>
      <c r="F16" s="43" t="s">
        <v>145</v>
      </c>
      <c r="G16" s="43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1A5F-25D2-4B47-8E87-D25597558D5D}">
  <dimension ref="A1:H15"/>
  <sheetViews>
    <sheetView workbookViewId="0">
      <selection activeCell="E3" sqref="E3"/>
    </sheetView>
  </sheetViews>
  <sheetFormatPr defaultRowHeight="14.4" x14ac:dyDescent="0.3"/>
  <cols>
    <col min="1" max="1" width="6.88671875" customWidth="1"/>
    <col min="2" max="2" width="18.33203125" customWidth="1"/>
    <col min="3" max="4" width="11.6640625" customWidth="1"/>
    <col min="5" max="5" width="18.33203125" customWidth="1"/>
    <col min="6" max="6" width="27.33203125" customWidth="1"/>
    <col min="7" max="7" width="26.88671875" customWidth="1"/>
    <col min="8" max="8" width="30" customWidth="1"/>
  </cols>
  <sheetData>
    <row r="1" spans="1:8" x14ac:dyDescent="0.3">
      <c r="A1" s="88" t="s">
        <v>344</v>
      </c>
      <c r="B1" s="88"/>
      <c r="C1" s="88"/>
      <c r="D1" s="88"/>
      <c r="E1" s="88"/>
      <c r="F1" s="88"/>
      <c r="G1" s="88"/>
      <c r="H1" s="88"/>
    </row>
    <row r="2" spans="1:8" s="38" customFormat="1" x14ac:dyDescent="0.3">
      <c r="A2" s="41" t="s">
        <v>90</v>
      </c>
      <c r="B2" s="41" t="s">
        <v>99</v>
      </c>
      <c r="C2" s="41" t="s">
        <v>98</v>
      </c>
      <c r="D2" s="41" t="s">
        <v>345</v>
      </c>
      <c r="E2" s="42" t="s">
        <v>404</v>
      </c>
      <c r="F2" s="41" t="s">
        <v>16</v>
      </c>
      <c r="G2" s="41" t="s">
        <v>96</v>
      </c>
      <c r="H2" s="41" t="s">
        <v>28</v>
      </c>
    </row>
    <row r="3" spans="1:8" x14ac:dyDescent="0.3">
      <c r="A3" s="43">
        <v>1</v>
      </c>
      <c r="B3" s="45" t="s">
        <v>170</v>
      </c>
      <c r="C3" s="44">
        <v>25</v>
      </c>
      <c r="D3" s="44">
        <v>4</v>
      </c>
      <c r="E3" s="43" t="s">
        <v>66</v>
      </c>
      <c r="F3" s="43"/>
      <c r="G3" s="43"/>
      <c r="H3" s="43"/>
    </row>
    <row r="4" spans="1:8" x14ac:dyDescent="0.3">
      <c r="A4" s="43">
        <v>1</v>
      </c>
      <c r="B4" s="45" t="s">
        <v>109</v>
      </c>
      <c r="C4" s="44">
        <v>2</v>
      </c>
      <c r="D4" s="44">
        <v>4</v>
      </c>
      <c r="E4" s="43" t="s">
        <v>338</v>
      </c>
      <c r="F4" s="43" t="s">
        <v>110</v>
      </c>
      <c r="G4" s="43"/>
      <c r="H4" s="43"/>
    </row>
    <row r="5" spans="1:8" x14ac:dyDescent="0.3">
      <c r="A5" s="43">
        <v>1</v>
      </c>
      <c r="B5" s="45" t="s">
        <v>228</v>
      </c>
      <c r="C5" s="44">
        <v>1</v>
      </c>
      <c r="D5" s="44">
        <v>4</v>
      </c>
      <c r="E5" s="43" t="s">
        <v>339</v>
      </c>
      <c r="F5" s="43" t="s">
        <v>105</v>
      </c>
      <c r="G5" s="43"/>
      <c r="H5" s="43"/>
    </row>
    <row r="6" spans="1:8" x14ac:dyDescent="0.3">
      <c r="A6" s="43">
        <v>1</v>
      </c>
      <c r="B6" s="45" t="s">
        <v>229</v>
      </c>
      <c r="C6" s="44">
        <v>26</v>
      </c>
      <c r="D6" s="44">
        <v>4</v>
      </c>
      <c r="E6" s="43" t="s">
        <v>340</v>
      </c>
      <c r="F6" s="43" t="s">
        <v>176</v>
      </c>
      <c r="G6" s="43"/>
      <c r="H6" s="43"/>
    </row>
    <row r="7" spans="1:8" x14ac:dyDescent="0.3">
      <c r="A7" s="43">
        <v>1</v>
      </c>
      <c r="B7" s="45" t="s">
        <v>130</v>
      </c>
      <c r="C7" s="44">
        <v>9</v>
      </c>
      <c r="D7" s="44">
        <v>4</v>
      </c>
      <c r="E7" s="43" t="s">
        <v>341</v>
      </c>
      <c r="F7" s="43" t="s">
        <v>131</v>
      </c>
      <c r="G7" s="43"/>
      <c r="H7" s="43"/>
    </row>
    <row r="8" spans="1:8" x14ac:dyDescent="0.3">
      <c r="A8" s="43">
        <v>1</v>
      </c>
      <c r="B8" s="52" t="s">
        <v>127</v>
      </c>
      <c r="C8" s="44">
        <v>8</v>
      </c>
      <c r="D8" s="44">
        <v>4</v>
      </c>
      <c r="E8" s="43"/>
      <c r="F8" s="43" t="s">
        <v>128</v>
      </c>
      <c r="G8" s="43"/>
      <c r="H8" s="43" t="s">
        <v>346</v>
      </c>
    </row>
    <row r="9" spans="1:8" x14ac:dyDescent="0.3">
      <c r="A9" s="43">
        <v>2</v>
      </c>
      <c r="B9" s="45" t="s">
        <v>178</v>
      </c>
      <c r="C9" s="44">
        <v>27</v>
      </c>
      <c r="D9" s="44">
        <v>4</v>
      </c>
      <c r="E9" s="43"/>
      <c r="F9" s="43" t="s">
        <v>179</v>
      </c>
      <c r="G9" s="43"/>
      <c r="H9" s="43"/>
    </row>
    <row r="10" spans="1:8" x14ac:dyDescent="0.3">
      <c r="A10" s="43">
        <v>2</v>
      </c>
      <c r="B10" s="45" t="s">
        <v>180</v>
      </c>
      <c r="C10" s="44">
        <v>28</v>
      </c>
      <c r="D10" s="44">
        <v>4</v>
      </c>
      <c r="E10" s="43"/>
      <c r="F10" s="43" t="s">
        <v>181</v>
      </c>
      <c r="G10" s="43" t="s">
        <v>216</v>
      </c>
      <c r="H10" s="43"/>
    </row>
    <row r="11" spans="1:8" x14ac:dyDescent="0.3">
      <c r="A11" s="43">
        <v>2</v>
      </c>
      <c r="B11" s="45" t="s">
        <v>183</v>
      </c>
      <c r="C11" s="44">
        <v>29</v>
      </c>
      <c r="D11" s="44">
        <v>4</v>
      </c>
      <c r="E11" s="43"/>
      <c r="F11" s="43" t="s">
        <v>184</v>
      </c>
      <c r="G11" s="43"/>
      <c r="H11" s="43"/>
    </row>
    <row r="12" spans="1:8" x14ac:dyDescent="0.3">
      <c r="A12" s="43">
        <v>2</v>
      </c>
      <c r="B12" s="45" t="s">
        <v>186</v>
      </c>
      <c r="C12" s="44">
        <v>30</v>
      </c>
      <c r="D12" s="44">
        <v>4</v>
      </c>
      <c r="E12" s="43"/>
      <c r="F12" s="43" t="s">
        <v>187</v>
      </c>
      <c r="G12" s="43"/>
      <c r="H12" s="43"/>
    </row>
    <row r="13" spans="1:8" x14ac:dyDescent="0.3">
      <c r="A13" s="43">
        <v>2</v>
      </c>
      <c r="B13" s="45" t="s">
        <v>189</v>
      </c>
      <c r="C13" s="44">
        <v>31</v>
      </c>
      <c r="D13" s="44">
        <v>4</v>
      </c>
      <c r="E13" s="43"/>
      <c r="F13" s="43" t="s">
        <v>190</v>
      </c>
      <c r="G13" s="43"/>
      <c r="H13" s="43"/>
    </row>
    <row r="14" spans="1:8" x14ac:dyDescent="0.3">
      <c r="A14" s="43">
        <v>2</v>
      </c>
      <c r="B14" s="45" t="s">
        <v>191</v>
      </c>
      <c r="C14" s="44">
        <v>32</v>
      </c>
      <c r="D14" s="44">
        <v>4</v>
      </c>
      <c r="E14" s="43"/>
      <c r="F14" s="43" t="s">
        <v>192</v>
      </c>
      <c r="G14" s="43"/>
      <c r="H14" s="43"/>
    </row>
    <row r="15" spans="1:8" x14ac:dyDescent="0.3">
      <c r="A15" s="43">
        <v>2</v>
      </c>
      <c r="B15" s="45" t="s">
        <v>194</v>
      </c>
      <c r="C15" s="44">
        <v>33</v>
      </c>
      <c r="D15" s="44">
        <v>4</v>
      </c>
      <c r="E15" s="43"/>
      <c r="F15" s="43" t="s">
        <v>195</v>
      </c>
      <c r="G15" s="43" t="s">
        <v>219</v>
      </c>
      <c r="H15" s="43"/>
    </row>
  </sheetData>
  <mergeCells count="1">
    <mergeCell ref="A1:H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8E60-1720-4B75-8E67-9891108339F4}">
  <dimension ref="A1:I17"/>
  <sheetViews>
    <sheetView workbookViewId="0">
      <selection activeCell="F3" sqref="F3"/>
    </sheetView>
  </sheetViews>
  <sheetFormatPr defaultRowHeight="14.4" x14ac:dyDescent="0.3"/>
  <cols>
    <col min="1" max="1" width="12.33203125" customWidth="1"/>
    <col min="2" max="2" width="15" customWidth="1"/>
    <col min="3" max="5" width="11.33203125" customWidth="1"/>
    <col min="6" max="6" width="19.44140625" customWidth="1"/>
    <col min="7" max="8" width="27.88671875" customWidth="1"/>
    <col min="9" max="9" width="36.33203125" customWidth="1"/>
  </cols>
  <sheetData>
    <row r="1" spans="1:9" x14ac:dyDescent="0.3">
      <c r="A1" s="88" t="s">
        <v>347</v>
      </c>
      <c r="B1" s="88"/>
      <c r="C1" s="88"/>
      <c r="D1" s="88"/>
      <c r="E1" s="88"/>
      <c r="F1" s="88"/>
      <c r="G1" s="88"/>
      <c r="H1" s="88"/>
      <c r="I1" s="88"/>
    </row>
    <row r="2" spans="1:9" s="38" customFormat="1" x14ac:dyDescent="0.3">
      <c r="A2" s="41" t="s">
        <v>90</v>
      </c>
      <c r="B2" s="41" t="s">
        <v>99</v>
      </c>
      <c r="C2" s="56" t="s">
        <v>98</v>
      </c>
      <c r="D2" s="56" t="s">
        <v>345</v>
      </c>
      <c r="E2" s="56" t="s">
        <v>348</v>
      </c>
      <c r="F2" s="42" t="s">
        <v>404</v>
      </c>
      <c r="G2" s="41" t="s">
        <v>349</v>
      </c>
      <c r="H2" s="41" t="s">
        <v>350</v>
      </c>
      <c r="I2" s="41" t="s">
        <v>28</v>
      </c>
    </row>
    <row r="3" spans="1:9" x14ac:dyDescent="0.3">
      <c r="A3" s="43">
        <v>1</v>
      </c>
      <c r="B3" s="57" t="s">
        <v>109</v>
      </c>
      <c r="C3" s="57">
        <v>2</v>
      </c>
      <c r="D3" s="57">
        <v>4</v>
      </c>
      <c r="E3" s="57" t="s">
        <v>351</v>
      </c>
      <c r="F3" s="43" t="s">
        <v>66</v>
      </c>
      <c r="G3" s="43" t="s">
        <v>110</v>
      </c>
      <c r="H3" s="43"/>
      <c r="I3" s="43"/>
    </row>
    <row r="4" spans="1:9" x14ac:dyDescent="0.3">
      <c r="A4" s="43">
        <v>1</v>
      </c>
      <c r="B4" s="57" t="s">
        <v>228</v>
      </c>
      <c r="C4" s="57">
        <v>1</v>
      </c>
      <c r="D4" s="57">
        <v>4</v>
      </c>
      <c r="E4" s="57" t="s">
        <v>351</v>
      </c>
      <c r="F4" s="43" t="s">
        <v>338</v>
      </c>
      <c r="G4" s="43" t="s">
        <v>105</v>
      </c>
      <c r="H4" s="43"/>
      <c r="I4" s="43"/>
    </row>
    <row r="5" spans="1:9" x14ac:dyDescent="0.3">
      <c r="A5" s="43">
        <v>1</v>
      </c>
      <c r="B5" s="57" t="s">
        <v>147</v>
      </c>
      <c r="C5" s="57">
        <v>15</v>
      </c>
      <c r="D5" s="57">
        <v>4</v>
      </c>
      <c r="E5" s="57">
        <v>100</v>
      </c>
      <c r="F5" s="43" t="s">
        <v>339</v>
      </c>
      <c r="G5" s="43" t="s">
        <v>148</v>
      </c>
      <c r="H5" s="43"/>
      <c r="I5" s="43"/>
    </row>
    <row r="6" spans="1:9" x14ac:dyDescent="0.3">
      <c r="A6" s="43">
        <v>1</v>
      </c>
      <c r="B6" s="57" t="s">
        <v>150</v>
      </c>
      <c r="C6" s="57">
        <v>16</v>
      </c>
      <c r="D6" s="57">
        <v>4</v>
      </c>
      <c r="E6" t="s">
        <v>352</v>
      </c>
      <c r="F6" s="43" t="s">
        <v>340</v>
      </c>
      <c r="G6" s="45" t="s">
        <v>151</v>
      </c>
      <c r="H6" s="45" t="s">
        <v>222</v>
      </c>
      <c r="I6" s="43" t="s">
        <v>353</v>
      </c>
    </row>
    <row r="7" spans="1:9" x14ac:dyDescent="0.3">
      <c r="A7" s="43">
        <v>1</v>
      </c>
      <c r="B7" s="57" t="s">
        <v>230</v>
      </c>
      <c r="C7" s="57">
        <v>17</v>
      </c>
      <c r="D7" s="57">
        <v>4</v>
      </c>
      <c r="E7" s="57" t="s">
        <v>351</v>
      </c>
      <c r="F7" s="43" t="s">
        <v>341</v>
      </c>
      <c r="G7" s="45" t="s">
        <v>153</v>
      </c>
      <c r="H7" s="43"/>
      <c r="I7" s="43"/>
    </row>
    <row r="8" spans="1:9" x14ac:dyDescent="0.3">
      <c r="A8" s="43">
        <v>1</v>
      </c>
      <c r="B8" s="57">
        <v>506</v>
      </c>
      <c r="C8" s="57">
        <v>18</v>
      </c>
      <c r="D8" s="57">
        <v>4</v>
      </c>
      <c r="E8" s="57">
        <v>100</v>
      </c>
      <c r="F8" s="43"/>
      <c r="G8" s="45" t="s">
        <v>154</v>
      </c>
      <c r="H8" s="43"/>
      <c r="I8" s="43"/>
    </row>
    <row r="9" spans="1:9" x14ac:dyDescent="0.3">
      <c r="A9" s="43">
        <v>1</v>
      </c>
      <c r="B9" s="57" t="s">
        <v>156</v>
      </c>
      <c r="C9" s="57">
        <v>19</v>
      </c>
      <c r="D9" s="57">
        <v>4</v>
      </c>
      <c r="E9" s="57" t="s">
        <v>351</v>
      </c>
      <c r="F9" s="43"/>
      <c r="G9" s="45" t="s">
        <v>157</v>
      </c>
      <c r="H9" s="45" t="s">
        <v>224</v>
      </c>
      <c r="I9" s="43" t="s">
        <v>343</v>
      </c>
    </row>
    <row r="10" spans="1:9" x14ac:dyDescent="0.3">
      <c r="A10" s="43">
        <v>2</v>
      </c>
      <c r="B10" s="57" t="s">
        <v>159</v>
      </c>
      <c r="C10" s="57">
        <v>20</v>
      </c>
      <c r="D10" s="57">
        <v>4</v>
      </c>
      <c r="E10" s="59" t="s">
        <v>351</v>
      </c>
      <c r="F10" s="43"/>
      <c r="G10" s="45" t="s">
        <v>160</v>
      </c>
      <c r="H10" s="43"/>
      <c r="I10" s="43"/>
    </row>
    <row r="11" spans="1:9" x14ac:dyDescent="0.3">
      <c r="A11" s="43">
        <v>2</v>
      </c>
      <c r="B11" s="57">
        <v>890</v>
      </c>
      <c r="C11" s="57">
        <v>21</v>
      </c>
      <c r="D11" s="57">
        <v>4</v>
      </c>
      <c r="E11" s="57">
        <v>100</v>
      </c>
      <c r="F11" s="43"/>
      <c r="G11" s="45" t="s">
        <v>161</v>
      </c>
      <c r="H11" s="43"/>
      <c r="I11" s="43"/>
    </row>
    <row r="12" spans="1:9" x14ac:dyDescent="0.3">
      <c r="A12" s="43">
        <v>2</v>
      </c>
      <c r="B12" s="57" t="s">
        <v>163</v>
      </c>
      <c r="C12" s="57">
        <v>22</v>
      </c>
      <c r="D12" s="57">
        <v>4</v>
      </c>
      <c r="E12" s="57" t="s">
        <v>354</v>
      </c>
      <c r="F12" s="43"/>
      <c r="G12" s="43" t="s">
        <v>164</v>
      </c>
      <c r="H12" s="43"/>
      <c r="I12" s="43"/>
    </row>
    <row r="13" spans="1:9" x14ac:dyDescent="0.3">
      <c r="A13" s="43">
        <v>2</v>
      </c>
      <c r="B13" s="57" t="s">
        <v>166</v>
      </c>
      <c r="C13" s="57">
        <v>23</v>
      </c>
      <c r="D13" s="57">
        <v>4</v>
      </c>
      <c r="E13" s="57">
        <v>100</v>
      </c>
      <c r="F13" s="43"/>
      <c r="G13" s="45" t="s">
        <v>167</v>
      </c>
      <c r="H13" s="43"/>
      <c r="I13" s="43"/>
    </row>
    <row r="14" spans="1:9" x14ac:dyDescent="0.3">
      <c r="A14" s="43">
        <v>2</v>
      </c>
      <c r="B14" s="57" t="s">
        <v>168</v>
      </c>
      <c r="C14" s="57">
        <v>24</v>
      </c>
      <c r="D14" s="57">
        <v>4</v>
      </c>
      <c r="E14" s="57">
        <v>100</v>
      </c>
      <c r="F14" s="43"/>
      <c r="G14" s="43" t="s">
        <v>169</v>
      </c>
      <c r="H14" s="43"/>
      <c r="I14" s="43"/>
    </row>
    <row r="15" spans="1:9" x14ac:dyDescent="0.3">
      <c r="A15" s="43">
        <v>2</v>
      </c>
      <c r="B15" s="57" t="s">
        <v>130</v>
      </c>
      <c r="C15" s="57">
        <v>9</v>
      </c>
      <c r="D15" s="57">
        <v>4</v>
      </c>
      <c r="E15" s="57" t="s">
        <v>352</v>
      </c>
      <c r="F15" s="43"/>
      <c r="G15" s="43" t="s">
        <v>131</v>
      </c>
      <c r="H15" s="43"/>
      <c r="I15" s="43"/>
    </row>
    <row r="16" spans="1:9" x14ac:dyDescent="0.3">
      <c r="A16" s="43">
        <v>2</v>
      </c>
      <c r="B16" s="57" t="s">
        <v>127</v>
      </c>
      <c r="C16" s="57">
        <v>8</v>
      </c>
      <c r="D16" s="57">
        <v>4</v>
      </c>
      <c r="E16" s="57" t="s">
        <v>352</v>
      </c>
      <c r="F16" s="43"/>
      <c r="G16" s="43" t="s">
        <v>128</v>
      </c>
      <c r="H16" s="43"/>
      <c r="I16" s="43"/>
    </row>
    <row r="17" spans="1:1" x14ac:dyDescent="0.3">
      <c r="A17" s="40"/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52D2-31EB-4188-8FC8-65C5ECF1A929}">
  <dimension ref="A1:D7"/>
  <sheetViews>
    <sheetView workbookViewId="0">
      <selection activeCell="B2" sqref="B2"/>
    </sheetView>
  </sheetViews>
  <sheetFormatPr defaultRowHeight="14.4" x14ac:dyDescent="0.3"/>
  <cols>
    <col min="1" max="3" width="18.33203125" customWidth="1"/>
    <col min="4" max="4" width="13.6640625" customWidth="1"/>
  </cols>
  <sheetData>
    <row r="1" spans="1:4" x14ac:dyDescent="0.3">
      <c r="A1" s="89" t="s">
        <v>355</v>
      </c>
      <c r="B1" s="89"/>
      <c r="C1" s="89"/>
      <c r="D1" s="89"/>
    </row>
    <row r="2" spans="1:4" s="38" customFormat="1" ht="28.8" x14ac:dyDescent="0.3">
      <c r="A2" s="41" t="s">
        <v>99</v>
      </c>
      <c r="B2" s="38" t="s">
        <v>98</v>
      </c>
      <c r="C2" s="38" t="s">
        <v>345</v>
      </c>
      <c r="D2" s="7" t="s">
        <v>94</v>
      </c>
    </row>
    <row r="3" spans="1:4" x14ac:dyDescent="0.3">
      <c r="A3" s="35" t="s">
        <v>196</v>
      </c>
      <c r="B3" s="35">
        <v>34</v>
      </c>
      <c r="C3" s="35">
        <v>4</v>
      </c>
      <c r="D3" t="s">
        <v>66</v>
      </c>
    </row>
    <row r="4" spans="1:4" x14ac:dyDescent="0.3">
      <c r="A4" s="35" t="s">
        <v>199</v>
      </c>
      <c r="B4" s="35">
        <v>35</v>
      </c>
      <c r="C4" s="35">
        <v>4</v>
      </c>
      <c r="D4" t="s">
        <v>338</v>
      </c>
    </row>
    <row r="5" spans="1:4" x14ac:dyDescent="0.3">
      <c r="A5" s="37"/>
      <c r="B5" s="37"/>
      <c r="C5" s="37"/>
      <c r="D5" t="s">
        <v>339</v>
      </c>
    </row>
    <row r="6" spans="1:4" x14ac:dyDescent="0.3">
      <c r="D6" t="s">
        <v>340</v>
      </c>
    </row>
    <row r="7" spans="1:4" x14ac:dyDescent="0.3">
      <c r="D7" t="s">
        <v>341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5AD8E-99FB-45DF-B511-00169AC6DDD3}">
  <dimension ref="A1:D22"/>
  <sheetViews>
    <sheetView workbookViewId="0">
      <selection activeCell="B18" sqref="B18"/>
    </sheetView>
  </sheetViews>
  <sheetFormatPr defaultRowHeight="14.4" x14ac:dyDescent="0.3"/>
  <cols>
    <col min="1" max="1" width="26.88671875" customWidth="1"/>
    <col min="2" max="2" width="25.44140625" customWidth="1"/>
    <col min="3" max="3" width="19" customWidth="1"/>
  </cols>
  <sheetData>
    <row r="1" spans="1:4" x14ac:dyDescent="0.3">
      <c r="A1" s="41" t="s">
        <v>356</v>
      </c>
      <c r="B1" s="41" t="s">
        <v>357</v>
      </c>
      <c r="C1" s="38" t="s">
        <v>358</v>
      </c>
      <c r="D1" s="66" t="s">
        <v>28</v>
      </c>
    </row>
    <row r="2" spans="1:4" x14ac:dyDescent="0.3">
      <c r="A2" s="65">
        <v>44935</v>
      </c>
      <c r="B2" s="65">
        <v>44935</v>
      </c>
    </row>
    <row r="3" spans="1:4" x14ac:dyDescent="0.3">
      <c r="A3" s="65">
        <v>44943</v>
      </c>
      <c r="B3" s="65"/>
      <c r="C3" s="40">
        <v>44949</v>
      </c>
    </row>
    <row r="4" spans="1:4" x14ac:dyDescent="0.3">
      <c r="A4" s="61">
        <v>44956</v>
      </c>
      <c r="B4" s="61">
        <v>44963</v>
      </c>
    </row>
    <row r="5" spans="1:4" x14ac:dyDescent="0.3">
      <c r="A5" s="61">
        <v>44970</v>
      </c>
      <c r="B5" s="61">
        <v>44978</v>
      </c>
    </row>
    <row r="6" spans="1:4" x14ac:dyDescent="0.3">
      <c r="A6" s="61">
        <v>44984</v>
      </c>
      <c r="B6" s="61">
        <v>44991</v>
      </c>
    </row>
    <row r="7" spans="1:4" x14ac:dyDescent="0.3">
      <c r="A7" s="61">
        <v>44998</v>
      </c>
      <c r="B7" s="61">
        <v>45005</v>
      </c>
    </row>
    <row r="8" spans="1:4" x14ac:dyDescent="0.3">
      <c r="A8" s="61">
        <v>45012</v>
      </c>
      <c r="B8" s="61">
        <v>45019</v>
      </c>
    </row>
    <row r="9" spans="1:4" x14ac:dyDescent="0.3">
      <c r="A9" s="61">
        <v>45026</v>
      </c>
      <c r="B9" s="62">
        <v>45033</v>
      </c>
    </row>
    <row r="10" spans="1:4" x14ac:dyDescent="0.3">
      <c r="A10" s="61">
        <v>45040</v>
      </c>
      <c r="B10" s="62">
        <v>45047</v>
      </c>
    </row>
    <row r="11" spans="1:4" x14ac:dyDescent="0.3">
      <c r="A11" s="61">
        <v>45054</v>
      </c>
      <c r="B11" s="62">
        <v>45061</v>
      </c>
    </row>
    <row r="12" spans="1:4" x14ac:dyDescent="0.3">
      <c r="A12" s="61">
        <v>45068</v>
      </c>
      <c r="B12" s="63"/>
    </row>
    <row r="13" spans="1:4" x14ac:dyDescent="0.3">
      <c r="A13" s="43"/>
      <c r="B13" s="45"/>
    </row>
    <row r="14" spans="1:4" x14ac:dyDescent="0.3">
      <c r="A14" s="43"/>
      <c r="B14" s="45"/>
    </row>
    <row r="15" spans="1:4" x14ac:dyDescent="0.3">
      <c r="A15" s="43"/>
      <c r="B15" s="45"/>
    </row>
    <row r="17" spans="1:4" x14ac:dyDescent="0.3">
      <c r="A17" s="38" t="s">
        <v>98</v>
      </c>
      <c r="B17" s="38" t="s">
        <v>99</v>
      </c>
    </row>
    <row r="18" spans="1:4" x14ac:dyDescent="0.3">
      <c r="A18" s="47" t="s">
        <v>206</v>
      </c>
      <c r="B18" s="43">
        <v>38</v>
      </c>
    </row>
    <row r="19" spans="1:4" x14ac:dyDescent="0.3">
      <c r="A19" s="47" t="s">
        <v>209</v>
      </c>
      <c r="B19" s="43">
        <v>39</v>
      </c>
      <c r="D19" t="s">
        <v>359</v>
      </c>
    </row>
    <row r="20" spans="1:4" x14ac:dyDescent="0.3">
      <c r="A20" s="43" t="s">
        <v>201</v>
      </c>
      <c r="B20" s="43">
        <v>36</v>
      </c>
      <c r="D20" t="s">
        <v>359</v>
      </c>
    </row>
    <row r="21" spans="1:4" x14ac:dyDescent="0.3">
      <c r="A21" s="43" t="s">
        <v>203</v>
      </c>
      <c r="B21" s="43">
        <v>37</v>
      </c>
    </row>
    <row r="22" spans="1:4" x14ac:dyDescent="0.3">
      <c r="A22" s="64" t="s">
        <v>360</v>
      </c>
      <c r="B22" s="64">
        <v>41</v>
      </c>
      <c r="D22" t="s">
        <v>361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5AA7-4C0F-426C-B5F4-6811AB41AEC0}">
  <dimension ref="A1:F21"/>
  <sheetViews>
    <sheetView workbookViewId="0">
      <selection activeCell="D16" sqref="D16"/>
    </sheetView>
  </sheetViews>
  <sheetFormatPr defaultRowHeight="14.4" x14ac:dyDescent="0.3"/>
  <cols>
    <col min="1" max="1" width="12.88671875" customWidth="1"/>
    <col min="2" max="2" width="12.33203125" customWidth="1"/>
    <col min="3" max="3" width="13.44140625" customWidth="1"/>
    <col min="4" max="4" width="14.33203125" customWidth="1"/>
  </cols>
  <sheetData>
    <row r="1" spans="1:6" s="38" customFormat="1" x14ac:dyDescent="0.3">
      <c r="A1" s="38" t="s">
        <v>344</v>
      </c>
      <c r="B1" s="38" t="s">
        <v>355</v>
      </c>
      <c r="C1" s="38" t="s">
        <v>335</v>
      </c>
      <c r="D1" s="38" t="s">
        <v>347</v>
      </c>
      <c r="E1" s="38" t="s">
        <v>362</v>
      </c>
    </row>
    <row r="2" spans="1:6" x14ac:dyDescent="0.3">
      <c r="A2" s="48">
        <v>44760</v>
      </c>
      <c r="B2" s="48">
        <v>44761</v>
      </c>
      <c r="C2" s="49">
        <v>44767</v>
      </c>
      <c r="D2" s="49">
        <v>44774</v>
      </c>
    </row>
    <row r="3" spans="1:6" x14ac:dyDescent="0.3">
      <c r="A3" s="49">
        <v>44781</v>
      </c>
      <c r="B3" s="49">
        <v>44782</v>
      </c>
      <c r="C3" s="49">
        <v>44788</v>
      </c>
      <c r="D3" s="49">
        <v>44795</v>
      </c>
    </row>
    <row r="4" spans="1:6" x14ac:dyDescent="0.3">
      <c r="A4" s="49">
        <v>44802</v>
      </c>
      <c r="B4" s="49">
        <v>44803</v>
      </c>
      <c r="C4" s="49">
        <v>44809</v>
      </c>
      <c r="D4" s="49">
        <v>44817</v>
      </c>
    </row>
    <row r="5" spans="1:6" x14ac:dyDescent="0.3">
      <c r="A5" s="49">
        <v>44823</v>
      </c>
      <c r="B5" s="49">
        <v>44824</v>
      </c>
      <c r="C5" s="49">
        <v>44830</v>
      </c>
      <c r="D5" s="49">
        <v>44837</v>
      </c>
    </row>
    <row r="6" spans="1:6" x14ac:dyDescent="0.3">
      <c r="A6" s="49">
        <v>44845</v>
      </c>
      <c r="B6" s="49">
        <v>44845</v>
      </c>
      <c r="C6" s="49">
        <v>44852</v>
      </c>
      <c r="D6" s="39">
        <v>44858</v>
      </c>
    </row>
    <row r="7" spans="1:6" x14ac:dyDescent="0.3">
      <c r="A7" s="39">
        <v>44865</v>
      </c>
      <c r="B7" s="39">
        <v>44866</v>
      </c>
      <c r="C7" s="39">
        <v>44872</v>
      </c>
      <c r="D7" s="54">
        <v>44886</v>
      </c>
      <c r="F7" s="55" t="s">
        <v>363</v>
      </c>
    </row>
    <row r="8" spans="1:6" x14ac:dyDescent="0.3">
      <c r="A8" s="54">
        <v>44879</v>
      </c>
      <c r="B8" s="54">
        <v>44880</v>
      </c>
      <c r="C8" s="39">
        <v>44893</v>
      </c>
      <c r="D8" s="58">
        <v>44900</v>
      </c>
      <c r="F8" s="37" t="s">
        <v>364</v>
      </c>
    </row>
    <row r="9" spans="1:6" x14ac:dyDescent="0.3">
      <c r="A9" s="39"/>
      <c r="B9" s="39"/>
      <c r="C9" s="39"/>
      <c r="E9" s="40">
        <v>44935</v>
      </c>
      <c r="F9" t="s">
        <v>365</v>
      </c>
    </row>
    <row r="10" spans="1:6" x14ac:dyDescent="0.3">
      <c r="C10" s="40">
        <v>44943</v>
      </c>
      <c r="D10" s="40">
        <v>44949</v>
      </c>
    </row>
    <row r="11" spans="1:6" x14ac:dyDescent="0.3">
      <c r="A11" s="40">
        <v>44956</v>
      </c>
      <c r="B11" s="40">
        <v>44957</v>
      </c>
      <c r="C11" s="40">
        <v>44963</v>
      </c>
      <c r="D11" s="40">
        <v>44970</v>
      </c>
    </row>
    <row r="12" spans="1:6" x14ac:dyDescent="0.3">
      <c r="A12" s="40">
        <v>44977</v>
      </c>
      <c r="B12" s="40">
        <v>44978</v>
      </c>
      <c r="C12" s="40">
        <v>44984</v>
      </c>
      <c r="D12" s="40">
        <v>44991</v>
      </c>
    </row>
    <row r="13" spans="1:6" x14ac:dyDescent="0.3">
      <c r="A13" s="39">
        <v>44998</v>
      </c>
      <c r="B13" s="40">
        <v>44999</v>
      </c>
      <c r="C13" s="40">
        <v>45005</v>
      </c>
      <c r="D13" s="40">
        <v>45012</v>
      </c>
    </row>
    <row r="14" spans="1:6" x14ac:dyDescent="0.3">
      <c r="A14" s="40">
        <v>45019</v>
      </c>
      <c r="B14" s="40">
        <v>45020</v>
      </c>
      <c r="C14" s="39">
        <v>45026</v>
      </c>
      <c r="D14" s="40">
        <v>45033</v>
      </c>
    </row>
    <row r="15" spans="1:6" x14ac:dyDescent="0.3">
      <c r="A15" s="40">
        <v>45040</v>
      </c>
      <c r="B15" s="40">
        <v>45041</v>
      </c>
      <c r="C15" s="39">
        <v>45047</v>
      </c>
      <c r="D15" s="40">
        <v>45054</v>
      </c>
    </row>
    <row r="16" spans="1:6" x14ac:dyDescent="0.3">
      <c r="A16" s="40">
        <v>45061</v>
      </c>
      <c r="B16" s="40">
        <v>45062</v>
      </c>
      <c r="C16" s="39">
        <v>45068</v>
      </c>
      <c r="D16" s="40"/>
    </row>
    <row r="17" spans="1:4" x14ac:dyDescent="0.3">
      <c r="A17" s="40"/>
      <c r="B17" s="40"/>
      <c r="C17" s="39"/>
      <c r="D17" s="40"/>
    </row>
    <row r="18" spans="1:4" x14ac:dyDescent="0.3">
      <c r="A18" s="40"/>
      <c r="B18" s="40"/>
    </row>
    <row r="19" spans="1:4" x14ac:dyDescent="0.3">
      <c r="B19" s="40"/>
    </row>
    <row r="20" spans="1:4" x14ac:dyDescent="0.3">
      <c r="B20" s="40"/>
    </row>
    <row r="21" spans="1:4" x14ac:dyDescent="0.3">
      <c r="B21" s="4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31D08F3A0B14D990BF8A22235278E" ma:contentTypeVersion="15" ma:contentTypeDescription="Create a new document." ma:contentTypeScope="" ma:versionID="0d868cc1dd55821ce356b1a7a6d55c7d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50fd2245-274c-419b-82df-7e7e63be2227" xmlns:ns6="67752427-12fb-4ec6-8e8a-7a8645d3aae6" targetNamespace="http://schemas.microsoft.com/office/2006/metadata/properties" ma:root="true" ma:fieldsID="f1c6f8e6d6abfbff3eb188712404f39f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50fd2245-274c-419b-82df-7e7e63be2227"/>
    <xsd:import namespace="67752427-12fb-4ec6-8e8a-7a8645d3aae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6:SharedWithUsers" minOccurs="0"/>
                <xsd:element ref="ns6:SharedWithDetails" minOccurs="0"/>
                <xsd:element ref="ns5:MediaServiceObjectDetectorVersions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6b3adea8-b183-4fc6-bb14-5aeb175a4d2d}" ma:internalName="TaxCatchAllLabel" ma:readOnly="true" ma:showField="CatchAllDataLabel" ma:web="67752427-12fb-4ec6-8e8a-7a8645d3a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6b3adea8-b183-4fc6-bb14-5aeb175a4d2d}" ma:internalName="TaxCatchAll" ma:showField="CatchAllData" ma:web="67752427-12fb-4ec6-8e8a-7a8645d3a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d2245-274c-419b-82df-7e7e63be22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52427-12fb-4ec6-8e8a-7a8645d3aae6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2022-09-20T17:29:59+00:00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lcf76f155ced4ddcb4097134ff3c332f xmlns="50fd2245-274c-419b-82df-7e7e63be22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9106F5-25F9-43C4-96B0-51C3155ED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50fd2245-274c-419b-82df-7e7e63be2227"/>
    <ds:schemaRef ds:uri="67752427-12fb-4ec6-8e8a-7a8645d3a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49DF09-DF29-4911-89BA-4AC113E7412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86A1841-CC85-458F-B67B-BB9C052F96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65180F-4AC7-4334-A09B-86F658FC109B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http://schemas.microsoft.com/sharepoint.v3"/>
    <ds:schemaRef ds:uri="50fd2245-274c-419b-82df-7e7e63be22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 Dictionary</vt:lpstr>
      <vt:lpstr>AMR Sites</vt:lpstr>
      <vt:lpstr>Site Details</vt:lpstr>
      <vt:lpstr>Long Loop</vt:lpstr>
      <vt:lpstr>Lake Loop</vt:lpstr>
      <vt:lpstr>Short Loop</vt:lpstr>
      <vt:lpstr>Lake Day</vt:lpstr>
      <vt:lpstr>WWTPs</vt:lpstr>
      <vt:lpstr>Sampling Dates</vt:lpstr>
      <vt:lpstr>Duplicates</vt:lpstr>
      <vt:lpstr>Weekly Number of Samples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Bagley</dc:creator>
  <cp:keywords/>
  <dc:description/>
  <cp:lastModifiedBy>Franklin, Alison</cp:lastModifiedBy>
  <cp:revision/>
  <dcterms:created xsi:type="dcterms:W3CDTF">2022-01-21T19:50:33Z</dcterms:created>
  <dcterms:modified xsi:type="dcterms:W3CDTF">2025-10-06T19:32:44Z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0x01010038731D08F3A0B14D990BF8A22235278E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  <property fmtid="{D5CDD505-2E9C-101B-9397-08002B2CF9AE}" pid="8" name="MediaServiceImageTags">
    <vt:lpwstr/>
  </property>
  <property fmtid="{D5CDD505-2E9C-101B-9397-08002B2CF9AE}" pid="9" name="Document_x0020_Type">
    <vt:lpwstr/>
  </property>
  <property fmtid="{D5CDD505-2E9C-101B-9397-08002B2CF9AE}" pid="10" name="Order">
    <vt:r8>10200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